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 defaultThemeVersion="124226"/>
  <bookViews>
    <workbookView xWindow="0" yWindow="0" windowWidth="20490" windowHeight="7155" activeTab="5"/>
  </bookViews>
  <sheets>
    <sheet name="1" sheetId="12" r:id="rId1"/>
    <sheet name="2" sheetId="11" r:id="rId2"/>
    <sheet name="3" sheetId="2" r:id="rId3"/>
    <sheet name="4" sheetId="13" r:id="rId4"/>
    <sheet name="5" sheetId="15" r:id="rId5"/>
    <sheet name="6" sheetId="10" r:id="rId6"/>
    <sheet name="7" sheetId="14" r:id="rId7"/>
  </sheets>
  <definedNames>
    <definedName name="Z_13F83A3E_B6D8_42AC_B920_567484E5956F_.wvu.Cols" localSheetId="3" hidden="1">'4'!#REF!,'4'!#REF!</definedName>
    <definedName name="Z_13F83A3E_B6D8_42AC_B920_567484E5956F_.wvu.PrintArea" localSheetId="3" hidden="1">'4'!$A$5:$C$25</definedName>
    <definedName name="Z_15B1EF34_1112_4495_91A9_A2B9971866BB_.wvu.Cols" localSheetId="3" hidden="1">'4'!#REF!</definedName>
    <definedName name="Z_28FBE60C_4D80_4C3C_B7B6_E911F1BA74D6_.wvu.Cols" localSheetId="3" hidden="1">'4'!#REF!,'4'!#REF!,'4'!#REF!</definedName>
    <definedName name="Z_28FBE60C_4D80_4C3C_B7B6_E911F1BA74D6_.wvu.PrintArea" localSheetId="3" hidden="1">'4'!$A$5:$C$25</definedName>
    <definedName name="Z_28FBE60C_4D80_4C3C_B7B6_E911F1BA74D6_.wvu.PrintTitles" localSheetId="3" hidden="1">'4'!#REF!</definedName>
    <definedName name="Z_6E1D33A1_9AEB_4C8B_97E5_3DA8F987F057_.wvu.PrintArea" localSheetId="3" hidden="1">'4'!$A$5:$C$25</definedName>
    <definedName name="Z_6E1D33A1_9AEB_4C8B_97E5_3DA8F987F057_.wvu.Rows" localSheetId="3" hidden="1">'4'!#REF!</definedName>
    <definedName name="Z_7F2E6424_D063_4EBF_A186_A35F70A8524B_.wvu.PrintArea" localSheetId="3" hidden="1">'4'!$A$5:$C$25</definedName>
    <definedName name="Z_7F2E6424_D063_4EBF_A186_A35F70A8524B_.wvu.Rows" localSheetId="3" hidden="1">'4'!#REF!</definedName>
    <definedName name="Z_DE3A1748_A9E6_4267_90C4_BD50F66A61E4_.wvu.PrintArea" localSheetId="3" hidden="1">'4'!$A$5:$C$25</definedName>
    <definedName name="Z_DE3A1748_A9E6_4267_90C4_BD50F66A61E4_.wvu.Rows" localSheetId="3" hidden="1">'4'!#REF!</definedName>
    <definedName name="_xlnm.Print_Titles" localSheetId="0">'1'!$8:$8</definedName>
    <definedName name="_xlnm.Print_Titles" localSheetId="3">'4'!$9:$10</definedName>
    <definedName name="_xlnm.Print_Area" localSheetId="3">'4'!$A$5:$C$25</definedName>
  </definedNames>
  <calcPr calcId="124519"/>
</workbook>
</file>

<file path=xl/calcChain.xml><?xml version="1.0" encoding="utf-8"?>
<calcChain xmlns="http://schemas.openxmlformats.org/spreadsheetml/2006/main">
  <c r="G80" i="2"/>
  <c r="G73"/>
  <c r="G66"/>
  <c r="G59"/>
  <c r="G52"/>
  <c r="G45"/>
  <c r="G24"/>
  <c r="D14" i="11" l="1"/>
  <c r="D117" i="12" l="1"/>
  <c r="D333" i="14" l="1"/>
  <c r="D315"/>
  <c r="D261"/>
  <c r="D188"/>
  <c r="F26" i="13"/>
  <c r="D94" l="1"/>
  <c r="D95"/>
  <c r="F94"/>
  <c r="F95"/>
  <c r="G199" i="2"/>
  <c r="D37" i="14" l="1"/>
  <c r="D46"/>
  <c r="D55"/>
  <c r="D64"/>
  <c r="D76"/>
  <c r="D86"/>
  <c r="D100"/>
  <c r="D122"/>
  <c r="D131"/>
  <c r="D140"/>
  <c r="D149"/>
  <c r="D158"/>
  <c r="D167"/>
  <c r="C23" i="10"/>
  <c r="C183"/>
  <c r="C174"/>
  <c r="C165"/>
  <c r="C156"/>
  <c r="C147"/>
  <c r="C138"/>
  <c r="C116"/>
  <c r="C102"/>
  <c r="C92"/>
  <c r="C80"/>
  <c r="C71"/>
  <c r="C62"/>
  <c r="C53"/>
  <c r="C41"/>
  <c r="D25" i="14" l="1"/>
  <c r="C24" i="10"/>
  <c r="E11" i="13"/>
  <c r="E12"/>
  <c r="F12"/>
  <c r="D12"/>
  <c r="E13"/>
  <c r="E15"/>
  <c r="F15"/>
  <c r="D15"/>
  <c r="F96"/>
  <c r="D96"/>
  <c r="F106"/>
  <c r="F108" s="1"/>
  <c r="F110" s="1"/>
  <c r="F111" s="1"/>
  <c r="F102"/>
  <c r="F103" s="1"/>
  <c r="F104" s="1"/>
  <c r="F105" s="1"/>
  <c r="F100"/>
  <c r="F85"/>
  <c r="F87" s="1"/>
  <c r="F89" s="1"/>
  <c r="F90" s="1"/>
  <c r="F91" s="1"/>
  <c r="F74"/>
  <c r="F76" s="1"/>
  <c r="F77" s="1"/>
  <c r="F78" s="1"/>
  <c r="F72"/>
  <c r="F70"/>
  <c r="F28"/>
  <c r="D28"/>
  <c r="F25"/>
  <c r="F24"/>
  <c r="F23" s="1"/>
  <c r="F22" s="1"/>
  <c r="F21" s="1"/>
  <c r="F19" s="1"/>
  <c r="F17"/>
  <c r="D106"/>
  <c r="D108" s="1"/>
  <c r="D110" s="1"/>
  <c r="D111" s="1"/>
  <c r="D100"/>
  <c r="D102" s="1"/>
  <c r="D103" s="1"/>
  <c r="D104" s="1"/>
  <c r="D105" s="1"/>
  <c r="D85"/>
  <c r="D87" s="1"/>
  <c r="D89" s="1"/>
  <c r="D90" s="1"/>
  <c r="D91" s="1"/>
  <c r="D72"/>
  <c r="D74" s="1"/>
  <c r="D76" s="1"/>
  <c r="D77" s="1"/>
  <c r="D78" s="1"/>
  <c r="D25"/>
  <c r="D24" s="1"/>
  <c r="D23" s="1"/>
  <c r="D22" s="1"/>
  <c r="D21" s="1"/>
  <c r="D19" s="1"/>
  <c r="D17" s="1"/>
  <c r="F12" i="15"/>
  <c r="E24"/>
  <c r="F24"/>
  <c r="D24"/>
  <c r="D14"/>
  <c r="D12" s="1"/>
  <c r="D32"/>
  <c r="D30"/>
  <c r="D28"/>
  <c r="F33"/>
  <c r="D33" s="1"/>
  <c r="F32"/>
  <c r="F31"/>
  <c r="D31" s="1"/>
  <c r="F30"/>
  <c r="F29"/>
  <c r="D29" s="1"/>
  <c r="F28"/>
  <c r="F26"/>
  <c r="D26" s="1"/>
  <c r="F83" i="13" l="1"/>
  <c r="F13" s="1"/>
  <c r="F11" s="1"/>
  <c r="D70"/>
  <c r="D26"/>
  <c r="D83"/>
  <c r="D13" s="1"/>
  <c r="D11" s="1"/>
  <c r="G207" i="2" l="1"/>
  <c r="G169"/>
  <c r="G215"/>
  <c r="G216"/>
  <c r="G211"/>
  <c r="G213" s="1"/>
  <c r="G214" s="1"/>
  <c r="G217"/>
  <c r="G219" s="1"/>
  <c r="G221" s="1"/>
  <c r="G222" s="1"/>
  <c r="G190"/>
  <c r="G192" s="1"/>
  <c r="G194" s="1"/>
  <c r="G195" s="1"/>
  <c r="G196" s="1"/>
  <c r="G171"/>
  <c r="G173" s="1"/>
  <c r="G175" s="1"/>
  <c r="G176" s="1"/>
  <c r="G177" s="1"/>
  <c r="G188" l="1"/>
  <c r="G205"/>
  <c r="G203" s="1"/>
  <c r="G201" s="1"/>
  <c r="G186" l="1"/>
  <c r="G184" s="1"/>
  <c r="G182" s="1"/>
  <c r="G167" l="1"/>
  <c r="G165" s="1"/>
  <c r="G163" s="1"/>
  <c r="G154"/>
  <c r="G145"/>
  <c r="G137"/>
  <c r="G129"/>
  <c r="G121"/>
  <c r="G119" l="1"/>
  <c r="G117" s="1"/>
  <c r="G115" s="1"/>
  <c r="G113" s="1"/>
  <c r="G103"/>
  <c r="G112"/>
  <c r="D21" i="15"/>
  <c r="F23"/>
  <c r="F19" s="1"/>
  <c r="D23"/>
  <c r="D22" s="1"/>
  <c r="D20" s="1"/>
  <c r="D19" s="1"/>
  <c r="D17" s="1"/>
  <c r="D15" s="1"/>
  <c r="F17" l="1"/>
  <c r="F13" s="1"/>
  <c r="F22"/>
  <c r="D11"/>
  <c r="D13"/>
  <c r="F20"/>
  <c r="F15"/>
  <c r="F11" s="1"/>
  <c r="G95" i="2"/>
  <c r="G86"/>
  <c r="G85"/>
  <c r="G79"/>
  <c r="G37"/>
  <c r="G31" s="1"/>
  <c r="D108" i="11"/>
  <c r="D102"/>
  <c r="D98"/>
  <c r="D297" i="14" s="1"/>
  <c r="D83" i="11"/>
  <c r="D279" i="14" s="1"/>
  <c r="D74" i="11"/>
  <c r="D61"/>
  <c r="D243" i="14" s="1"/>
  <c r="D46" i="11"/>
  <c r="D225" i="14" s="1"/>
  <c r="D33" i="11"/>
  <c r="D15"/>
  <c r="D207" i="14" s="1"/>
  <c r="G72" i="2" l="1"/>
  <c r="G58"/>
  <c r="G30"/>
  <c r="G44"/>
  <c r="G51"/>
  <c r="G84"/>
  <c r="G83" s="1"/>
  <c r="G82" s="1"/>
  <c r="D37" i="12" l="1"/>
  <c r="D56"/>
  <c r="D137"/>
  <c r="D74"/>
  <c r="D24"/>
  <c r="C129" i="10" s="1"/>
  <c r="D11" i="12"/>
  <c r="D113" i="14" l="1"/>
  <c r="D144" i="12"/>
  <c r="D136" s="1"/>
  <c r="G100" i="2"/>
  <c r="G102" l="1"/>
  <c r="G101" s="1"/>
  <c r="G36"/>
  <c r="G50"/>
  <c r="G38"/>
  <c r="G78" l="1"/>
  <c r="G77" s="1"/>
  <c r="G76" s="1"/>
  <c r="G75" s="1"/>
  <c r="G71"/>
  <c r="G70" s="1"/>
  <c r="G69" s="1"/>
  <c r="G68" s="1"/>
  <c r="G43"/>
  <c r="G99"/>
  <c r="G97" s="1"/>
  <c r="E19" i="15" l="1"/>
  <c r="E14"/>
  <c r="E11" l="1"/>
  <c r="G29" i="2" l="1"/>
  <c r="G28" s="1"/>
  <c r="G27" s="1"/>
  <c r="G26" s="1"/>
  <c r="G64" l="1"/>
  <c r="G63" s="1"/>
  <c r="G62" s="1"/>
  <c r="G61" s="1"/>
  <c r="G57"/>
  <c r="G56" s="1"/>
  <c r="G55" s="1"/>
  <c r="G54" s="1"/>
  <c r="G49"/>
  <c r="G48" s="1"/>
  <c r="G47" s="1"/>
  <c r="G42"/>
  <c r="G41" s="1"/>
  <c r="G40" s="1"/>
  <c r="G35"/>
  <c r="G34" s="1"/>
  <c r="G33" s="1"/>
  <c r="G22" l="1"/>
  <c r="E14" i="13" l="1"/>
  <c r="D13" i="11" l="1"/>
  <c r="D11" s="1"/>
  <c r="D9" s="1"/>
  <c r="G111" i="2" l="1"/>
  <c r="G110" s="1"/>
  <c r="G109" s="1"/>
  <c r="G108" s="1"/>
  <c r="G106" s="1"/>
  <c r="G104" l="1"/>
  <c r="G93" s="1"/>
  <c r="G20" l="1"/>
  <c r="G18" s="1"/>
  <c r="G16" l="1"/>
  <c r="G14" s="1"/>
  <c r="G12" s="1"/>
  <c r="G91" l="1"/>
  <c r="G89" s="1"/>
  <c r="G87" s="1"/>
</calcChain>
</file>

<file path=xl/sharedStrings.xml><?xml version="1.0" encoding="utf-8"?>
<sst xmlns="http://schemas.openxmlformats.org/spreadsheetml/2006/main" count="1527" uniqueCount="414">
  <si>
    <t xml:space="preserve"> Տարածքային զարգացում</t>
  </si>
  <si>
    <t>ՀՀ մարզերին սուբվենցիաների տրամադրում՝ ենթակառուցվածքների զարգացման նպատակով</t>
  </si>
  <si>
    <t xml:space="preserve"> Ծրագրային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</si>
  <si>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</si>
  <si>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Տարի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</si>
  <si>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</si>
  <si>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</si>
  <si>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</si>
  <si>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</si>
  <si>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</si>
  <si>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ԴՐԱՄԱՇՆՈՐՀՆԵՐ</t>
  </si>
  <si>
    <t>ՀՀ Գեղարքունիքի մարզպետարան</t>
  </si>
  <si>
    <t xml:space="preserve"> Ծրագրի դասիչը </t>
  </si>
  <si>
    <t xml:space="preserve"> Ծրագրի անվանումը </t>
  </si>
  <si>
    <t xml:space="preserve"> Տարածքային զարգացում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</si>
  <si>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</si>
  <si>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</si>
  <si>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</si>
  <si>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</si>
  <si>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</si>
  <si>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</si>
  <si>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Տրանսֆերտների տրամադրում </t>
  </si>
  <si>
    <t xml:space="preserve"> Արդյունքի չափորոշիչներ </t>
  </si>
  <si>
    <t xml:space="preserve"> Ծրագիր</t>
  </si>
  <si>
    <t xml:space="preserve"> Միջոցառում</t>
  </si>
  <si>
    <t xml:space="preserve"> ԸՆԴԱՄԵՆԸ </t>
  </si>
  <si>
    <t>այդ թվում</t>
  </si>
  <si>
    <t>հազար դրամներով</t>
  </si>
  <si>
    <t xml:space="preserve"> Կապիտալ դրամաշնորհներ պետական հատվածի այլ մակարդակներին</t>
  </si>
  <si>
    <t xml:space="preserve"> - Կապիտալ սուբվենցիաներ համայնքներին</t>
  </si>
  <si>
    <t>ՀՀ տարածքային կառավարման և ենթակառուցվածքների նախարարություն</t>
  </si>
  <si>
    <t>այդ թվում`</t>
  </si>
  <si>
    <t>ՀՀ կառավարության 2020թ</t>
  </si>
  <si>
    <t xml:space="preserve"> ---------ի N ----------- որոշման</t>
  </si>
  <si>
    <t xml:space="preserve"> Տարի </t>
  </si>
  <si>
    <t xml:space="preserve"> Միջոցառման վրա կատարվող ծախսը (հազար դրամ) </t>
  </si>
  <si>
    <t xml:space="preserve"> 1212 </t>
  </si>
  <si>
    <t xml:space="preserve"> 12007 </t>
  </si>
  <si>
    <t xml:space="preserve"> ՀՀ մարզերին սուբվենցիաների տրամադրում՛ ենթակառուցվածքների զարգացման նպատակով_x000D_
 </t>
  </si>
  <si>
    <t xml:space="preserve"> ՀՀ մարզերին սուբվենցիաների տրամադրում՛ ենթակառուցվածքների զարգացման նպատակով </t>
  </si>
  <si>
    <t xml:space="preserve"> Միջոցառումն իրականացնողի անվանումը </t>
  </si>
  <si>
    <t xml:space="preserve"> ՀՀ համայնքներ </t>
  </si>
  <si>
    <t>Ցուցանիշների փոփոխությունը (ավելացումները նշված են դրական նշանով, իսկ նվազեցումները` փակագծերում)</t>
  </si>
  <si>
    <t xml:space="preserve"> Գործառական դասիչը</t>
  </si>
  <si>
    <t xml:space="preserve"> Դաս</t>
  </si>
  <si>
    <t xml:space="preserve"> ՄԱՍ 1. ՊԵՏԱԿԱՆ ՄԱՐՄՆԻ ԳԾՈՎ ԱՐԴՅՈՒՆՔԱՅԻՆ (ԿԱՏԱՐՈՂԱԿԱՆ) ՑՈՒՑԱՆԻՇՆԵՐԸ </t>
  </si>
  <si>
    <t>ՀՀ մարզերին սուբվենցիաների տրամադրում՛ ենթակառուցվածքների զարգացման նպատակով_x000D_</t>
  </si>
  <si>
    <t xml:space="preserve"> ՀՀ Գեղարքունիքի մարզպետարան </t>
  </si>
  <si>
    <t>Համայնքների թիվ</t>
  </si>
  <si>
    <t>ՀԱՅԱՍՏԱՆԻ ՀԱՆՐԱՊԵՏՈՒԹՅԱՆ ԿԱՌԱՎԱՐՈՒԹՅԱՆ 2019 ԹՎԱԿԱՆԻ ԴԵԿՏԵՄԲԵՐԻ 26-Ի N 1919-Ն ՈՐՈՇՄԱՆ  N 9.1 ՀԱՎԵԼՎԱԾԻ  N 9.1.51 ԱՂՅՈՒՍԱԿՈՒՄ ԿԱՏԱՐՎՈՂ ՓՈՓՈԽՈՒԹՅՈՒՆՆԵՐԸ</t>
  </si>
  <si>
    <t xml:space="preserve">  Համայնքների թիվը</t>
  </si>
  <si>
    <t>________     N ____-Ն որոշման</t>
  </si>
  <si>
    <t xml:space="preserve"> հազար դրամ 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</si>
  <si>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</si>
  <si>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>Բաժին</t>
  </si>
  <si>
    <t>Խումբ</t>
  </si>
  <si>
    <t xml:space="preserve">  Տարի </t>
  </si>
  <si>
    <r>
      <t> </t>
    </r>
    <r>
      <rPr>
        <sz val="10"/>
        <color theme="1"/>
        <rFont val="GHEA Grapalat"/>
        <family val="3"/>
      </rPr>
      <t>Տարածքային զարգացում</t>
    </r>
  </si>
  <si>
    <t xml:space="preserve"> ՀՀ մարզերին սուբվենցիաների տրամադրում՝ ենթակառուցվածքների զարգացման նպատակով</t>
  </si>
  <si>
    <t xml:space="preserve"> ՀՀ Գեղարքունիքի մարզպետարան</t>
  </si>
  <si>
    <t xml:space="preserve"> 01</t>
  </si>
  <si>
    <t xml:space="preserve"> ԸՆԴՀԱՆՈՒՐ ԲՆՈՒՅԹԻ ՀԱՆՐԱՅԻՆ ԾԱՌԱՅՈՒԹՅՈՒՆՆԵՐ</t>
  </si>
  <si>
    <t xml:space="preserve"> 08</t>
  </si>
  <si>
    <t xml:space="preserve"> Կառավարության տարբեր մակարդակների միջև իրականացվող ընդհանուր բնույթի տրանսֆերտներ</t>
  </si>
  <si>
    <t xml:space="preserve">                                                                                                                               </t>
  </si>
  <si>
    <t>ՀԱՅԱՍՏԱՆԻ ՀԱՆՐԱՊԵՏՈՒԹՅԱՆ ԿԱՌԱՎԱՐՈՒԹՅԱՆ 2019 ԹՎԱԿԱՆԻ ԴԵԿՏԵՄԲԵՐԻ 26-Ի N 1919-Ն ՈՐՈՇՄԱՆ N 3 ԵՎ N 4 ՀԱՎԵԼՎԱԾՆԵՐՈՒՄ ԿԱՏԱՐՎՈՂ ՓՈՓՈԽՈՒԹՅՈՒՆՆԵՐԸ ԵՎ  ԼՐԱՑՈՒՄՆԵՐԸ</t>
  </si>
  <si>
    <t>այդ թվում` ըստ ուղղությունների</t>
  </si>
  <si>
    <t>ՀԱՅԱՍՏԱՆԻ ՀԱՆՐԱՊԵՏՈՒԹՅԱՆ ԿԱՌԱՎԱՐՈՒԹՅԱՆ 2019 ԹՎԱԿԱՆԻ ԴԵԿՏԵՄԲԵՐԻ 26-Ի N 1919-Ն ՈՐՈՇՄԱՆ  N 9 ՀԱՎԵԼՎԱԾԻ  N 9.8 ԱՂՅՈՒՍԱԿՈՒՄ ԿԱՏԱՐՎՈՂ ՓՈՓՈԽՈՒԹՅՈՒՆՆԵՐԸ</t>
  </si>
  <si>
    <t xml:space="preserve">                                                                                                                      ________     N ____-Ն որոշման</t>
  </si>
  <si>
    <t xml:space="preserve">                                                                                                                  Կառավարության 2020 թվականի</t>
  </si>
  <si>
    <t xml:space="preserve">Ցուցանիշների փոփոխությունը (ավելացումները նշված են դրական նշանով, իսկ նվազեցումները` փակագծերում) </t>
  </si>
  <si>
    <t xml:space="preserve"> ՀՀ տարածքային կառավարման և ենթակառուցվածքների նախարարություն</t>
  </si>
  <si>
    <t>ՀՀ Արմավիրի մարզպետարան</t>
  </si>
  <si>
    <t>ՀՀ Լոռու մարզպետարան</t>
  </si>
  <si>
    <t>ՀՀ Կոտայքի մարզպետարան</t>
  </si>
  <si>
    <t xml:space="preserve"> ՀՀ Արմավիրի մարզպետարան</t>
  </si>
  <si>
    <t xml:space="preserve"> ՀՀ Լոռու մարզպետարան</t>
  </si>
  <si>
    <t xml:space="preserve"> ՀՀ Կոտայքի մարզպետարան</t>
  </si>
  <si>
    <t xml:space="preserve"> ՀՀ Արմավիրի մարզպետարան </t>
  </si>
  <si>
    <t>ՀԱՅԱՍՏԱՆԻ ՀԱՆՐԱՊԵՏՈՒԹՅԱՆ ԿԱՌԱՎԱՐՈՒԹՅԱՆ 2019 ԹՎԱԿԱՆԻ ԴԵԿՏԵՄԲԵՐԻ 26-Ի N 1919-Ն ՈՐՈՇՄԱՆ  N 9.1 ՀԱՎԵԼՎԱԾԻ  N 9.1.50 ԱՂՅՈՒՍԱԿՈՒՄ ԿԱՏԱՐՎՈՂ ՓՈՓՈԽՈՒԹՅՈՒՆՆԵՐԸ</t>
  </si>
  <si>
    <t xml:space="preserve"> ՀՀ Լոռու մարզպետարան </t>
  </si>
  <si>
    <t>ՀԱՅԱՍՏԱՆԻ ՀԱՆՐԱՊԵՏՈՒԹՅԱՆ ԿԱՌԱՎԱՐՈՒԹՅԱՆ 2019 ԹՎԱԿԱՆԻ ԴԵԿՏԵՄԲԵՐԻ 26-Ի N 1919-Ն ՈՐՈՇՄԱՆ  N 9.1 ՀԱՎԵԼՎԱԾԻ  N 9.1.52 ԱՂՅՈՒՍԱԿՈՒՄ ԿԱՏԱՐՎՈՂ ՓՈՓՈԽՈՒԹՅՈՒՆՆԵՐԸ</t>
  </si>
  <si>
    <t xml:space="preserve"> ՀՀ Կոտայքի մարզպետարան </t>
  </si>
  <si>
    <t xml:space="preserve"> ՈՉ ՖԻՆԱՆՍԱԿԱՆ ԱԿՏԻՎՆԵՐԻ ԳԾՈՎ ԾԱԽՍԵՐ</t>
  </si>
  <si>
    <t xml:space="preserve"> ՇԵՆՔԵՐ ԵՎ ՇԻՆՈՒԹՅՈՒՆՆԵՐ</t>
  </si>
  <si>
    <t xml:space="preserve"> - Շենքերի և շինությունների շինարարություն</t>
  </si>
  <si>
    <t xml:space="preserve"> Բյուջետային գլխավոր կարգադրիչների, ծրագրերի և միջոցառումների անվանումները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</si>
  <si>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</si>
  <si>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</si>
  <si>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</si>
  <si>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</si>
  <si>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</si>
  <si>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</si>
  <si>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</si>
  <si>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</si>
  <si>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Տրանսֆերտների տրամադրում</t>
  </si>
  <si>
    <t>Ծրագրային դասիչ</t>
  </si>
  <si>
    <t>Բյուջետային գլխավոր կարգադրիչների, ծրագրերի և միջոցառումների անվանումները</t>
  </si>
  <si>
    <t xml:space="preserve"> Ընդամենը </t>
  </si>
  <si>
    <t xml:space="preserve"> այդ թվում </t>
  </si>
  <si>
    <t>Ծրագիր</t>
  </si>
  <si>
    <t>Միջոցառում</t>
  </si>
  <si>
    <t xml:space="preserve"> Վարկային միջոցներ </t>
  </si>
  <si>
    <t xml:space="preserve"> Համաֆինան_x000D_-
սավորում </t>
  </si>
  <si>
    <t>ԸՆԴԱՄԵՆԸ 
այդ թվում</t>
  </si>
  <si>
    <t>ՀՀ  ՏԱՐԱԾՔԱՅԻՆ ԿԱՌԱՎԱՐՄԱՆ ԵՎ ԵՆԹԱԿԱՌՈՒՑՎԱԾՔՆԵՐԻ ՆԱԽԱՐԱՐՈՒԹՅՈՒՆ</t>
  </si>
  <si>
    <t xml:space="preserve"> այդ թվում` </t>
  </si>
  <si>
    <t xml:space="preserve">        </t>
  </si>
  <si>
    <r>
      <t xml:space="preserve">     </t>
    </r>
    <r>
      <rPr>
        <b/>
        <sz val="9"/>
        <color theme="1"/>
        <rFont val="GHEA Grapalat"/>
        <family val="3"/>
      </rPr>
      <t xml:space="preserve"> </t>
    </r>
  </si>
  <si>
    <t>ՀՀ կառավարության 2020 թվականի</t>
  </si>
  <si>
    <t>այդ թվում` ըստ կատարողների</t>
  </si>
  <si>
    <t>այդ թվում` բյուջետային ծախսերի տնտեսագիտական դասակարգման հոդվածներ</t>
  </si>
  <si>
    <t>ՈՉ ՖԻՆԱՆՍԱԿԱՆ ԱԿՏԻՎՆԵՐԻ ԳԾՈՎ ԾԱԽՍԵՐ</t>
  </si>
  <si>
    <t xml:space="preserve"> - ԸՆԹԱՑԻԿ ԾԱԽՍԵՐ </t>
  </si>
  <si>
    <t xml:space="preserve"> - ՈՉ ՖԻՆԱՆՍԱԿԱՆ ԱԿՏԻՎՆԵՐԻ ԳԾՈՎ ԾԱԽՍԵՐ </t>
  </si>
  <si>
    <t>Տարի</t>
  </si>
  <si>
    <t>Հավելված N 3</t>
  </si>
  <si>
    <t>Հավելված N 4</t>
  </si>
  <si>
    <t xml:space="preserve"> 0 </t>
  </si>
  <si>
    <t>ՀՀ Արագածոտնի մարզպետարան</t>
  </si>
  <si>
    <t>ՀԱՅԱՍՏԱՆԻ ՀԱՆՐԱՊԵՏՈՒԹՅԱՆ ԿԱՌԱՎԱՐՈՒԹՅԱՆ 2019 ԹՎԱԿԱՆԻ ԴԵԿՏԵՄԲԵՐԻ 26-Ի N 1919-Ն ՈՐՈՇՄԱՆ  N 9.1 ՀԱՎԵԼՎԱԾԻ  N 9.1.48 ԱՂՅՈՒՍԱԿՈՒՄ ԿԱՏԱՐՎՈՂ ՓՈՓՈԽՈՒԹՅՈՒՆՆԵՐԸ</t>
  </si>
  <si>
    <t xml:space="preserve"> ՀՀ Արագածոտնի մարզպետարան </t>
  </si>
  <si>
    <t>ՀՀ Արարատի մարզպետարան</t>
  </si>
  <si>
    <t xml:space="preserve"> 12007</t>
  </si>
  <si>
    <t xml:space="preserve"> ՀՀ մարզերին սուբվենցիաների տրամադրում՛ ենթակառուցվածքների զարգացման նպատակով_x000D_
</t>
  </si>
  <si>
    <t xml:space="preserve"> ՀՀ մարզերին սուբվենցիաների տրամադրում՛ ենթակառուցվածքների զարգացման նպատակով</t>
  </si>
  <si>
    <t xml:space="preserve"> 1212</t>
  </si>
  <si>
    <t xml:space="preserve"> Տարածքային համաչափ զարգացման խթանում</t>
  </si>
  <si>
    <t xml:space="preserve"> ՀՀ համայնքների կառավարման արդյունավետության բարձրացում և տնտեսական գործունեության խթանում</t>
  </si>
  <si>
    <t>Ծրագրի միջոցառումներ</t>
  </si>
  <si>
    <t>-</t>
  </si>
  <si>
    <t xml:space="preserve"> ՀՀ  Արարատի  մարզպետարան </t>
  </si>
  <si>
    <t>ՀԱՅԱՍՏԱՆԻ ՀԱՆՐԱՊԵՏՈՒԹՅԱՆ ԿԱՌԱՎԱՐՈՒԹՅԱՆ 2019 ԹՎԱԿԱՆԻ ԴԵԿՏԵՄԲԵՐԻ 26-Ի N 1919-Ն ՈՐՈՇՄԱՆ  N 9.1 ՀԱՎԵԼՎԱԾԻ  N 9.1.49 ԱՂՅՈՒՍԱԿՈՒՄ ԿԱՏԱՐՎՈՂ ՓՈՓՈԽՈՒԹՅՈՒՆՆԵՐԸ</t>
  </si>
  <si>
    <t>Հավելված  N6</t>
  </si>
  <si>
    <t>Հավելված N 1</t>
  </si>
  <si>
    <t xml:space="preserve">              Հավելված N 2</t>
  </si>
  <si>
    <t>Հավելված  N7</t>
  </si>
  <si>
    <t>Հավելված N 5</t>
  </si>
  <si>
    <t xml:space="preserve"> ՀՀ Շիրակի մարզպետարան</t>
  </si>
  <si>
    <t xml:space="preserve"> ՀՀ Շիրակի մարզպետարան </t>
  </si>
  <si>
    <t>ՀԱՅԱՍՏԱՆԻ ՀԱՆՐԱՊԵՏՈՒԹՅԱՆ ԿԱՌԱՎԱՐՈՒԹՅԱՆ 2019 ԹՎԱԿԱՆԻ ԴԵԿՏԵՄԲԵՐԻ 26-Ի N 1919-Ն ՈՐՈՇՄԱՆ  N 9.1 ՀԱՎԵԼՎԱԾԻ  N 9.1.53 ԱՂՅՈՒՍԱԿՈՒՄ ԿԱՏԱՐՎՈՂ ՓՈՓՈԽՈՒԹՅՈՒՆՆԵՐԸ</t>
  </si>
  <si>
    <t>ՀԱՅԱՍՏԱՆԻ ՀԱՆՐԱՊԵՏՈՒԹՅԱՆ ԿԱՌԱՎԱՐՈՒԹՅԱՆ 2019 ԹՎԱԿԱՆԻ ԴԵԿՏԵՄԲԵՐԻ 26-Ի N 1919-Ն ՈՐՈՇՄԱՆ  N 9.1 ՀԱՎԵԼՎԱԾԻ  N 9.1.54 ԱՂՅՈՒՍԱԿՈՒՄ ԿԱՏԱՐՎՈՂ ՓՈՓՈԽՈՒԹՅՈՒՆՆԵՐԸ</t>
  </si>
  <si>
    <t>ՀԱՅԱՍՏԱՆԻ ՀԱՆՐԱՊԵՏՈՒԹՅԱՆ ԿԱՌԱՎԱՐՈՒԹՅԱՆ 2019 ԹՎԱԿԱՆԻ ԴԵԿՏԵՄԲԵՐԻ 26-Ի N 1919-Ն ՈՐՈՇՄԱՆ  N 9.1 ՀԱՎԵԼՎԱԾԻ  N 9.1.55 ԱՂՅՈՒՍԱԿՈՒՄ ԿԱՏԱՐՎՈՂ ՓՈՓՈԽՈՒԹՅՈՒՆՆԵՐԸ</t>
  </si>
  <si>
    <t>ՀՀ Շիրակի մարզպետարան</t>
  </si>
  <si>
    <t xml:space="preserve"> Դրամաշնորհային միջոցներ </t>
  </si>
  <si>
    <t>06</t>
  </si>
  <si>
    <t>Ջրամատակարարաման և ջրահեռացման բարելավում</t>
  </si>
  <si>
    <t xml:space="preserve"> Ծառայությունների մատուցում</t>
  </si>
  <si>
    <t xml:space="preserve"> Գերմանիայի զարգացման և Եվրոպական միության հարևանության ներդրումային բանկի աջակցությամբ իրականացվող ջրամատակարարման և ջրահեռացման ենթակառուցվածքների դրամաշնորհային ծրագիր` երրորդ փուլ</t>
  </si>
  <si>
    <t xml:space="preserve"> Գերմանիայի զարգացման վարկերի բանկի աջակցությամբ իրականացվող ջրամատակարարման և ջրահեռացման ենթակառուցվածքների վերականգնման ծրագրի երրորդ փուլի շրջանակներում Ջրամատակարարման և ջրահեռացման ենթակառուցվածքների հիմնանորոգում</t>
  </si>
  <si>
    <t xml:space="preserve"> «ՀԱՅԱՍՏԱՆԻ  ՀԱՆՐԱՊԵՏՈՒԹՅԱՆ  2020 ԹՎԱԿԱՆԻ  ՊԵՏԱԿԱՆ ԲՅՈՒՋԵԻ ՄԱՍԻՆ» ՀԱՅԱՍՏԱՆԻ ՀԱՆՐԱՊԵՏՈՒԹՅԱՆ  ՕՐԵՆՔԻ N 1 ՀԱՎԵԼՎԱԾԻ N 7  ԱՂՅՈՒՍԱԿՈՒՄ ԵՎ ՀԱՅԱՍՏԱՆԻ ՀԱՆՐԱՊԵՏՈՒԹՅԱՆ ԿԱՌԱՎԱՐՈՒԹՅԱՆ 2019 ԹՎԱԿԱՆԻ ԴԵԿՏԵՄԲԵՐԻ 26-Ի N 1919-Ն ՈՐՈՇՄԱՆ N 5 ՀԱՎԵԼՎԱԾԻ N 6 ԱՂՅՈՒՍԱԿՈՒՄ ԿԱՏԱՐՎՈՂ ԼՐԱՑՈՒՄԸ</t>
  </si>
  <si>
    <t>ՀՀ Սյունիքի մարզպետարան</t>
  </si>
  <si>
    <t xml:space="preserve"> ՀՀ Սյունիքի մարզպետարան</t>
  </si>
  <si>
    <t xml:space="preserve"> ՀՀ տարածքային կառավարման և ենթակառուցվածքների նախարարության ջրային կոմիտե</t>
  </si>
  <si>
    <t>ՀԻՄՆԱԿԱՆ ՄԻՋՈՑՆԵՐ</t>
  </si>
  <si>
    <t>03</t>
  </si>
  <si>
    <t>Ջրամատակարարում</t>
  </si>
  <si>
    <t>Բնակարանային շինարարություն և կոմունալ ծառայություններ</t>
  </si>
  <si>
    <t>1072</t>
  </si>
  <si>
    <t>ՀՀ տարածքային կառավարման և ենթակառուցվածքների նախարարություն ջրային կոմիտե</t>
  </si>
  <si>
    <t>12001</t>
  </si>
  <si>
    <t xml:space="preserve"> Ծառայությունը մատուցող կազմակերպության անվանումը</t>
  </si>
  <si>
    <t>Մասնագիտացված միավոր</t>
  </si>
  <si>
    <t xml:space="preserve"> Ակտիվն օգտագործող
կազմակերպության(ների)
անվանում(ները)՛</t>
  </si>
  <si>
    <t xml:space="preserve"> ՀՀ Սյունիքի մարզպետարան </t>
  </si>
  <si>
    <t>«ՀԱՅԱՍՏԱՆԻ  ՀԱՆՐԱՊԵՏՈՒԹՅԱՆ  2020 ԹՎԱԿԱՆԻ  ՊԵՏԱԿԱՆ ԲՅՈՒՋԵԻ ՄԱՍԻՆ» ՀԱՅԱՍՏԱՆԻ ՀԱՆՐԱՊԵՏՈՒԹՅԱՆ  ՕՐԵՆՔԻ N 1 ՀԱՎԵԼՎԱԾԻ N 4 ԱՂՅՈՒՍԱԿՈՒՄ ԵՎ ՀԱՅԱՍՏԱՆԻ ՀԱՆՐԱՊԵՏՈՒԹՅԱՆ ԿԱՌԱՎԱՐՈՒԹՅԱՆ 2019 ԹՎԱԿԱՆԻ ԴԵԿՏԵՄԲԵՐԻ 26-Ի N 1919-Ն ՈՐՈՇՄԱՆ N 5 ՀԱՎԵԼՎԱԾԻ N 3   ԱՂՅՈՒՍԱԿՈՒՄ ԿԱՏԱՐՎՈՂ ՓՈՓՈԽՈՒԹՅՈՒՆՆԵՐԸ</t>
  </si>
  <si>
    <t>«ՀԱՅԱՍՏԱՆԻ  ՀԱՆՐԱՊԵՏՈՒԹՅԱՆ  2020 ԹՎԱԿԱՆԻ  ՊԵՏԱԿԱՆ ԲՅՈՒՋԵԻ ՄԱՍԻՆ» ՀԱՅԱՍՏԱՆԻ ՀԱՆՐԱՊԵՏՈՒԹՅԱՆ  ՕՐԵՆՔԻ N 1 ՀԱՎԵԼՎԱԾԻ N 5 ԱՂՅՈՒՍԱԿՈՒՄ ԵՎ ՀԱՅԱՍՏԱՆԻ ՀԱՆՐԱՊԵՏՈՒԹՅԱՆ ԿԱՌԱՎԱՐՈՒԹՅԱՆ 2019 ԹՎԱԿԱՆԻ ԴԵԿՏԵՄԲԵՐԻ 26-Ի N 1919-Ն ՈՐՈՇՄԱՆ N 5 ՀԱՎԵԼՎԱԾԻ N4 ԱՂՅՈՒՍԱԿՈՒՄ ԿԱՏԱՐՎՈՂ ՓՈՓՈԽՈՒԹՅՈՒՆՆԵՐԸ</t>
  </si>
  <si>
    <t>Ջրամատակարարման և ջրահեռացման բարելավում</t>
  </si>
  <si>
    <t xml:space="preserve"> ՄԱՍ2. ՊԵՏԱԿԱՆ ՄԱՐՄՆԻ ԳԾՈՎ ԱՐԴՅՈՒՆՔԱՅԻՆ (ԿԱՏԱՐՈՂԱԿԱՆ) ՑՈՒՑԱՆԻՇՆԵՐԸ </t>
  </si>
  <si>
    <t>ՀԱՅԱՍՏԱՆԻ ՀԱՆՐԱՊԵՏՈՒԹՅԱՆ ԿԱՌԱՎԱՐՈՒԹՅԱՆ 2019 ԹՎԱԿԱՆԻ ԴԵԿՏԵՄԲԵՐԻ 26-Ի N 1919-Ն ՈՐՈՇՄԱՆ  N 9.1 ՀԱՎԵԼՎԱԾԻ  N 9.1.26 ԱՂՅՈՒՍԱԿՈՒՄ ԿԱՏԱՐՎՈՂ ՓՈՓՈԽՈՒԹՅՈՒՆՆԵՐԸ</t>
  </si>
  <si>
    <t>ՀՀ տարածքային կառավարման և ենթակառուցվածքների նախարարության ջրային կոմիտե</t>
  </si>
  <si>
    <t xml:space="preserve"> ՄԱՍ1. ՊԵՏԱԿԱՆ ՄԱՐՄՆԻ ԳԾՈՎ ԱՐԴՅՈՒՆՔԱՅԻՆ (ԿԱՏԱՐՈՂԱԿԱՆ) ՑՈՒՑԱՆԻՇՆԵՐԸ </t>
  </si>
  <si>
    <t>Ճանապարհային ցանցի բարելավում</t>
  </si>
  <si>
    <t>Ճանապարհային ցանցի բարելավում և անվտանգ երթևեկության ապահովում</t>
  </si>
  <si>
    <t>Ճանապարհների ծածկի որակի և փոխադրումների արդյունավետության բարելավում՝ ճանապարհների վիճակով պայմանավորված պատահարների նվազում</t>
  </si>
  <si>
    <t>Սոցիալական ներդրումների և տեղական զարգացման ծրագիր</t>
  </si>
  <si>
    <t>Նպաստել տարածքներում բնակչության նյութական և ոչ նյութական բարեկեցության աճին</t>
  </si>
  <si>
    <t>Համայնքային և միջհամայնքային ենթակառուցվածքների և որակի հասանելիության բարելավում՝ ինստիտուցիոնալ և ֆինանասական կարողությունների հզորացում</t>
  </si>
  <si>
    <t>Համաշխարհային բանկի աջակցությամբ իրականացվող Տարածքային զարգացման հիմնադրամի ծրագրի շրջանակներում ՀՀ տարածքներում ջրագծերի՝ առողջապահության՝ կրթության՝ մշակույթի՝ հատուկ խնամքի և ենթակառուցվածքների ոլորտի վերականգնման և շինարարության աշխատանքներ</t>
  </si>
  <si>
    <t>Տարածքային զարգացման հիմնադրամի ծրագրով նախատեսված ՀՀ տարածքներում ջրագծերի՝ առողջապահության՝ կրթության օբյեկտների՝ մշակույթային տների՝ ծերանոցների՝ մանկատների՝ հատուկ դպրոցների՝ մանկապարտեզների և կոյուղու օբյեկտների հիմնանորոգում և շինարարություն</t>
  </si>
  <si>
    <t>Տրանսֆերտների տրամադրում</t>
  </si>
  <si>
    <t>Դպրոցների սեյսմիկ անվտանգության մակարդակի բարձրացման</t>
  </si>
  <si>
    <t>Նպաստել երկրի սեյսմակայունության ապահովմանը՝ անհատական և հասարակական անվտանգության մակարդակի բարձրացմանը</t>
  </si>
  <si>
    <t>Դպրոցական շենքերի սեյսմակայունության մակարդակի բարձրացում</t>
  </si>
  <si>
    <t>Ասիական զարգացման բանկի աջակցությամբ իրականացվող դպրոցների սեյսմիկ պաշտպանության ծրագրի շրջանակներում ՀՀ դպրոցների սեյսմիկ անվտանգության բարելավմանն ուղղված</t>
  </si>
  <si>
    <t>Դպրոցների շենքերի ամրացման շինարարական աշխատանքներ՝ շինարարական ստանդարտների արդիականացում՝ արտակարգ իրավիճակներին արձագանքման ծրագրի մշակում՝ սեյսմիկ մոնիտորինգի դիտակետերի սարքավորումների արդիականացում:</t>
  </si>
  <si>
    <t>Ոռոգման համակարգի առողջացում</t>
  </si>
  <si>
    <t>Ոռոգման ծառայությունների հասանելիության և մատչելիության ապահովում</t>
  </si>
  <si>
    <t>Ոռոգման ջրի մատակարարման արդյունավետության և հասանելիության բարելավում՝ կորուստների կրճատում</t>
  </si>
  <si>
    <t>Եվրասիական զարգացման բանկի աջակցությամբ իրականացվող ոռոգման համակարգերի զարգացման ծրագրի խորհրդատվություն և կառավարում</t>
  </si>
  <si>
    <t>Եվրասիական զարգացման բանկի աջակցությամբ իրականացվող ոռոգման համակարգերի զարգացման ծրագրի համակարգում և ղեկավարում</t>
  </si>
  <si>
    <t>Ծառայությունների մատուցում</t>
  </si>
  <si>
    <t>Եվրասիական զարգացման բանկի աջակցությամբ իրականացվող ոռոգման համակարգերի զարգացման ծրագրի շրջանակներում ջրային տնտեսության ենթակառուցվածքների հիմնանորոգում</t>
  </si>
  <si>
    <t>Եվրասիական զարգացման բանկի աջակցությամբ իրականացվող ոռոգման համակարգերի զարգացման ծրագիր</t>
  </si>
  <si>
    <t>Պետական մարմինների կողմից օգտագործվող ոչ ֆինանսական ակտիվների հետ գործառնություններ</t>
  </si>
  <si>
    <t>Ֆրանսիայի Հանրապետության կառավարության աջակցությամբ իրականացվող Վեդու ջրամբարի կառուցում</t>
  </si>
  <si>
    <t>Ֆրանսիայի Հանրապետության կառավարության աջակցությամբ իրականացվող Վեդու ջրամբարի կառուցման ծրագիր</t>
  </si>
  <si>
    <t>Գերմանիայի զարգացման վարկերի բանկի աջակցությամբ իրականացվող Ախուրյան գետի ջրային ռեսուրսների ինտեգրացված կառավարման ծրագրի երկրորդ փուլի համակարգում և ղեկավարում</t>
  </si>
  <si>
    <t>Գերմանիայի զարգացման վարկերի բանկի աջակցությամբ իրականացվող Ախուրյան գետի ջրային ռեսուրսների ինտեգրացված կառավարում փուլ 1 ծրագրով Ջրաձոր գյուղի վերաբնակեցման գործողությունների խորհրդատվություն և կառավարում</t>
  </si>
  <si>
    <t>Գերմանիայի զարգացման վարկերի բանկի աջակցությամբ իրականացվող Ախուրյան գետի ջրային ռեսուրսների ինտեգրացված կառավարում փուլ 1 ծրագրով Ջրաձոր գյուղի վերաբնակեցման գործողությունների համակարգում և ղեկավարում</t>
  </si>
  <si>
    <t>Խորհրդատվական ծառայություններ և պահպանման ծախսեր</t>
  </si>
  <si>
    <t>Եվրոպական ներդրումային բանկի աջակցությամբ իրականացվող Հյուսիս-հարավ միջանցքի զարգացման դրամաշնորհային ծրագրի համակարգում և կառավարում</t>
  </si>
  <si>
    <t>Խորհրդատվական ծառայություններ</t>
  </si>
  <si>
    <t>Վերակառուցման և զարգացման եվրոպական բանկի աջակցությամբ իրականացվող ՀՀ պետական սահմանի Բագրատաշեն անցման կետի կամրջի վերակառուցման վարկային ծրագիր</t>
  </si>
  <si>
    <t>Նոր կամրջի կառուցման շինարարական աշխատանքներ</t>
  </si>
  <si>
    <t>Հանրության կողմից անմիջականորեն օգտագործվող ակտիվների հետ կապված միջոցառումներ</t>
  </si>
  <si>
    <t>Ավտոճանապարհների բարեկարգման աշխատանքներ</t>
  </si>
  <si>
    <t xml:space="preserve">Համաշխարհային բանկի աջակցությամբ իրականացվող Կենսական նշանակության ճանապարհացանցի բարելավման երկրորդ լրացուցիչ ֆինանսավորման ծրագրի շրջանակներում ավտոճանապարհների բարեկարգման աշխատանքներ </t>
  </si>
  <si>
    <t>Համաշխարհային բանկի աջակցությամբ իրականացվող Կենսական նշանակության ճանապարհային ցանցի բարելավման ծրագրի շրջանակներում համակարգում և կառավարում</t>
  </si>
  <si>
    <t xml:space="preserve">Խորհրդատվական ծառայություններ </t>
  </si>
  <si>
    <t>Կենսական նշանակության ճանապարհային ցանցի բարելավման երկրորդ լրացուցիչ ֆինանսավորման ծրագրի համակարգում և կառավարում</t>
  </si>
  <si>
    <t>Ջրամատակարարման ծառայությունների հասանելիության և մատչելիության ապահովում</t>
  </si>
  <si>
    <t>Խմելու ջրի մատակարարման և ջրահեռացման համակարգի բարելավում՝ կորուստների կրճատում</t>
  </si>
  <si>
    <t>Գերմանիայի զարգացման վարկերի բանկի աջակցությամբ իրականացվող ջրամատակարարման և ջրահեռացման ենթակառուցվածքների վերականգնման ծրագրի երրորդ փուլի շրջանակներում Ջրամատակարարման և ջրահեռացման ենթակառուցվածքների հիմնանորոգում</t>
  </si>
  <si>
    <t>6 քաղաքների և 37 գյուղական բնակավայրերի ջրամատակարարման և ջրահեռացման համակարգերի հատվածների հրատապ (մասնակի) վերականգնման աշխատանքներ</t>
  </si>
  <si>
    <t>Գերմանիայի զարգացման և Եվրոպական միության հարևանության ներդրումային բանկի աջակցությամբ իրականացվող ջրամատակարարման և ջրահեռացման ենթակառուցվածքների դրամաշնորհային ծրագիր` երրորդ փուլ</t>
  </si>
  <si>
    <t>579 գյուղական բնակավայրերից ընտրված որոշ համայնքների ջրամատակարարման և ջրահեռացման համակարգերի հատվածների հրատապ վերականգնման աշխատանքների իրականացում ինչպես նաև՛ Արմավիրի կեղտաջրերի մաքրման կայանի կառուցում</t>
  </si>
  <si>
    <t>Օշական համայնքի փողոցների ասֆալտապատման աշխատանքների իրականացում</t>
  </si>
  <si>
    <r>
      <t>Աշտարակ համայնքի Ներսես Աշտարակեցու N</t>
    </r>
    <r>
      <rPr>
        <sz val="10"/>
        <color rgb="FF000000"/>
        <rFont val="GHEA Grapalat"/>
        <family val="3"/>
      </rPr>
      <t xml:space="preserve"> 76, Տիգրան Մեծի </t>
    </r>
    <r>
      <rPr>
        <sz val="10"/>
        <color theme="1"/>
        <rFont val="GHEA Grapalat"/>
        <family val="3"/>
      </rPr>
      <t xml:space="preserve">NN </t>
    </r>
    <r>
      <rPr>
        <sz val="10"/>
        <color rgb="FF000000"/>
        <rFont val="GHEA Grapalat"/>
        <family val="3"/>
      </rPr>
      <t>2 և 27 բազմաբնակարան շենքերի տանիքների հիմնանորոգում</t>
    </r>
  </si>
  <si>
    <t>Տեղեր համայնքի ներհամայնքային փողոցների ասֆալտ-բետոնե ծածկույթի իրականացում և ասֆալտբետոնե ծածկույթի կապիտալ նորոգում</t>
  </si>
  <si>
    <t>Արագածոտն համայնքի մշակույթի տան տանիքի և շինության մասնակի վերանորոգում</t>
  </si>
  <si>
    <t>Ոսկեհատ համայնքի 1-ին և 3-րդ փողոցների գազաֆիկացում</t>
  </si>
  <si>
    <t>Ն. Սասնաշեն համայնքի մշակույթի տան շենքի վերանորոգում</t>
  </si>
  <si>
    <t>Ն. Սասնաշեն համայնքի Գյուղապետարանի շենքի վերանորոգում</t>
  </si>
  <si>
    <t>Ագարակ համայնքի արտաքին լուսավորության ցանցի կառուցում</t>
  </si>
  <si>
    <t>Աղձք համայնքի 13-րդ փողոցի, 13-րդ փողոցի 1-ին նրբանցքի, 5-րդ և 15-րդ փողոցների ասֆալտապատում</t>
  </si>
  <si>
    <t>Սասունիկ համայնքի ներհամայնքային փողոցների ասֆալտ-բետոնե ծածկույթի իրականացում և կապիտալ նորոգում</t>
  </si>
  <si>
    <t>Բյուրական համայնքիւ համայնքապետարանի շենքի վերանորոգում և կից պահեստի կառուցում</t>
  </si>
  <si>
    <t>Արագածոտն համայնքի մանկապարտեզի վերակառուցում</t>
  </si>
  <si>
    <t>Թաթուլ համայնքի ոռոգման ներքին ցանցի վերանորոգում</t>
  </si>
  <si>
    <t>Արուճ համայնքի փողոցների արտաքին լուսավորության աշխատանքների իրականացում</t>
  </si>
  <si>
    <t>Անտառուտ համայնքի փողոցների արտաքին լուսավորության իրականացում</t>
  </si>
  <si>
    <t>Կարբի համայնքի փողոցների արտաքին լուսավորության աշխատանքների իրականացում</t>
  </si>
  <si>
    <r>
      <t xml:space="preserve">Արևաբույր  համայնքի  </t>
    </r>
    <r>
      <rPr>
        <sz val="10"/>
        <color rgb="FF000000"/>
        <rFont val="GHEA Grapalat"/>
        <family val="3"/>
      </rPr>
      <t>5 փողոցների գազաֆիկացում (Խ. Աբովյան, Պ. Սևակ, Մասիս, Օրբելի, Իսակով Կ. Դեմիրճյան փողոցներ)</t>
    </r>
  </si>
  <si>
    <r>
      <t>Արմաշ համայնքի լ</t>
    </r>
    <r>
      <rPr>
        <sz val="10"/>
        <color rgb="FF000000"/>
        <rFont val="GHEA Grapalat"/>
        <family val="3"/>
      </rPr>
      <t>ուսավորության համակարգի կառուցում(Ձկնաբուծական, Անտոնյան, Սարալանջ, Ձնաբերդի, Ակադեմիկոս Հայրիյան, Զորավար Անդրանիկ, Պարույր Սևակ, Գործարանային և Երևանյան խճուղի փողոցներ)</t>
    </r>
  </si>
  <si>
    <t>Գինեվետ  համայնքի 2-րդ փողոցի 2-րդ բնակելի  շենքի տանիքի վերակառուցում</t>
  </si>
  <si>
    <t>Գինեվետ համայնքի զբոսայգու վերակառուցում</t>
  </si>
  <si>
    <r>
      <t xml:space="preserve">Արարատ համայնքում  </t>
    </r>
    <r>
      <rPr>
        <sz val="10"/>
        <color rgb="FF000000"/>
        <rFont val="GHEA Grapalat"/>
        <family val="3"/>
      </rPr>
      <t>ԼԵԴ լուսատուների ձեռքբերում</t>
    </r>
    <r>
      <rPr>
        <sz val="10"/>
        <color theme="1"/>
        <rFont val="GHEA Grapalat"/>
        <family val="3"/>
      </rPr>
      <t xml:space="preserve"> </t>
    </r>
  </si>
  <si>
    <r>
      <t>Գեղանիստ համայնքում ո</t>
    </r>
    <r>
      <rPr>
        <sz val="10"/>
        <color rgb="FF000000"/>
        <rFont val="GHEA Grapalat"/>
        <family val="3"/>
      </rPr>
      <t>ռոգման ներտնտեսային ցանցի բարելավման աշխատանքներ</t>
    </r>
  </si>
  <si>
    <t>Այգեզարդ համայնքի  զբոսայգու բարեկարգման աշխատանքներ</t>
  </si>
  <si>
    <t>Դալարիկ համայնքի բազմաբնակարան բնակելի շենքերի մուտքի դռների և պատուհանների տեղադրում</t>
  </si>
  <si>
    <t>Դալարիկ համայնքի Չարենց, Թումանյան և Տերյան փողոցներում ոռոգման ներտնտեսային փակ ցանցի կառուցում</t>
  </si>
  <si>
    <t>Դալարիկ համայնքի Կոմիտասի փողոցի ասֆալտապատում</t>
  </si>
  <si>
    <t>Նորապատ համայնքի նոր թաղամասի գազատարի կառուցում</t>
  </si>
  <si>
    <t xml:space="preserve">Սարդարապատ համայնքում  հակակարկտային կայանների տեղադրման աշխատանքներ  </t>
  </si>
  <si>
    <t>Քարակերտ համայնքի Գայի և Սևակ փողոցների ասֆալտապատում</t>
  </si>
  <si>
    <t>Արմավիր գյուղական համայնքի կենտրոնի բարեկարգում</t>
  </si>
  <si>
    <t xml:space="preserve">Մրգաշատ համայնքում հակակարկտային կայանների տեղադրման աշխատանքներ </t>
  </si>
  <si>
    <t>Կողբավան համայնքում գյուղատնտեսական աշխատանքների համար գյուղ.տեխնիկայի և գործիքների ձեռք բերում</t>
  </si>
  <si>
    <t>Ջրառատ համայնքի մշակույթի տան տանիքի վերակառուցում</t>
  </si>
  <si>
    <t>Բամբակաշատ համայնքի համայնքապետարանի վերանորոգում</t>
  </si>
  <si>
    <t>Տանձուտ համայնքում խմելու ջրամատակարարման ցանցի կառուցում</t>
  </si>
  <si>
    <t>Աստղաձոր համայնքի Զորավար Անդրանիկի և 21-րդ փողոցների ասֆալտապատում</t>
  </si>
  <si>
    <t>Գավառ համայնքի Կարեյան, Բարեկամության, Պետրովի, Ղամարյան եղբայրների, Կահիրեի, Գ․ Նարեկացու փողոցների և Ազատության փող․ 2-րդ նրբ․ լուսավորության ցանցի կառուցում և կենտրոնական հրապարակի լուսասյուների տեղափոխություն</t>
  </si>
  <si>
    <t>Լիճք համայնքի Ա 7 թաղամասի 5-րդ, 7-րդ, 10-րդ և 12-րդ փողոցների խմելու ջրագծի կառուցում</t>
  </si>
  <si>
    <r>
      <t xml:space="preserve"> Լիճք համայնքի Ա 6 թաղ թիվ 1 փող., Ա 2 թաղ. թիվ 1 և 9 փողոցների ասֆալտապատում (Ա 2 թաղ. 1-ին փողոցի ՆԿ 0+00+4.50﹐Ա 2 թաղ. 9-րդ փողոցի ՆԿ 0+00+1.00﹐ Ա 6 թաղ. 1-ին փողոցի ՆԿ 0+00+8.70) </t>
    </r>
    <r>
      <rPr>
        <b/>
        <sz val="10"/>
        <color theme="1"/>
        <rFont val="GHEA Grapalat"/>
        <family val="3"/>
      </rPr>
      <t xml:space="preserve"> </t>
    </r>
  </si>
  <si>
    <t xml:space="preserve">Գեղամասար համայնքի 12 բնակավայրերում խմելու ջրի ջրագծերի ներքին և/կամ արտաքին  ցանցերի կառուցում կամ վերակառուցում </t>
  </si>
  <si>
    <t>Գեղամասար համայնքի Փոքր Մասրիկ գյուղի 1 խորքային հորի և Տրետուք գյուղի ոռոգման ցանցի վերանորոգում</t>
  </si>
  <si>
    <t>Գեղամասար համայնքի Դարանակ, Կախակն, Սոթք, Շատվան գյուղերի կենտրոնական փողոցների լուսավորության ցանցի կառուցում և Փամբակ գյուղի լուսավորության ցանցի վերանորոգում</t>
  </si>
  <si>
    <t>Դդմաշեն համայնքի հանդիսությունների սրահի հիմնանորոգում /2-րդ փուլ/</t>
  </si>
  <si>
    <t>Մեծավան համայնքի արվեստի դպրոցի ջեռուցման համակարգի տեղադրում և շենքի վերանորոգում</t>
  </si>
  <si>
    <t>Ալավերդի համայնքի ԲԲՇ-ի տանիքների վերանորոգում</t>
  </si>
  <si>
    <t>Սպիտակ համայնքի մի շարք փողոցների ասֆալտապատում</t>
  </si>
  <si>
    <t>Օձուն համայնքի Մղարթ բնակավայրի համայնքային կենտրոնի վերանորոգում</t>
  </si>
  <si>
    <t>Քանաքեռավան համայնքի Արագիլ ԱՍԿ թաղամասի գազիֆիկացում</t>
  </si>
  <si>
    <t>Նոր Գեղի համայնքի բազմաբնակարանային շենքերի բակերի ասֆալտապատման աշխատանքների</t>
  </si>
  <si>
    <t>Գեղաշեն համայնքի D=200մմ կենտրոնական ջրատարի վրա մարիչի (ջրամբար/ հոր) կառուցում</t>
  </si>
  <si>
    <t>Գեղաշեն համայնքի խմելու ջրի առկա մետաղական ջրամբարի և հարակից 3 ջրաբաշխիչ հանգույցների վերակառուցում</t>
  </si>
  <si>
    <t>Գեղաշեն համայնքի մշակույթի տան և երաժշ. դպրոցի գազաֆիկացում, լոկալ ջեռուցման համակարգի տեղադրում</t>
  </si>
  <si>
    <t>Գեղաշեն համայնքի 2-րդ թաղամասի գազաֆիկացման կառուցման աշխատանքներ</t>
  </si>
  <si>
    <t>Հրազդան համայնքի ներհամայնքային ճանապարհների Միկրոշրջան/Պուրակային փողոց/ Ջրառատ, Կենտրոն / միջթաղամասային ճանապարհներ,Փոքր բուլվարային և Տիգրան Մեծ փողոցներ/ Հարավային/Ռ.Միքայելյանև Ավետիսյան փողոցներ/ թաղամասերի  ճանապարհների հի մանորոգման և մասնակի  վերանորոգման աշխատանքներ</t>
  </si>
  <si>
    <t>Ակունք համայնքի Սևաբերդ գյուղի ջրամատակարարման համակարգի բարելավում</t>
  </si>
  <si>
    <t>Արգել համայնքի ՆՈՒՀ ՀՈԱԿ-ի  պատուհանների և դռների փոխարինում</t>
  </si>
  <si>
    <t>Գետարգել համայնքի Ս.Ալեքսանյան փող 7 հասցեում համայնքապետարանի տանիքի և շենքի մի հատվածի վերանորոգում</t>
  </si>
  <si>
    <t>Լուսակերտ համայնքի 7-րդ փողոցի ասֆալտապատման աշխատանքներ</t>
  </si>
  <si>
    <t xml:space="preserve">·         Քաջարան համայնքի «Համայնքի բնակավայրերի փողոցների հիմնանորոգում, բարեկարգում» 20%-ից ավել ներդրող </t>
  </si>
  <si>
    <t xml:space="preserve"> Սիսիան համայնքի «Լուսավորության համակարգի ընդլայնում Աշոտավան, Անգեղակոթ, Շաղատ, Իշխանասար, Ախլաթյան, Թասիկ բնակավայրերում և Սիսիան քաղաքում»,</t>
  </si>
  <si>
    <r>
      <t>·</t>
    </r>
    <r>
      <rPr>
        <sz val="10"/>
        <color theme="1"/>
        <rFont val="Times New Roman"/>
        <family val="1"/>
        <charset val="204"/>
      </rPr>
      <t xml:space="preserve">         </t>
    </r>
    <r>
      <rPr>
        <sz val="10"/>
        <color theme="1"/>
        <rFont val="GHEA Grapalat"/>
        <family val="3"/>
      </rPr>
      <t>Սիսիան համայնքի «Որոտնավան և Վաղատին բնակավայրերում նախադպրոցական կրթության ապահովում, Սիսիան համայնքի թիվ 2 և թիվ 3 ՆՈՒՀ-երի, Նորավան, Շամբ և Տոլարս բնակավայրերում գտնվող խմբերի վերանորոգում և գոյքի արդիականացում»,</t>
    </r>
  </si>
  <si>
    <t>ՀՀ Վայոց ձորի մարզպետարան</t>
  </si>
  <si>
    <t>Ջերմուկ համայնքի մանկական զարգացման կենտրոնի և դրան կից խաղահրապարակի կառուցում, Գնդեվազ համայնքի մանկապարտեզ» ՀՈԱԿ-ի  և Զատիկ մանկապարտեզ  ՀՈԱԿ-ի /Ձախափնյա  մասնաշենքի/  բակերի ասֆալտապատման աշխատանքներ</t>
  </si>
  <si>
    <t>Չկալովկա համայնքի 1,2,4 փողոցների և հրապարակի կապիտալ ասֆալտապատում</t>
  </si>
  <si>
    <t>Նորակերտ համայնքի խմելու ջրագծի 4-րդ փողոցի ներքին ցանցի հիմնանորոգում</t>
  </si>
  <si>
    <t xml:space="preserve">ՀՀ Արագածոտնի մարզպետարան </t>
  </si>
  <si>
    <t>ՀՀ Արարատի  մարզպետարան</t>
  </si>
  <si>
    <t xml:space="preserve"> ՀՀ Վայոց ձորի մարզպետարան</t>
  </si>
  <si>
    <t>ՇԵՆՔԵՐ ԵՎ ՇԻՆՈՒԹՅՈՒՆՆԵՐ</t>
  </si>
  <si>
    <t>04</t>
  </si>
  <si>
    <t>02</t>
  </si>
  <si>
    <t>Ոռոգում</t>
  </si>
  <si>
    <t xml:space="preserve"> Ոռոգման ծառայությունների հասանելիության և մատչելիության ապահովում</t>
  </si>
  <si>
    <t xml:space="preserve"> ԱՅԼ  ԾԱԽՍԵՐ</t>
  </si>
  <si>
    <t xml:space="preserve"> Այլ ծախսեր</t>
  </si>
  <si>
    <t xml:space="preserve"> Գերմանիայի զարգացման վարկերի բանկի աջակցությամբ իրականացվող Ախուրյան գետի ջրային ռեսուրսների ինտեգրացված կառավարում փուլ 1 ծրագրով Ջրաձոր գյուղի վերաբնակեցման գործողությունների խորհրդատվություն և կառավարում_x000D_
</t>
  </si>
  <si>
    <t xml:space="preserve"> ՀՀ  տարածքային կառավարման և ենթակառուցվածքների նախարարության ջրային կոմիտե</t>
  </si>
  <si>
    <t xml:space="preserve"> 31001</t>
  </si>
  <si>
    <t xml:space="preserve"> Ֆրանսիայի Հանրապետության կառավարության աջակցությամբ իրականացվող Վեդու ջրամբարի կառուցում</t>
  </si>
  <si>
    <t xml:space="preserve"> ՀԻՄՆԱԿԱՆ ՄԻՋՈՑՆԵՐ</t>
  </si>
  <si>
    <t xml:space="preserve"> 31005</t>
  </si>
  <si>
    <t xml:space="preserve"> Եվրասիական զարգացման բանկի աջակցությամբ իրականացվող ոռոգման համակարգերի զարգացման ծրագրի շրջանակներում ջրային տնտեսության ենթակառուցվածքների հիմնանորոգում</t>
  </si>
  <si>
    <t>09</t>
  </si>
  <si>
    <t>01</t>
  </si>
  <si>
    <t xml:space="preserve"> Տնտեսական հարաբերություններ (այլ դասերին չպատկանող)</t>
  </si>
  <si>
    <t xml:space="preserve"> ՏՆՏԵՍԱԿԱՆ ՀԱՐԱԲԵՐՈՒԹՅՈՒՆՆԵՐ</t>
  </si>
  <si>
    <t xml:space="preserve"> 12001</t>
  </si>
  <si>
    <t xml:space="preserve"> Համաշխարհային բանկի աջակցությամբ իրականացվող  Տարածքային զարգացման հիմնադրամի ծրագրի շրջանակներում ՀՀ տարածքներում ջրագծերի, առողջապահության, կրթության, մշակույթի, հատուկ խնամքի և  ենթակառուցվածքների ոլորտի վերականգնման և  շինարարության աշխատանքներ</t>
  </si>
  <si>
    <t xml:space="preserve"> ՄԵՔԵՆԱՆԵՐ  ԵՎ  ՍԱՐՔԱՎՈՐՈՒՄՆԵՐ</t>
  </si>
  <si>
    <t xml:space="preserve"> - Վարչական սարքավորումներ</t>
  </si>
  <si>
    <t xml:space="preserve"> Կրթությանը տրամադրվող օժանդակ ծառայություններ</t>
  </si>
  <si>
    <t>ԿՐԹՈՒԹՅՈՒՆ</t>
  </si>
  <si>
    <t xml:space="preserve"> Ասիական զարգացման բանկի աջակցությամբ իրականացվող դպրոցների սեյսմիկ պաշտպանության ծրագրի շրջանակներում ՀՀ դպրոցների սեյսմիկ անվտանգության բարելավմանն ուղղված միջոցառումներ</t>
  </si>
  <si>
    <t xml:space="preserve"> ԱՅԼ ՀԻՄՆԱԿԱՆ ՄԻՋՈՑՆԵՐ</t>
  </si>
  <si>
    <t xml:space="preserve"> - Նախագծահետազոտական ծախսեր</t>
  </si>
  <si>
    <t>05</t>
  </si>
  <si>
    <t xml:space="preserve"> Տրանսպորտ</t>
  </si>
  <si>
    <t xml:space="preserve"> Ճանապարհային տրանսպորտ</t>
  </si>
  <si>
    <t xml:space="preserve"> Եվրասիական զարգացման բանկի աջակցությամբ իրականացվող Հյուսիս-հարավ միջանցքի զարգացման ծրագրի համակարգում և կառավարում</t>
  </si>
  <si>
    <t xml:space="preserve"> Ընթացիկ դրամաշնորհներ պետական հատվածի այլ մակարդակներին</t>
  </si>
  <si>
    <t xml:space="preserve"> - Այլ ընթացիկ դրամաշնորհներ</t>
  </si>
  <si>
    <t xml:space="preserve"> 11013</t>
  </si>
  <si>
    <t xml:space="preserve"> Եվրոպական ներդրումային բանկի աջակցությամբ իրականացվող Հյուսիս-հարավ միջանցքի զարգացման դրամաշնորհային ծրագրի համակարգում և կառավարում</t>
  </si>
  <si>
    <t xml:space="preserve"> Համաշխարհային բանկի աջակցությամբ իրականացվող Կենսական նշանակության ճանապարհային ցանցի բարելավման ծրագրի շրջանակներում համակարգում և կառավարում</t>
  </si>
  <si>
    <t xml:space="preserve"> Կենսական նշանակության ճանապարհային ցանցի բարելավման   երկրորդ լրացուցիչ ֆինանսավորման ծրագրի համակարգում և կառավարում_x000D_
</t>
  </si>
  <si>
    <t xml:space="preserve"> 21008</t>
  </si>
  <si>
    <t xml:space="preserve"> Վերակառուցման և զարգացման եվրոպական բանկի աջակցությամբ իրականացվող ՀՀ պետական սահմանի Բագրատաշեն անցման կետի կամրջի վերակառուցման վարկային ծրագիր</t>
  </si>
  <si>
    <t xml:space="preserve"> Համաշխարհային բանկի աջակցությամբ իրականացվող Կենսական նշանակության ճանապարհացանցի բարելավման երկրորդ լրացուցիչ ֆինանսավորման ծրագրի շրջանակներում ավտոճանապարհների բարեկարգման աշխատանքներ</t>
  </si>
  <si>
    <t xml:space="preserve"> - Շենքերի և շինությունների կապիտալ վերանորոգում</t>
  </si>
  <si>
    <r>
      <t xml:space="preserve">     </t>
    </r>
    <r>
      <rPr>
        <b/>
        <sz val="10"/>
        <color theme="1"/>
        <rFont val="GHEA Grapalat"/>
        <family val="3"/>
      </rPr>
      <t xml:space="preserve"> </t>
    </r>
  </si>
  <si>
    <t>Արզնի համայնքում մանկապարտեզի վերանորոգում, տանիքի վերակառուցում ,տարածքի բարեկարգում</t>
  </si>
  <si>
    <t xml:space="preserve"> Նորոգվող ջրագծերի երկարություն, կմ </t>
  </si>
  <si>
    <t xml:space="preserve"> Նորոգվող կոյուղագծերի երկարություն, կմ </t>
  </si>
  <si>
    <t xml:space="preserve"> Նորոգվող տնային միացումներ, հատ </t>
  </si>
  <si>
    <t xml:space="preserve"> Եվրասիական զարգացման բանկի աջակցությամբ իրականացվող ոռոգման համակարգերի զարգացման ծրագրի խորհրդատվություն և կառավարում </t>
  </si>
  <si>
    <t xml:space="preserve"> Եվրասիական զարգացման բանկի աջակցությամբ իրականացվող ոռոգման համակարգերի զարգացման ծրագրի համակարգում և ղեկավարում </t>
  </si>
  <si>
    <t xml:space="preserve"> Ծառայությունների մատուցում </t>
  </si>
  <si>
    <t xml:space="preserve"> Մասնագիտատացված միավոր </t>
  </si>
  <si>
    <t xml:space="preserve"> Կառավարվող/վերահսկվող պայմանագրերի քանակ, հատ </t>
  </si>
  <si>
    <t xml:space="preserve"> Գերմանիայի զարգացման վարկերի բանկի աջակցությամբ իրականացվող Ախուրյան գետի ջրային ռեսուրսների ինտեգրացված կառավարման ծրագրի երկրորդ փուլի խորհրդատվություն և կառավարում </t>
  </si>
  <si>
    <t xml:space="preserve"> Գերմանիայի զարգացման վարկերի բանկի աջակցությամբ իրականացվող Ախուրյան գետի ջրային ռեսուրսների ինտեգրացված կառավարման ծրագրի երկրորդ փուլի համակարգում և ղեկավարում </t>
  </si>
  <si>
    <t xml:space="preserve"> Գերմանիայի զարգացման վարկերի բանկի աջակցությամբ իրականացվող Ախուրյան գետի ջրային ռեսուրսների ինտեգրացված կառավարում փուլ 1 ծրագրով Ջրաձոր գյուղի վերաբնակեցման գործողությունների խորհրդատվություն և կառավարում_x000D_
 </t>
  </si>
  <si>
    <t xml:space="preserve"> Գերմանիայի զարգացման վարկերի բանկի աջակցությամբ իրականացվող Ախուրյան գետի ջրային ռեսուրսների ինտեգրացված կառավարում  փուլ 1 ծրագրով Ջրաձոր գյուղի վերաբնակեցման գործողությունների  համակարգում և ղեկավարում </t>
  </si>
  <si>
    <t xml:space="preserve"> Մասնագիտացված միավոր </t>
  </si>
  <si>
    <t xml:space="preserve"> Ֆրանսիայի Հանրապետության կառավարության աջակցությամբ իրականացվող Վեդու ջրամբարի կառուցում </t>
  </si>
  <si>
    <t xml:space="preserve"> Ֆրանսիայի Հանրապետության կառավարության աջակցությամբ իրականացվող Վեդու ջրամբարի կառուցման ծրագիր </t>
  </si>
  <si>
    <t xml:space="preserve"> Պետական մարմինների կողմից օգտագործվող ոչ ֆինանսական ակտիվների հետ գործառնություններ </t>
  </si>
  <si>
    <t xml:space="preserve"> Կկառուցվի Վեդի և Խոսրով գետերի վրա ջրառի ջրաթափ կառույցը և ջրի փոխադրող համակարգը,կմ </t>
  </si>
  <si>
    <t xml:space="preserve"> Կկառուցվի ոռոգման համակարգի հատվածը,կմ </t>
  </si>
  <si>
    <t xml:space="preserve"> Պատվարի կառուցում, մ </t>
  </si>
  <si>
    <t xml:space="preserve"> Ոռոգման ներտնտեսային ցանցի նորոգում, կմ </t>
  </si>
  <si>
    <t xml:space="preserve"> Եվրասիական զարգացման բանկի աջակցությամբ իրականացվող ոռոգման համակարգերի զարգացման ծրագրի շրջանակներում ջրային տնտեսության ենթակառուցվածքների հիմնանորոգում </t>
  </si>
  <si>
    <t xml:space="preserve"> Եվրասիական զարգացման բանկի աջակցությամբ իրականացվող ոռոգման համակարգերի զարգացման ծրագիր </t>
  </si>
  <si>
    <t xml:space="preserve"> Հիմնանորոգվող ոռոգման ցանցերի երկարություն, կմ </t>
  </si>
  <si>
    <t xml:space="preserve"> Նոր կառուցվող ոռոգմանցանցերի երկարություն, կմ </t>
  </si>
  <si>
    <t xml:space="preserve"> Համաշխարհային բանկի աջակցությամբ իրականացվող  Տարածքային զարգացման հիմնադրամի ծրագրի շրջանակներում ՀՀ տարածքներում ջրագծերի, առողջապահության, կրթության, մշակույթի, հատուկ խնամքի և  ենթակառուցվածքների ոլորտի վերականգնման և  շինարարության աշխատանքներ </t>
  </si>
  <si>
    <t xml:space="preserve"> Տարածքային զարգացման հիմնադրամի ծրագրով նախատեսված ՀՀ տարածքներում ջրագծերի, առողջապահության, կրթության օբյեկտների, մշակույթային տների, ծերանոցների, մանկատների, հատուկ դպրոցների, մանկապարտեզների և կոյուղու օբյեկտների հիմնանորոգում և շինարարություն </t>
  </si>
  <si>
    <t xml:space="preserve">  Համաձայն ՏԶՀ Ղեկավար ձեռնարկի, որը ֆինանսավորման համաձայնագրի մաս է կազմում </t>
  </si>
  <si>
    <t xml:space="preserve"> Շահառուների ընտրության չափանիշները </t>
  </si>
  <si>
    <t xml:space="preserve"> Խմելու ջրի ջրամատակարարման ենթածրագրերի թիվը </t>
  </si>
  <si>
    <t xml:space="preserve"> Ոռոգման համակարգի ենթածրագրերի թիվը </t>
  </si>
  <si>
    <t xml:space="preserve"> Դպրոցների և մանկապարտեզների թիվը, որոնց կահույք է տրամադրվել </t>
  </si>
  <si>
    <t xml:space="preserve"> Համայնքների թիվը, որոնց տրամադրվել են սարքավորումներ և տեխնիկա </t>
  </si>
  <si>
    <t xml:space="preserve"> Հիմնանորոգված և  նոր կառուցված ջրագծերի, առողջապահության, կրթության, մշակույթի, հատուկ խնամքի և  ենթակառուցվածքների ոլորտի օբյեկտներից օգտվող համայնքներ, համայնքների թիվ, հատ </t>
  </si>
  <si>
    <t xml:space="preserve"> Ծրագրի շահառուների թիվ </t>
  </si>
  <si>
    <t xml:space="preserve"> Ասիական զարգացման բանկի աջակցությամբ իրականացվող դպրոցների սեյսմիկ պաշտպանության ծրագրի շրջանակներում ՀՀ դպրոցների սեյսմիկ անվտանգության բարելավմանն ուղղված միջոցառումներ </t>
  </si>
  <si>
    <t xml:space="preserve"> Դպրոցների շենքերի ամրացման շինարարական աշխատանքներ, շինարարական ստանդարտների արդիականացում, արտակարգ իրավիճակներին արձագանքման ծրագրի մշակում, սեյսմիկ մոնիտորինգի դիտակետերի սարքավորումների արդիականացում:_x000D_
 </t>
  </si>
  <si>
    <t xml:space="preserve">  Մասնագիտացված միավոր </t>
  </si>
  <si>
    <t xml:space="preserve"> Միջոցառումն իրականացնողի անվանումը՛ </t>
  </si>
  <si>
    <t xml:space="preserve"> նախագծանախահաշվային փաստաթղթեր, շենքերի հետազոտություն, տեխնիկական, հեղինակային հսկողություն, շինարարություն, թիվը </t>
  </si>
  <si>
    <t xml:space="preserve">  Նոր սկսվող շինարարութան նախագծանախահաշվային փաստաթղթերի, շենքերի հետազոտությանն, տեխնիկական, հեղինակային հսկողությոան թիվը, հատ/դպրոց </t>
  </si>
  <si>
    <t xml:space="preserve">  Սեյսմիկ անվտանգության չափանիշներին համապատասխան բարձրացված սեյսմակայունությամբ կամ վերակառուցված կամ նոր կառուցված դպրոցների թիվը, հատ </t>
  </si>
  <si>
    <t xml:space="preserve">  Ծրագրի արդյունքներով անվտանգ պայմաններում սովորող աշակերտների թիվը. /Նախատեսվող/ </t>
  </si>
  <si>
    <t xml:space="preserve">  Սեյսմակայունության չափանիշներին համապատասխանող դպրոցական շենքերում սովորող աշակերտների տոկոսը </t>
  </si>
  <si>
    <t xml:space="preserve"> Համաշխարհային բանկի աջակցությամբ իրականացվող Կենսական նշանակության ճանապարհային ցանցի բարելավման ծրագրի շրջանակներում համակարգում և կառավարում </t>
  </si>
  <si>
    <t xml:space="preserve"> Խորհրդատվական ծառայություններ_x000D_
_x000D_
 </t>
  </si>
  <si>
    <t xml:space="preserve"> Խորհրդատվությունների (պայմանագրերի) քանակը, հատ </t>
  </si>
  <si>
    <t xml:space="preserve"> Եվրասիական զարգացման բանկի աջակցությամբ իրականացվող Հյուսիս-հարավ միջանցքի զարգացման ծրագրի համակարգում և կառավարում </t>
  </si>
  <si>
    <t xml:space="preserve"> Խորհրդատվական ծառայություններ և պահպանման ծախսեր </t>
  </si>
  <si>
    <t xml:space="preserve"> Խորհրդատուների քանակ </t>
  </si>
  <si>
    <t xml:space="preserve"> Եվրոպական ներդրումային բանկի աջակցությամբ իրականացվող Հյուսիս-հարավ միջանցքի զարգացման դրամաշնորհային ծրագրի համակարգում և կառավարում </t>
  </si>
  <si>
    <t xml:space="preserve"> Խորհրդատվական ծառայություններ </t>
  </si>
  <si>
    <t xml:space="preserve"> Կենսական նշանակության ճանապարհային ցանցի բարելավման   երկրորդ լրացուցիչ ֆինանսավորման ծրագրի համակարգում և կառավարում_x000D_
 </t>
  </si>
  <si>
    <t xml:space="preserve"> Վերակառուցման և զարգացման եվրոպական բանկի աջակցությամբ իրականացվող ՀՀ պետական սահմանի Բագրատաշեն անցման կետի կամրջի վերակառուցման վարկային ծրագիր </t>
  </si>
  <si>
    <t xml:space="preserve"> Նոր կամրջի կառուցման շինարարական աշխատանքներ </t>
  </si>
  <si>
    <t xml:space="preserve"> Հանրության կողմից անմիջականորեն օգտագործվող ակտիվների հետ կապված միջոցառումներ </t>
  </si>
  <si>
    <t xml:space="preserve"> Վերականգնվող կամուջների թիվը </t>
  </si>
  <si>
    <t xml:space="preserve"> Համաշխարհային բանկի աջակցությամբ իրականացվող Կենսական նշանակության ճանապարհացանցի բարելավման երկրորդ լրացուցիչ ֆինանսավորման ծրագրի շրջանակներում ավտոճանապարհների բարեկարգման աշխատանքներ </t>
  </si>
  <si>
    <t xml:space="preserve"> Ավտոճանապարհների բարեկարգման աշխատանքներ_x000D_
 </t>
  </si>
  <si>
    <t xml:space="preserve"> Հիմնանորոգվող ճանապարհներ (կմ) </t>
  </si>
  <si>
    <t>ՀԱՅԱՍՏԱՆԻ ՀԱՆՐԱՊԵՏՈՒԹՅԱՆ ԿԱՌԱՎԱՐՈՒԹՅԱՆ 2019 ԹՎԱԿԱՆԻ ԴԵԿՏԵՄԲԵՐԻ 26-Ի N 1919-Ն ՈՐՈՇՄԱՆ  N 9.1 ՀԱՎԵԼՎԱԾԻ  N 9.1.56 ԱՂՅՈՒՍԱԿՈՒՄ ԿԱՏԱՐՎՈՂ ՓՈՓՈԽՈՒԹՅՈՒՆՆԵՐԸ</t>
  </si>
  <si>
    <t xml:space="preserve"> ՀՀ Վայոց ձորի մարզպետարան </t>
  </si>
  <si>
    <t>Այլ ծախսեր</t>
  </si>
  <si>
    <t>ՄԵՔԵՆԱՆԵՐ և ՍԱՐՔԱՎՈՐՈՒՄՆԵՐ</t>
  </si>
  <si>
    <t>Այլ մեքենաներ և սարքավորումներ</t>
  </si>
  <si>
    <t>Նախագծահետազոտական ծախսեր</t>
  </si>
  <si>
    <t>ԱՅԼ ՀԻՄՆԱԿԱՆ ՄԻՋՈՑՆԵՐ</t>
  </si>
  <si>
    <t>Եվրասիական զարգացման բանկի աջակցությամբ իրականացվող Հյուսիս-հարավ միջանցքի զարգացման ծրագրի համակարգում և կառավարում</t>
  </si>
  <si>
    <r>
      <t>Դարբնիկ համայնքի փողոցների գազաֆիկացում (</t>
    </r>
    <r>
      <rPr>
        <sz val="10"/>
        <color rgb="FF000000"/>
        <rFont val="GHEA Grapalat"/>
        <family val="3"/>
      </rPr>
      <t>Կամո Բալայան, Գլխավոր  և  3-րդ, 4-րդ, 5-րդ և 6-րդ թողոցներ)</t>
    </r>
  </si>
  <si>
    <t>Այնթապ համայնքի ներհամայնքային փողոցների ասֆալտապատում (12 փողոցների հիմնանորոգման և 27 գրունտային փողոցների գրունտային աշխատանքներ)</t>
  </si>
  <si>
    <r>
      <t>Այգեպատ համայնքի  </t>
    </r>
    <r>
      <rPr>
        <sz val="10"/>
        <color rgb="FF000000"/>
        <rFont val="GHEA Grapalat"/>
        <family val="3"/>
      </rPr>
      <t>Միջնակարգ դպրոց տանող ճանապարհի 395 մետր հատվածի ասֆալտապատում</t>
    </r>
    <r>
      <rPr>
        <sz val="10"/>
        <color theme="1"/>
        <rFont val="GHEA Grapalat"/>
        <family val="3"/>
      </rPr>
      <t xml:space="preserve"> </t>
    </r>
  </si>
  <si>
    <t>Աբովյան համայնքի երկրորդական փողոցների արտաքին լուսավորության ցանցի կառուցում (աղբյուր Սերոբ﹐Աբովյան﹐Անդրանիկ﹐Բաղրամյան﹐ Բարեկամություն﹐Գ Չաուշ﹐ Խանջյան﹐ Հաղթանակ﹐ Մայիսմեկյան﹐Թեհլերյան փող 1 և 2 նրբանցքներ﹐Վանի﹐ Չարենց﹐Բաղրամյան)</t>
  </si>
  <si>
    <t>Մյասնիկյան համայնքում փողոցի ասֆալտբետոնե ծածկույթի հիմնանորոգման աշխատանքներ (Մյասնիկյան փողոց)</t>
  </si>
  <si>
    <t>Մեծ Մասրիկ համայնքի երկրորդական թվով  7 փողոցների 5.5 կմ երկարությամբ արտաքին լուսավորության ծրագրի իրականացում            ( 1-ին փող-ի 5-րդ նրբանցք﹐2﹐3 փող﹐ 5-րդ փող﹐ 5-րդ փող-ի 2-րդ նրբանցք﹐6-րդ փող-ի 3-րդ և 10-րդ նրբ﹐7-րդ փող-ի1-ին և  6-րդ նրբ﹐ 8-րդ փող-ի 1-ին նրբ.)</t>
  </si>
  <si>
    <t>Նոր Գեղի համայնքի ներհամայնքային փողոցների ասֆալտապատման աշխատանքների կազմակերպում (դպրոցի ճանապարհ)</t>
  </si>
  <si>
    <t>Արզնի համայնքի 3-րդ,  5-րդ և 8-րդ  փողոցների ասֆալտապատում (3-րդ փող 94մ﹐ 5-րդ փող 192մ և  8-րդ փող 80մ)</t>
  </si>
  <si>
    <t>Հարթագյուղ համայնքի փողոցների կառուցման աշխատանքներ (գերեզմաններ տանող ճանապարհ)</t>
  </si>
  <si>
    <t>Բազում համայնքի ներհամայնքային ճանապարհների սալարկում (2-րդ﹐ 3-րդ﹐  7-րդ փող﹐ 1-ին փող-ի 1-ին նրբ.)</t>
  </si>
  <si>
    <t xml:space="preserve">Օձուն համայնքի բնակավայրերում լուսավորության համակարգերի կառուցում (Օձուն﹐ Հագվի ﹐ Մղարթ﹐ Ամոջ﹐Ծաթեր﹐ Այգեհատ﹐Արևածագ﹐ Արդվի բնակավայրեր) </t>
  </si>
  <si>
    <t>Աշոցք համայնքի Աշոցք, Կրասար և Սիզավետ բնակավայրերում ասֆալտապատման աշխատանքների իրականացում (Աշոցքի 5-րդ փող﹐Կրասարի 1-ին փող ՊԿ00-ՊԿ 2+50﹐Սիզավետ 1-ին փող ՊԿ00-ՊԿ 2+60)</t>
  </si>
  <si>
    <t>Սիսիան համայնքի Սայաթ-Նովա, Շահումյան, Ա, Մանուկյան փողոցները,  Սյունիքի փողոցից Ույծ բնակավայր տանող ճանապարհահատվածի և Շաքի բնակավայրի կենտրոնական փողոցի հիմնանորոգում ( Շաքի վարչական բնակավայրի ճանապարհների ՊԿ0+00-4+48 0.448կմ երկարությամբ հատվածի հիմնանորոգում)</t>
  </si>
  <si>
    <t>«ՀԱՅԱՍՏԱՆԻ  ՀԱՆՐԱՊԵՏՈՒԹՅԱՆ  2020 ԹՎԱԿԱՆԻ  ՊԵՏԱԿԱՆ ԲՅՈՒՋԵԻ ՄԱՍԻՆ» ՀԱՅԱՍՏԱՆԻ ՀԱՆՐԱՊԵՏՈՒԹՅԱՆ  ՕՐԵՆՔԻ N 1 ՀԱՎԵԼՎԱԾԻ N 2  ԱՂՅՈՒՍԱԿՈՒՄ ԿԱՏԱՐՎՈՂ ՎԵՐԱԲԱՇԽՈՒՄԸ ԵՎ ՀԱՅԱՍՏԱՆԻ ՀԱՆՐԱՊԵՏՈՒԹՅԱՆ ԿԱՌԱՎԱՐՈՒԹՅԱՆ 2019 ԹՎԱԿԱՆԻ ԴԵԿՏԵՄԲԵՐԻ 26-Ի N 1919-Ն ՈՐՈՇՄԱՆ N 5 ՀԱՎԵԼՎԱԾԻ N 1 ԱՂՅՈՒՍԱԿՈՒՄ ԿԱՏԱՐՎՈՂ ՓՈՓՈԽՈՒԹՅՈՒՆՆԵՐԸ</t>
  </si>
  <si>
    <t>Գերմանիայի զարգացման վարկերի բանկի աջակցությամբ իրականացվող Ախուրյան գետի ջրային ռեսուրսների ինտեգրացված կառավարման ծրագրի երկրորդ փուլի խորհրդատվություն և կառավարում</t>
  </si>
  <si>
    <t>Գերմանիայի զարգացման վարկերի բանկի աջակցությամբ իրականացվող Ախուրյան գետի ջրային ռեսուրսների ինտեգրացված կառավարման ծրագրի երկրորդ փուլի խորհրդատվություն և կառվարում</t>
  </si>
  <si>
    <t xml:space="preserve">Ցուցանիշների փոփոխությունը (նվազեցումները նշված են փակագծերում) </t>
  </si>
  <si>
    <t xml:space="preserve">Ցուցանիշների փոփոխությունը (ավելացումները նշված են դրական նշանով) </t>
  </si>
  <si>
    <t xml:space="preserve"> Ցուցանիշների փոփոխությունը (ավելացումները նշված են դրական նշանով) </t>
  </si>
</sst>
</file>

<file path=xl/styles.xml><?xml version="1.0" encoding="utf-8"?>
<styleSheet xmlns="http://schemas.openxmlformats.org/spreadsheetml/2006/main">
  <numFmts count="13">
    <numFmt numFmtId="164" formatCode="_-* #,##0.00_р_._-;\-* #,##0.00_р_._-;_-* &quot;-&quot;??_р_._-;_-@_-"/>
    <numFmt numFmtId="165" formatCode="_(* #,##0.00_);_(* \(#,##0.00\);_(* &quot;-&quot;??_);_(@_)"/>
    <numFmt numFmtId="166" formatCode="#,##0.0"/>
    <numFmt numFmtId="167" formatCode="##,##0.0;\(##,##0.0\);\-"/>
    <numFmt numFmtId="168" formatCode="_(* #,##0.0_);_(* \(#,##0.0\);_(* &quot;-&quot;??_);_(@_)"/>
    <numFmt numFmtId="169" formatCode="#,##0.0_);\(#,##0.0\)"/>
    <numFmt numFmtId="170" formatCode="#,##0.0;[Red]#,##0.0"/>
    <numFmt numFmtId="171" formatCode="_ * #,##0.0_)_€_ ;_ * \(#,##0.0\)_€_ ;_ * &quot;-&quot;??_)_€_ ;_ @_ "/>
    <numFmt numFmtId="172" formatCode="_(* #,##0.0_);_(* \(#,##0.0\);_(* &quot;-&quot;?_);_(@_)"/>
    <numFmt numFmtId="173" formatCode="_ * #,##0.00_)\ _ _ ;_ * \(#,##0.00\)\ _ _ ;_ * &quot;-&quot;??_)\ _ _ ;_ @_ "/>
    <numFmt numFmtId="174" formatCode="0.0"/>
    <numFmt numFmtId="175" formatCode="#,##0.0_ ;\-#,##0.0\ "/>
    <numFmt numFmtId="176" formatCode="0.000"/>
  </numFmts>
  <fonts count="68">
    <font>
      <sz val="11"/>
      <color theme="1"/>
      <name val="Calibri"/>
      <family val="2"/>
      <scheme val="minor"/>
    </font>
    <font>
      <sz val="11"/>
      <color theme="1"/>
      <name val="GHEA Grapalat"/>
      <family val="3"/>
    </font>
    <font>
      <sz val="10"/>
      <color rgb="FF000000"/>
      <name val="GHEA Grapalat"/>
      <family val="3"/>
    </font>
    <font>
      <sz val="11"/>
      <color theme="1"/>
      <name val="Calibri"/>
      <family val="2"/>
      <scheme val="minor"/>
    </font>
    <font>
      <sz val="10"/>
      <color theme="1"/>
      <name val="GHEA Grapalat"/>
      <family val="3"/>
    </font>
    <font>
      <b/>
      <sz val="11"/>
      <color theme="1"/>
      <name val="GHEA Grapalat"/>
      <family val="3"/>
    </font>
    <font>
      <b/>
      <sz val="11"/>
      <name val="GHEA Grapalat"/>
      <family val="3"/>
    </font>
    <font>
      <sz val="8"/>
      <name val="GHEA Grapalat"/>
      <family val="2"/>
    </font>
    <font>
      <sz val="11"/>
      <name val="GHEA Grapalat"/>
      <family val="3"/>
    </font>
    <font>
      <sz val="11"/>
      <color rgb="FF000000"/>
      <name val="GHEA Grapalat"/>
      <family val="3"/>
    </font>
    <font>
      <sz val="9"/>
      <color theme="1"/>
      <name val="GHEA Grapalat"/>
      <family val="3"/>
    </font>
    <font>
      <b/>
      <sz val="10"/>
      <color theme="1"/>
      <name val="GHEA Grapalat"/>
      <family val="3"/>
    </font>
    <font>
      <b/>
      <sz val="10"/>
      <color rgb="FF000000"/>
      <name val="GHEA Grapalat"/>
      <family val="3"/>
    </font>
    <font>
      <sz val="10"/>
      <name val="GHEA Grapalat"/>
      <family val="3"/>
    </font>
    <font>
      <b/>
      <sz val="11"/>
      <color rgb="FF000000"/>
      <name val="GHEA Grapalat"/>
      <family val="3"/>
    </font>
    <font>
      <sz val="10"/>
      <name val="Arial"/>
      <family val="2"/>
    </font>
    <font>
      <b/>
      <sz val="8"/>
      <name val="GHEA Grapalat"/>
      <family val="2"/>
    </font>
    <font>
      <i/>
      <sz val="8"/>
      <name val="GHEA Grapalat"/>
      <family val="2"/>
    </font>
    <font>
      <b/>
      <sz val="10"/>
      <name val="GHEA Grapalat"/>
      <family val="3"/>
    </font>
    <font>
      <sz val="9"/>
      <name val="GHEA Grapalat"/>
      <family val="3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theme="1"/>
      <name val="GHEA Grapalat"/>
      <family val="3"/>
    </font>
    <font>
      <b/>
      <sz val="11"/>
      <name val="GHEA Grapalat"/>
      <family val="2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1"/>
      <scheme val="minor"/>
    </font>
    <font>
      <sz val="10"/>
      <name val="Arial Armenian"/>
      <family val="2"/>
    </font>
    <font>
      <b/>
      <sz val="8"/>
      <name val="GHEA Grapalat"/>
      <family val="3"/>
    </font>
    <font>
      <sz val="11"/>
      <name val="GHEA Grapalat"/>
      <family val="2"/>
    </font>
    <font>
      <sz val="10"/>
      <name val="GHEA Grapalat"/>
      <family val="2"/>
    </font>
    <font>
      <i/>
      <sz val="10"/>
      <name val="GHEA Grapalat"/>
      <family val="2"/>
    </font>
    <font>
      <sz val="10"/>
      <name val="Times Armenian"/>
      <family val="1"/>
    </font>
    <font>
      <b/>
      <sz val="11"/>
      <color theme="0"/>
      <name val="GHEA Grapalat"/>
      <family val="3"/>
    </font>
    <font>
      <sz val="11"/>
      <color theme="0"/>
      <name val="GHEA Grapalat"/>
      <family val="3"/>
    </font>
    <font>
      <sz val="11"/>
      <name val="Times Armenian"/>
      <family val="1"/>
    </font>
    <font>
      <sz val="8"/>
      <name val="Arial Armenian"/>
      <family val="2"/>
      <charset val="204"/>
    </font>
    <font>
      <b/>
      <i/>
      <sz val="10"/>
      <name val="GHEA Grapalat"/>
      <family val="3"/>
    </font>
    <font>
      <i/>
      <sz val="10"/>
      <name val="GHEA Grapalat"/>
      <family val="3"/>
    </font>
    <font>
      <sz val="10"/>
      <color rgb="FF000000"/>
      <name val="Times New Roman"/>
      <family val="1"/>
    </font>
    <font>
      <sz val="11"/>
      <color theme="1"/>
      <name val="Times Armenian"/>
      <family val="2"/>
    </font>
    <font>
      <sz val="11"/>
      <color indexed="8"/>
      <name val="Calibri"/>
      <family val="2"/>
    </font>
    <font>
      <sz val="12"/>
      <color indexed="8"/>
      <name val="Times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0"/>
      <color rgb="FF9C6500"/>
      <name val="Calibri"/>
      <family val="2"/>
      <scheme val="minor"/>
    </font>
    <font>
      <sz val="12"/>
      <color theme="1"/>
      <name val="Times Armenian"/>
      <family val="2"/>
    </font>
    <font>
      <sz val="10"/>
      <color theme="1"/>
      <name val="Calibri"/>
      <family val="2"/>
      <scheme val="minor"/>
    </font>
    <font>
      <sz val="10"/>
      <color theme="1"/>
      <name val="GHEA Grapalat"/>
      <family val="2"/>
    </font>
    <font>
      <sz val="10"/>
      <color theme="1"/>
      <name val="Times New Roman"/>
      <family val="1"/>
      <charset val="204"/>
    </font>
    <font>
      <b/>
      <sz val="10"/>
      <color theme="1"/>
      <name val="Calibri"/>
      <family val="2"/>
      <charset val="204"/>
      <scheme val="minor"/>
    </font>
    <font>
      <b/>
      <sz val="10"/>
      <color theme="0"/>
      <name val="GHEA Grapalat"/>
      <family val="3"/>
    </font>
    <font>
      <sz val="10"/>
      <color theme="0"/>
      <name val="GHEA Grapalat"/>
      <family val="3"/>
    </font>
    <font>
      <i/>
      <sz val="8"/>
      <name val="GHEA Grapalat"/>
      <family val="3"/>
    </font>
    <font>
      <b/>
      <sz val="14"/>
      <name val="GHEA Grapalat"/>
      <family val="3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79">
    <xf numFmtId="0" fontId="0" fillId="0" borderId="0"/>
    <xf numFmtId="165" fontId="3" fillId="0" borderId="0" applyFont="0" applyFill="0" applyBorder="0" applyAlignment="0" applyProtection="0"/>
    <xf numFmtId="167" fontId="7" fillId="0" borderId="0" applyFill="0" applyBorder="0" applyProtection="0">
      <alignment horizontal="right" vertical="top"/>
    </xf>
    <xf numFmtId="0" fontId="7" fillId="0" borderId="0">
      <alignment horizontal="left" vertical="top" wrapText="1"/>
    </xf>
    <xf numFmtId="0" fontId="15" fillId="0" borderId="0"/>
    <xf numFmtId="0" fontId="3" fillId="8" borderId="13" applyNumberFormat="0" applyFont="0" applyAlignment="0" applyProtection="0"/>
    <xf numFmtId="0" fontId="20" fillId="0" borderId="0" applyNumberFormat="0" applyFill="0" applyBorder="0" applyAlignment="0" applyProtection="0"/>
    <xf numFmtId="0" fontId="21" fillId="0" borderId="6" applyNumberFormat="0" applyFill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23" fillId="0" borderId="0" applyNumberFormat="0" applyFill="0" applyBorder="0" applyAlignment="0" applyProtection="0"/>
    <xf numFmtId="0" fontId="24" fillId="2" borderId="0" applyNumberFormat="0" applyBorder="0" applyAlignment="0" applyProtection="0"/>
    <xf numFmtId="0" fontId="25" fillId="3" borderId="0" applyNumberFormat="0" applyBorder="0" applyAlignment="0" applyProtection="0"/>
    <xf numFmtId="0" fontId="26" fillId="4" borderId="0" applyNumberFormat="0" applyBorder="0" applyAlignment="0" applyProtection="0"/>
    <xf numFmtId="0" fontId="27" fillId="5" borderId="9" applyNumberFormat="0" applyAlignment="0" applyProtection="0"/>
    <xf numFmtId="0" fontId="28" fillId="6" borderId="10" applyNumberFormat="0" applyAlignment="0" applyProtection="0"/>
    <xf numFmtId="0" fontId="29" fillId="6" borderId="9" applyNumberFormat="0" applyAlignment="0" applyProtection="0"/>
    <xf numFmtId="0" fontId="30" fillId="0" borderId="11" applyNumberFormat="0" applyFill="0" applyAlignment="0" applyProtection="0"/>
    <xf numFmtId="0" fontId="31" fillId="7" borderId="12" applyNumberFormat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14" applyNumberFormat="0" applyFill="0" applyAlignment="0" applyProtection="0"/>
    <xf numFmtId="0" fontId="35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5" fillId="12" borderId="0" applyNumberFormat="0" applyBorder="0" applyAlignment="0" applyProtection="0"/>
    <xf numFmtId="0" fontId="35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5" fillId="16" borderId="0" applyNumberFormat="0" applyBorder="0" applyAlignment="0" applyProtection="0"/>
    <xf numFmtId="0" fontId="35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5" fillId="20" borderId="0" applyNumberFormat="0" applyBorder="0" applyAlignment="0" applyProtection="0"/>
    <xf numFmtId="0" fontId="35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5" fillId="24" borderId="0" applyNumberFormat="0" applyBorder="0" applyAlignment="0" applyProtection="0"/>
    <xf numFmtId="0" fontId="35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5" fillId="28" borderId="0" applyNumberFormat="0" applyBorder="0" applyAlignment="0" applyProtection="0"/>
    <xf numFmtId="0" fontId="35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5" fillId="32" borderId="0" applyNumberFormat="0" applyBorder="0" applyAlignment="0" applyProtection="0"/>
    <xf numFmtId="167" fontId="16" fillId="0" borderId="0" applyFill="0" applyBorder="0" applyProtection="0">
      <alignment horizontal="right" vertical="top"/>
    </xf>
    <xf numFmtId="0" fontId="38" fillId="0" borderId="0"/>
    <xf numFmtId="0" fontId="39" fillId="0" borderId="0"/>
    <xf numFmtId="0" fontId="40" fillId="0" borderId="0"/>
    <xf numFmtId="0" fontId="7" fillId="0" borderId="0">
      <alignment horizontal="left" vertical="top" wrapText="1"/>
    </xf>
    <xf numFmtId="0" fontId="45" fillId="0" borderId="0"/>
    <xf numFmtId="165" fontId="45" fillId="0" borderId="0" applyFont="0" applyFill="0" applyBorder="0" applyAlignment="0" applyProtection="0"/>
    <xf numFmtId="165" fontId="45" fillId="0" borderId="0" applyFont="0" applyFill="0" applyBorder="0" applyAlignment="0" applyProtection="0"/>
    <xf numFmtId="0" fontId="48" fillId="0" borderId="0"/>
    <xf numFmtId="165" fontId="45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45" fillId="0" borderId="0"/>
    <xf numFmtId="0" fontId="49" fillId="0" borderId="0">
      <alignment horizontal="left"/>
    </xf>
    <xf numFmtId="0" fontId="45" fillId="0" borderId="0"/>
    <xf numFmtId="0" fontId="45" fillId="0" borderId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0" fontId="45" fillId="0" borderId="0"/>
    <xf numFmtId="0" fontId="21" fillId="0" borderId="6" applyNumberFormat="0" applyFill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23" fillId="0" borderId="0" applyNumberFormat="0" applyFill="0" applyBorder="0" applyAlignment="0" applyProtection="0"/>
    <xf numFmtId="0" fontId="24" fillId="2" borderId="0" applyNumberFormat="0" applyBorder="0" applyAlignment="0" applyProtection="0"/>
    <xf numFmtId="0" fontId="25" fillId="3" borderId="0" applyNumberFormat="0" applyBorder="0" applyAlignment="0" applyProtection="0"/>
    <xf numFmtId="0" fontId="26" fillId="4" borderId="0" applyNumberFormat="0" applyBorder="0" applyAlignment="0" applyProtection="0"/>
    <xf numFmtId="0" fontId="27" fillId="5" borderId="9" applyNumberFormat="0" applyAlignment="0" applyProtection="0"/>
    <xf numFmtId="0" fontId="28" fillId="6" borderId="10" applyNumberFormat="0" applyAlignment="0" applyProtection="0"/>
    <xf numFmtId="0" fontId="29" fillId="6" borderId="9" applyNumberFormat="0" applyAlignment="0" applyProtection="0"/>
    <xf numFmtId="0" fontId="30" fillId="0" borderId="11" applyNumberFormat="0" applyFill="0" applyAlignment="0" applyProtection="0"/>
    <xf numFmtId="0" fontId="31" fillId="7" borderId="12" applyNumberFormat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14" applyNumberFormat="0" applyFill="0" applyAlignment="0" applyProtection="0"/>
    <xf numFmtId="0" fontId="35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5" fillId="12" borderId="0" applyNumberFormat="0" applyBorder="0" applyAlignment="0" applyProtection="0"/>
    <xf numFmtId="0" fontId="35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5" fillId="16" borderId="0" applyNumberFormat="0" applyBorder="0" applyAlignment="0" applyProtection="0"/>
    <xf numFmtId="0" fontId="35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5" fillId="20" borderId="0" applyNumberFormat="0" applyBorder="0" applyAlignment="0" applyProtection="0"/>
    <xf numFmtId="0" fontId="35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5" fillId="24" borderId="0" applyNumberFormat="0" applyBorder="0" applyAlignment="0" applyProtection="0"/>
    <xf numFmtId="0" fontId="35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5" fillId="28" borderId="0" applyNumberFormat="0" applyBorder="0" applyAlignment="0" applyProtection="0"/>
    <xf numFmtId="0" fontId="35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5" fillId="32" borderId="0" applyNumberFormat="0" applyBorder="0" applyAlignment="0" applyProtection="0"/>
    <xf numFmtId="0" fontId="20" fillId="0" borderId="0" applyNumberFormat="0" applyFill="0" applyBorder="0" applyAlignment="0" applyProtection="0"/>
    <xf numFmtId="0" fontId="15" fillId="0" borderId="0"/>
    <xf numFmtId="0" fontId="15" fillId="0" borderId="0"/>
    <xf numFmtId="0" fontId="45" fillId="0" borderId="0"/>
    <xf numFmtId="0" fontId="52" fillId="0" borderId="0"/>
    <xf numFmtId="165" fontId="45" fillId="0" borderId="0" applyFont="0" applyFill="0" applyBorder="0" applyAlignment="0" applyProtection="0"/>
    <xf numFmtId="165" fontId="40" fillId="0" borderId="0" applyFont="0" applyFill="0" applyBorder="0" applyAlignment="0" applyProtection="0"/>
    <xf numFmtId="165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5" fontId="40" fillId="0" borderId="0" applyFont="0" applyFill="0" applyBorder="0" applyAlignment="0" applyProtection="0"/>
    <xf numFmtId="165" fontId="55" fillId="0" borderId="0" applyFont="0" applyFill="0" applyBorder="0" applyAlignment="0" applyProtection="0"/>
    <xf numFmtId="165" fontId="7" fillId="0" borderId="0" applyFont="0" applyFill="0" applyBorder="0" applyAlignment="0" applyProtection="0">
      <alignment horizontal="left" vertical="top" wrapText="1"/>
    </xf>
    <xf numFmtId="173" fontId="54" fillId="0" borderId="0" applyFont="0" applyFill="0" applyBorder="0" applyAlignment="0" applyProtection="0"/>
    <xf numFmtId="165" fontId="45" fillId="0" borderId="0" applyFont="0" applyFill="0" applyBorder="0" applyAlignment="0" applyProtection="0"/>
    <xf numFmtId="0" fontId="58" fillId="4" borderId="0" applyNumberFormat="0" applyBorder="0" applyAlignment="0" applyProtection="0"/>
    <xf numFmtId="0" fontId="58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3" fillId="0" borderId="0"/>
    <xf numFmtId="0" fontId="54" fillId="0" borderId="0"/>
    <xf numFmtId="0" fontId="15" fillId="0" borderId="0"/>
    <xf numFmtId="0" fontId="15" fillId="0" borderId="0"/>
    <xf numFmtId="0" fontId="56" fillId="0" borderId="0"/>
    <xf numFmtId="0" fontId="45" fillId="0" borderId="0"/>
    <xf numFmtId="0" fontId="53" fillId="0" borderId="0"/>
    <xf numFmtId="0" fontId="40" fillId="0" borderId="0"/>
    <xf numFmtId="0" fontId="3" fillId="0" borderId="0"/>
    <xf numFmtId="0" fontId="7" fillId="0" borderId="0">
      <alignment horizontal="left" vertical="top" wrapText="1"/>
    </xf>
    <xf numFmtId="0" fontId="59" fillId="0" borderId="0"/>
    <xf numFmtId="0" fontId="7" fillId="0" borderId="0">
      <alignment horizontal="left" vertical="top" wrapText="1"/>
    </xf>
    <xf numFmtId="0" fontId="15" fillId="0" borderId="0"/>
    <xf numFmtId="0" fontId="15" fillId="0" borderId="0"/>
    <xf numFmtId="0" fontId="54" fillId="8" borderId="13" applyNumberFormat="0" applyFont="0" applyAlignment="0" applyProtection="0"/>
    <xf numFmtId="9" fontId="40" fillId="0" borderId="0" applyFont="0" applyFill="0" applyBorder="0" applyAlignment="0" applyProtection="0"/>
    <xf numFmtId="0" fontId="40" fillId="0" borderId="0" applyNumberFormat="0" applyFill="0" applyBorder="0" applyAlignment="0" applyProtection="0"/>
    <xf numFmtId="0" fontId="57" fillId="0" borderId="0"/>
    <xf numFmtId="0" fontId="45" fillId="0" borderId="0"/>
    <xf numFmtId="165" fontId="45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9" fontId="45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45" fillId="0" borderId="0"/>
    <xf numFmtId="165" fontId="45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9" fontId="45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</cellStyleXfs>
  <cellXfs count="294">
    <xf numFmtId="0" fontId="0" fillId="0" borderId="0" xfId="0"/>
    <xf numFmtId="0" fontId="4" fillId="0" borderId="0" xfId="0" applyFont="1" applyFill="1" applyAlignment="1"/>
    <xf numFmtId="0" fontId="4" fillId="0" borderId="0" xfId="0" applyFont="1" applyFill="1" applyAlignment="1">
      <alignment horizontal="right"/>
    </xf>
    <xf numFmtId="0" fontId="1" fillId="0" borderId="0" xfId="0" applyFont="1" applyFill="1"/>
    <xf numFmtId="0" fontId="4" fillId="0" borderId="0" xfId="0" applyFont="1" applyFill="1"/>
    <xf numFmtId="0" fontId="4" fillId="0" borderId="0" xfId="0" applyFont="1" applyFill="1" applyBorder="1"/>
    <xf numFmtId="0" fontId="13" fillId="0" borderId="0" xfId="3" applyFont="1" applyFill="1">
      <alignment horizontal="left" vertical="top" wrapText="1"/>
    </xf>
    <xf numFmtId="0" fontId="13" fillId="0" borderId="0" xfId="0" applyFont="1" applyFill="1"/>
    <xf numFmtId="0" fontId="4" fillId="0" borderId="0" xfId="0" applyFont="1" applyFill="1" applyAlignment="1">
      <alignment horizontal="right" vertical="center"/>
    </xf>
    <xf numFmtId="0" fontId="1" fillId="0" borderId="0" xfId="0" applyFont="1" applyFill="1" applyAlignment="1">
      <alignment horizontal="left" vertical="center"/>
    </xf>
    <xf numFmtId="0" fontId="5" fillId="0" borderId="0" xfId="0" applyFont="1" applyFill="1"/>
    <xf numFmtId="0" fontId="4" fillId="0" borderId="3" xfId="0" applyFont="1" applyFill="1" applyBorder="1"/>
    <xf numFmtId="0" fontId="11" fillId="0" borderId="3" xfId="0" applyFont="1" applyFill="1" applyBorder="1"/>
    <xf numFmtId="0" fontId="4" fillId="0" borderId="3" xfId="0" applyFont="1" applyFill="1" applyBorder="1" applyAlignment="1">
      <alignment wrapText="1"/>
    </xf>
    <xf numFmtId="0" fontId="16" fillId="0" borderId="0" xfId="0" applyFont="1" applyAlignment="1">
      <alignment horizontal="left" vertical="top"/>
    </xf>
    <xf numFmtId="0" fontId="4" fillId="0" borderId="3" xfId="0" applyFont="1" applyFill="1" applyBorder="1" applyAlignment="1">
      <alignment horizontal="center"/>
    </xf>
    <xf numFmtId="169" fontId="11" fillId="0" borderId="3" xfId="1" applyNumberFormat="1" applyFont="1" applyFill="1" applyBorder="1" applyAlignment="1">
      <alignment horizontal="center"/>
    </xf>
    <xf numFmtId="0" fontId="5" fillId="0" borderId="0" xfId="0" applyFont="1" applyFill="1" applyAlignment="1">
      <alignment horizontal="center" wrapText="1"/>
    </xf>
    <xf numFmtId="0" fontId="13" fillId="0" borderId="3" xfId="3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vertical="center" wrapText="1"/>
    </xf>
    <xf numFmtId="0" fontId="0" fillId="0" borderId="0" xfId="0" applyFill="1" applyAlignment="1">
      <alignment horizontal="left" vertical="top" wrapText="1"/>
    </xf>
    <xf numFmtId="0" fontId="2" fillId="0" borderId="3" xfId="0" applyFont="1" applyFill="1" applyBorder="1" applyAlignment="1">
      <alignment vertical="center" wrapText="1"/>
    </xf>
    <xf numFmtId="0" fontId="4" fillId="0" borderId="16" xfId="0" applyFont="1" applyFill="1" applyBorder="1"/>
    <xf numFmtId="0" fontId="4" fillId="0" borderId="17" xfId="0" applyFont="1" applyFill="1" applyBorder="1"/>
    <xf numFmtId="0" fontId="2" fillId="0" borderId="17" xfId="0" applyFont="1" applyFill="1" applyBorder="1" applyAlignment="1">
      <alignment vertical="center" wrapText="1"/>
    </xf>
    <xf numFmtId="0" fontId="11" fillId="0" borderId="3" xfId="0" applyFont="1" applyFill="1" applyBorder="1" applyAlignment="1">
      <alignment horizontal="center"/>
    </xf>
    <xf numFmtId="166" fontId="12" fillId="0" borderId="3" xfId="0" applyNumberFormat="1" applyFont="1" applyFill="1" applyBorder="1" applyAlignment="1">
      <alignment horizontal="center" vertical="center" wrapText="1"/>
    </xf>
    <xf numFmtId="0" fontId="4" fillId="33" borderId="3" xfId="0" applyFont="1" applyFill="1" applyBorder="1" applyAlignment="1">
      <alignment horizontal="center" vertical="center" wrapText="1"/>
    </xf>
    <xf numFmtId="166" fontId="0" fillId="0" borderId="0" xfId="0" applyNumberFormat="1" applyFill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/>
    <xf numFmtId="0" fontId="1" fillId="0" borderId="0" xfId="0" applyFont="1" applyFill="1" applyAlignment="1">
      <alignment horizontal="left" vertical="top" wrapText="1"/>
    </xf>
    <xf numFmtId="0" fontId="4" fillId="0" borderId="17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top" wrapText="1"/>
    </xf>
    <xf numFmtId="169" fontId="4" fillId="0" borderId="3" xfId="0" applyNumberFormat="1" applyFont="1" applyFill="1" applyBorder="1" applyAlignment="1">
      <alignment horizontal="right" vertical="center" wrapText="1"/>
    </xf>
    <xf numFmtId="0" fontId="7" fillId="0" borderId="0" xfId="50">
      <alignment horizontal="left" vertical="top" wrapText="1"/>
    </xf>
    <xf numFmtId="0" fontId="7" fillId="0" borderId="0" xfId="50" applyFont="1" applyAlignment="1">
      <alignment horizontal="left" vertical="top" wrapText="1"/>
    </xf>
    <xf numFmtId="0" fontId="42" fillId="0" borderId="0" xfId="50" applyFont="1" applyAlignment="1">
      <alignment horizontal="left" vertical="top" wrapText="1"/>
    </xf>
    <xf numFmtId="0" fontId="7" fillId="0" borderId="0" xfId="50" applyBorder="1">
      <alignment horizontal="left" vertical="top" wrapText="1"/>
    </xf>
    <xf numFmtId="0" fontId="41" fillId="0" borderId="0" xfId="50" applyFont="1">
      <alignment horizontal="left" vertical="top" wrapText="1"/>
    </xf>
    <xf numFmtId="172" fontId="8" fillId="0" borderId="0" xfId="51" applyNumberFormat="1" applyFont="1" applyFill="1" applyBorder="1"/>
    <xf numFmtId="172" fontId="8" fillId="0" borderId="0" xfId="51" applyNumberFormat="1" applyFont="1" applyFill="1" applyBorder="1" applyAlignment="1">
      <alignment vertical="center" wrapText="1"/>
    </xf>
    <xf numFmtId="172" fontId="46" fillId="0" borderId="0" xfId="51" applyNumberFormat="1" applyFont="1" applyFill="1" applyBorder="1" applyAlignment="1">
      <alignment horizontal="center" vertical="center" wrapText="1"/>
    </xf>
    <xf numFmtId="172" fontId="47" fillId="0" borderId="0" xfId="51" applyNumberFormat="1" applyFont="1" applyFill="1" applyBorder="1" applyAlignment="1">
      <alignment vertical="center" wrapText="1"/>
    </xf>
    <xf numFmtId="0" fontId="14" fillId="0" borderId="0" xfId="0" applyFont="1" applyFill="1" applyBorder="1" applyAlignment="1">
      <alignment horizontal="left" vertical="center"/>
    </xf>
    <xf numFmtId="172" fontId="13" fillId="0" borderId="3" xfId="51" applyNumberFormat="1" applyFont="1" applyFill="1" applyBorder="1" applyAlignment="1">
      <alignment vertical="center" wrapText="1"/>
    </xf>
    <xf numFmtId="0" fontId="0" fillId="0" borderId="0" xfId="0" applyFont="1" applyAlignment="1">
      <alignment horizontal="left" vertical="top" wrapText="1"/>
    </xf>
    <xf numFmtId="0" fontId="16" fillId="0" borderId="0" xfId="0" applyFont="1" applyAlignment="1">
      <alignment vertical="top" wrapText="1"/>
    </xf>
    <xf numFmtId="0" fontId="17" fillId="0" borderId="0" xfId="0" applyFont="1" applyAlignment="1">
      <alignment vertical="top" wrapText="1"/>
    </xf>
    <xf numFmtId="0" fontId="4" fillId="0" borderId="0" xfId="0" applyFont="1" applyFill="1" applyAlignment="1">
      <alignment horizontal="left" vertical="center"/>
    </xf>
    <xf numFmtId="3" fontId="7" fillId="0" borderId="0" xfId="50" applyNumberFormat="1">
      <alignment horizontal="left" vertical="top" wrapText="1"/>
    </xf>
    <xf numFmtId="0" fontId="44" fillId="0" borderId="3" xfId="50" applyFont="1" applyFill="1" applyBorder="1">
      <alignment horizontal="left" vertical="top" wrapText="1"/>
    </xf>
    <xf numFmtId="0" fontId="7" fillId="0" borderId="0" xfId="50" applyFill="1">
      <alignment horizontal="left" vertical="top" wrapText="1"/>
    </xf>
    <xf numFmtId="169" fontId="11" fillId="0" borderId="0" xfId="1" applyNumberFormat="1" applyFont="1" applyFill="1" applyBorder="1" applyAlignment="1">
      <alignment horizontal="center"/>
    </xf>
    <xf numFmtId="0" fontId="1" fillId="0" borderId="3" xfId="0" applyFont="1" applyFill="1" applyBorder="1"/>
    <xf numFmtId="0" fontId="1" fillId="0" borderId="0" xfId="0" applyFont="1" applyFill="1" applyBorder="1"/>
    <xf numFmtId="0" fontId="11" fillId="0" borderId="0" xfId="0" applyFont="1" applyFill="1" applyBorder="1"/>
    <xf numFmtId="0" fontId="4" fillId="0" borderId="3" xfId="0" applyFont="1" applyFill="1" applyBorder="1" applyAlignment="1">
      <alignment horizontal="center" wrapText="1"/>
    </xf>
    <xf numFmtId="0" fontId="13" fillId="0" borderId="3" xfId="3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right" vertical="center"/>
    </xf>
    <xf numFmtId="0" fontId="1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13" fillId="0" borderId="2" xfId="3" applyFont="1" applyFill="1" applyBorder="1" applyAlignment="1">
      <alignment horizontal="center" vertical="center" wrapText="1"/>
    </xf>
    <xf numFmtId="0" fontId="51" fillId="0" borderId="3" xfId="50" applyFont="1" applyFill="1" applyBorder="1" applyAlignment="1">
      <alignment horizontal="left" vertical="top" wrapText="1"/>
    </xf>
    <xf numFmtId="49" fontId="13" fillId="33" borderId="3" xfId="0" applyNumberFormat="1" applyFont="1" applyFill="1" applyBorder="1" applyAlignment="1">
      <alignment horizontal="left" vertical="center" wrapText="1"/>
    </xf>
    <xf numFmtId="0" fontId="7" fillId="0" borderId="0" xfId="50">
      <alignment horizontal="left" vertical="top" wrapText="1"/>
    </xf>
    <xf numFmtId="0" fontId="7" fillId="0" borderId="0" xfId="50">
      <alignment horizontal="left" vertical="top" wrapText="1"/>
    </xf>
    <xf numFmtId="0" fontId="1" fillId="33" borderId="0" xfId="0" applyFont="1" applyFill="1" applyAlignment="1">
      <alignment horizontal="left" vertical="top" wrapText="1"/>
    </xf>
    <xf numFmtId="0" fontId="4" fillId="33" borderId="3" xfId="0" applyFont="1" applyFill="1" applyBorder="1"/>
    <xf numFmtId="0" fontId="2" fillId="33" borderId="3" xfId="0" applyFont="1" applyFill="1" applyBorder="1" applyAlignment="1">
      <alignment vertical="center" wrapText="1"/>
    </xf>
    <xf numFmtId="0" fontId="4" fillId="33" borderId="1" xfId="0" applyFont="1" applyFill="1" applyBorder="1" applyAlignment="1">
      <alignment horizontal="center" vertical="center" wrapText="1"/>
    </xf>
    <xf numFmtId="0" fontId="11" fillId="33" borderId="3" xfId="0" applyFont="1" applyFill="1" applyBorder="1" applyAlignment="1">
      <alignment vertical="center" wrapText="1"/>
    </xf>
    <xf numFmtId="0" fontId="1" fillId="33" borderId="0" xfId="0" applyFont="1" applyFill="1"/>
    <xf numFmtId="170" fontId="2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center"/>
    </xf>
    <xf numFmtId="0" fontId="43" fillId="0" borderId="3" xfId="50" applyFont="1" applyBorder="1" applyAlignment="1">
      <alignment horizontal="left" vertical="top" wrapText="1"/>
    </xf>
    <xf numFmtId="0" fontId="44" fillId="0" borderId="3" xfId="0" applyFont="1" applyBorder="1" applyAlignment="1">
      <alignment horizontal="center" vertical="center" wrapText="1"/>
    </xf>
    <xf numFmtId="0" fontId="44" fillId="0" borderId="3" xfId="0" applyFont="1" applyBorder="1" applyAlignment="1">
      <alignment vertical="top" wrapText="1"/>
    </xf>
    <xf numFmtId="0" fontId="13" fillId="0" borderId="3" xfId="50" applyFont="1" applyBorder="1" applyAlignment="1">
      <alignment horizontal="left" vertical="top" wrapText="1"/>
    </xf>
    <xf numFmtId="166" fontId="5" fillId="0" borderId="3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left"/>
    </xf>
    <xf numFmtId="49" fontId="50" fillId="0" borderId="3" xfId="119" applyNumberFormat="1" applyFont="1" applyFill="1" applyBorder="1" applyAlignment="1">
      <alignment horizontal="left" vertical="center" wrapText="1"/>
    </xf>
    <xf numFmtId="0" fontId="6" fillId="0" borderId="3" xfId="3" applyFont="1" applyFill="1" applyBorder="1" applyAlignment="1">
      <alignment horizontal="left" vertical="top" wrapText="1"/>
    </xf>
    <xf numFmtId="168" fontId="14" fillId="0" borderId="3" xfId="1" applyNumberFormat="1" applyFont="1" applyFill="1" applyBorder="1" applyAlignment="1">
      <alignment horizontal="center" vertical="center"/>
    </xf>
    <xf numFmtId="0" fontId="8" fillId="0" borderId="3" xfId="3" applyFont="1" applyFill="1" applyBorder="1" applyAlignment="1">
      <alignment horizontal="left" vertical="top" wrapText="1"/>
    </xf>
    <xf numFmtId="168" fontId="4" fillId="0" borderId="3" xfId="1" applyNumberFormat="1" applyFont="1" applyFill="1" applyBorder="1" applyAlignment="1">
      <alignment horizontal="center" vertical="center"/>
    </xf>
    <xf numFmtId="0" fontId="18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vertical="center" wrapText="1"/>
    </xf>
    <xf numFmtId="0" fontId="10" fillId="0" borderId="0" xfId="0" applyFont="1" applyFill="1"/>
    <xf numFmtId="0" fontId="4" fillId="0" borderId="18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66" fontId="4" fillId="0" borderId="3" xfId="0" applyNumberFormat="1" applyFont="1" applyFill="1" applyBorder="1" applyAlignment="1">
      <alignment horizontal="center" vertical="center" wrapText="1"/>
    </xf>
    <xf numFmtId="166" fontId="11" fillId="0" borderId="3" xfId="0" applyNumberFormat="1" applyFont="1" applyFill="1" applyBorder="1" applyAlignment="1">
      <alignment horizontal="center" vertical="center" wrapText="1"/>
    </xf>
    <xf numFmtId="49" fontId="13" fillId="0" borderId="3" xfId="0" applyNumberFormat="1" applyFont="1" applyFill="1" applyBorder="1" applyAlignment="1">
      <alignment horizontal="left" vertical="center" wrapText="1"/>
    </xf>
    <xf numFmtId="0" fontId="13" fillId="0" borderId="3" xfId="0" applyNumberFormat="1" applyFont="1" applyFill="1" applyBorder="1" applyAlignment="1">
      <alignment horizontal="left" vertical="center" wrapText="1"/>
    </xf>
    <xf numFmtId="0" fontId="13" fillId="0" borderId="3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wrapText="1"/>
    </xf>
    <xf numFmtId="0" fontId="4" fillId="0" borderId="2" xfId="0" applyFont="1" applyFill="1" applyBorder="1" applyAlignment="1">
      <alignment horizontal="center" wrapText="1"/>
    </xf>
    <xf numFmtId="0" fontId="13" fillId="0" borderId="3" xfId="50" applyFont="1" applyBorder="1">
      <alignment horizontal="left" vertical="top" wrapText="1"/>
    </xf>
    <xf numFmtId="0" fontId="43" fillId="0" borderId="3" xfId="50" applyFont="1" applyFill="1" applyBorder="1" applyAlignment="1">
      <alignment horizontal="left" vertical="top" wrapText="1"/>
    </xf>
    <xf numFmtId="0" fontId="43" fillId="0" borderId="3" xfId="50" applyFont="1" applyFill="1" applyBorder="1">
      <alignment horizontal="left" vertical="top" wrapText="1"/>
    </xf>
    <xf numFmtId="167" fontId="43" fillId="0" borderId="3" xfId="2" applyNumberFormat="1" applyFont="1" applyFill="1" applyBorder="1" applyAlignment="1">
      <alignment horizontal="center" vertical="center"/>
    </xf>
    <xf numFmtId="0" fontId="43" fillId="0" borderId="3" xfId="50" applyFont="1" applyFill="1" applyBorder="1" applyAlignment="1">
      <alignment horizontal="center" vertical="center" wrapText="1"/>
    </xf>
    <xf numFmtId="0" fontId="60" fillId="0" borderId="3" xfId="0" applyFont="1" applyFill="1" applyBorder="1" applyAlignment="1">
      <alignment horizontal="left" vertical="top" wrapText="1"/>
    </xf>
    <xf numFmtId="0" fontId="43" fillId="0" borderId="3" xfId="0" applyFont="1" applyBorder="1" applyAlignment="1">
      <alignment horizontal="left" vertical="top" wrapText="1"/>
    </xf>
    <xf numFmtId="0" fontId="60" fillId="0" borderId="3" xfId="0" applyFont="1" applyFill="1" applyBorder="1" applyAlignment="1">
      <alignment horizontal="center" vertical="center" wrapText="1"/>
    </xf>
    <xf numFmtId="167" fontId="6" fillId="0" borderId="3" xfId="2" applyNumberFormat="1" applyFont="1" applyFill="1" applyBorder="1" applyAlignment="1">
      <alignment horizontal="center" vertical="center"/>
    </xf>
    <xf numFmtId="0" fontId="4" fillId="33" borderId="3" xfId="0" applyFont="1" applyFill="1" applyBorder="1" applyAlignment="1">
      <alignment horizontal="left" vertical="center" wrapText="1"/>
    </xf>
    <xf numFmtId="166" fontId="11" fillId="33" borderId="20" xfId="0" applyNumberFormat="1" applyFont="1" applyFill="1" applyBorder="1" applyAlignment="1">
      <alignment horizontal="center" vertical="center" wrapText="1"/>
    </xf>
    <xf numFmtId="174" fontId="1" fillId="0" borderId="0" xfId="0" applyNumberFormat="1" applyFont="1" applyFill="1"/>
    <xf numFmtId="2" fontId="1" fillId="0" borderId="0" xfId="0" applyNumberFormat="1" applyFont="1" applyFill="1"/>
    <xf numFmtId="2" fontId="7" fillId="0" borderId="0" xfId="50" applyNumberFormat="1">
      <alignment horizontal="left" vertical="top" wrapText="1"/>
    </xf>
    <xf numFmtId="2" fontId="7" fillId="0" borderId="0" xfId="50" applyNumberFormat="1" applyFill="1">
      <alignment horizontal="left" vertical="top" wrapText="1"/>
    </xf>
    <xf numFmtId="0" fontId="18" fillId="0" borderId="2" xfId="0" applyFont="1" applyFill="1" applyBorder="1" applyAlignment="1">
      <alignment horizontal="left" vertical="center" wrapText="1"/>
    </xf>
    <xf numFmtId="166" fontId="7" fillId="0" borderId="0" xfId="50" applyNumberFormat="1" applyFill="1">
      <alignment horizontal="left" vertical="top" wrapText="1"/>
    </xf>
    <xf numFmtId="0" fontId="13" fillId="0" borderId="3" xfId="50" applyFont="1" applyFill="1" applyBorder="1">
      <alignment horizontal="left" vertical="top" wrapText="1"/>
    </xf>
    <xf numFmtId="0" fontId="18" fillId="0" borderId="3" xfId="50" applyFont="1" applyFill="1" applyBorder="1" applyAlignment="1">
      <alignment horizontal="left" vertical="top" wrapText="1"/>
    </xf>
    <xf numFmtId="167" fontId="61" fillId="0" borderId="3" xfId="2" applyNumberFormat="1" applyFont="1" applyFill="1" applyBorder="1" applyAlignment="1">
      <alignment horizontal="center" vertical="center"/>
    </xf>
    <xf numFmtId="167" fontId="18" fillId="0" borderId="3" xfId="50" applyNumberFormat="1" applyFont="1" applyFill="1" applyBorder="1" applyAlignment="1">
      <alignment horizontal="center" vertical="top" wrapText="1"/>
    </xf>
    <xf numFmtId="0" fontId="42" fillId="0" borderId="0" xfId="50" applyFont="1" applyFill="1" applyBorder="1" applyAlignment="1">
      <alignment horizontal="center" vertical="center" wrapText="1"/>
    </xf>
    <xf numFmtId="0" fontId="43" fillId="0" borderId="0" xfId="50" applyFont="1" applyFill="1" applyBorder="1" applyAlignment="1">
      <alignment horizontal="right" vertical="center" wrapText="1"/>
    </xf>
    <xf numFmtId="0" fontId="43" fillId="0" borderId="3" xfId="50" applyFont="1" applyFill="1" applyBorder="1" applyAlignment="1">
      <alignment vertical="center" wrapText="1"/>
    </xf>
    <xf numFmtId="0" fontId="6" fillId="0" borderId="3" xfId="50" applyFont="1" applyFill="1" applyBorder="1">
      <alignment horizontal="left" vertical="top" wrapText="1"/>
    </xf>
    <xf numFmtId="0" fontId="6" fillId="0" borderId="3" xfId="50" applyFont="1" applyFill="1" applyBorder="1" applyAlignment="1">
      <alignment horizontal="left" vertical="top" wrapText="1"/>
    </xf>
    <xf numFmtId="0" fontId="42" fillId="0" borderId="3" xfId="50" applyFont="1" applyFill="1" applyBorder="1">
      <alignment horizontal="left" vertical="top" wrapText="1"/>
    </xf>
    <xf numFmtId="0" fontId="37" fillId="0" borderId="3" xfId="50" applyFont="1" applyFill="1" applyBorder="1" applyAlignment="1">
      <alignment horizontal="left" vertical="top" wrapText="1"/>
    </xf>
    <xf numFmtId="167" fontId="37" fillId="0" borderId="3" xfId="46" applyNumberFormat="1" applyFont="1" applyFill="1" applyBorder="1" applyAlignment="1">
      <alignment horizontal="center" vertical="center"/>
    </xf>
    <xf numFmtId="0" fontId="43" fillId="0" borderId="3" xfId="0" applyFont="1" applyFill="1" applyBorder="1" applyAlignment="1">
      <alignment horizontal="left" vertical="top" wrapText="1"/>
    </xf>
    <xf numFmtId="167" fontId="43" fillId="0" borderId="3" xfId="50" applyNumberFormat="1" applyFont="1" applyFill="1" applyBorder="1" applyAlignment="1">
      <alignment horizontal="center" vertical="center" wrapText="1"/>
    </xf>
    <xf numFmtId="175" fontId="11" fillId="0" borderId="3" xfId="0" applyNumberFormat="1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 wrapText="1"/>
    </xf>
    <xf numFmtId="2" fontId="4" fillId="33" borderId="3" xfId="0" applyNumberFormat="1" applyFont="1" applyFill="1" applyBorder="1" applyAlignment="1">
      <alignment horizontal="center" vertical="center" wrapText="1"/>
    </xf>
    <xf numFmtId="2" fontId="4" fillId="0" borderId="3" xfId="0" applyNumberFormat="1" applyFont="1" applyFill="1" applyBorder="1" applyAlignment="1">
      <alignment horizontal="center" vertical="center" wrapText="1"/>
    </xf>
    <xf numFmtId="0" fontId="10" fillId="0" borderId="3" xfId="0" applyFont="1" applyFill="1" applyBorder="1"/>
    <xf numFmtId="0" fontId="13" fillId="0" borderId="3" xfId="0" applyFont="1" applyFill="1" applyBorder="1" applyAlignment="1">
      <alignment horizontal="center" vertical="center" wrapText="1"/>
    </xf>
    <xf numFmtId="0" fontId="18" fillId="0" borderId="3" xfId="50" applyFont="1" applyFill="1" applyBorder="1">
      <alignment horizontal="left" vertical="top" wrapText="1"/>
    </xf>
    <xf numFmtId="172" fontId="13" fillId="0" borderId="3" xfId="53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center" wrapText="1"/>
    </xf>
    <xf numFmtId="0" fontId="4" fillId="0" borderId="15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right" vertical="center" wrapText="1"/>
    </xf>
    <xf numFmtId="169" fontId="12" fillId="0" borderId="3" xfId="0" applyNumberFormat="1" applyFont="1" applyFill="1" applyBorder="1" applyAlignment="1">
      <alignment horizontal="right" vertical="center" wrapText="1"/>
    </xf>
    <xf numFmtId="0" fontId="18" fillId="0" borderId="3" xfId="0" applyFont="1" applyFill="1" applyBorder="1" applyAlignment="1">
      <alignment horizontal="left" vertical="top" wrapText="1"/>
    </xf>
    <xf numFmtId="0" fontId="4" fillId="0" borderId="3" xfId="0" applyFont="1" applyFill="1" applyBorder="1" applyAlignment="1">
      <alignment horizontal="left" vertical="top" wrapText="1"/>
    </xf>
    <xf numFmtId="0" fontId="11" fillId="0" borderId="3" xfId="0" applyFont="1" applyFill="1" applyBorder="1" applyAlignment="1">
      <alignment vertical="center" wrapText="1"/>
    </xf>
    <xf numFmtId="171" fontId="12" fillId="0" borderId="3" xfId="0" applyNumberFormat="1" applyFont="1" applyFill="1" applyBorder="1" applyAlignment="1">
      <alignment horizontal="center" vertical="center" wrapText="1"/>
    </xf>
    <xf numFmtId="171" fontId="12" fillId="0" borderId="3" xfId="0" applyNumberFormat="1" applyFont="1" applyFill="1" applyBorder="1" applyAlignment="1">
      <alignment horizontal="left" vertical="center" wrapText="1"/>
    </xf>
    <xf numFmtId="0" fontId="12" fillId="0" borderId="3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16" xfId="0" applyNumberFormat="1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left" vertical="top" wrapText="1"/>
    </xf>
    <xf numFmtId="169" fontId="11" fillId="0" borderId="3" xfId="0" applyNumberFormat="1" applyFont="1" applyFill="1" applyBorder="1" applyAlignment="1">
      <alignment horizontal="right" vertical="center" wrapText="1"/>
    </xf>
    <xf numFmtId="0" fontId="4" fillId="0" borderId="3" xfId="0" applyFont="1" applyBorder="1" applyAlignment="1">
      <alignment horizontal="left" vertical="top" wrapText="1"/>
    </xf>
    <xf numFmtId="49" fontId="18" fillId="33" borderId="3" xfId="0" applyNumberFormat="1" applyFont="1" applyFill="1" applyBorder="1" applyAlignment="1">
      <alignment horizontal="left" vertical="top" wrapText="1"/>
    </xf>
    <xf numFmtId="0" fontId="4" fillId="33" borderId="3" xfId="0" applyFont="1" applyFill="1" applyBorder="1" applyAlignment="1">
      <alignment horizontal="left" vertical="top" wrapText="1"/>
    </xf>
    <xf numFmtId="171" fontId="12" fillId="33" borderId="3" xfId="0" applyNumberFormat="1" applyFont="1" applyFill="1" applyBorder="1" applyAlignment="1">
      <alignment horizontal="center" vertical="center" wrapText="1"/>
    </xf>
    <xf numFmtId="171" fontId="12" fillId="33" borderId="3" xfId="0" applyNumberFormat="1" applyFont="1" applyFill="1" applyBorder="1" applyAlignment="1">
      <alignment horizontal="left" vertical="center" wrapText="1"/>
    </xf>
    <xf numFmtId="169" fontId="12" fillId="33" borderId="3" xfId="0" applyNumberFormat="1" applyFont="1" applyFill="1" applyBorder="1" applyAlignment="1">
      <alignment horizontal="center" vertical="center" wrapText="1"/>
    </xf>
    <xf numFmtId="0" fontId="12" fillId="33" borderId="3" xfId="0" applyNumberFormat="1" applyFont="1" applyFill="1" applyBorder="1" applyAlignment="1">
      <alignment horizontal="center" vertical="center" wrapText="1"/>
    </xf>
    <xf numFmtId="0" fontId="18" fillId="33" borderId="3" xfId="0" applyFont="1" applyFill="1" applyBorder="1" applyAlignment="1">
      <alignment horizontal="left" vertical="top" wrapText="1"/>
    </xf>
    <xf numFmtId="0" fontId="2" fillId="33" borderId="3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169" fontId="4" fillId="0" borderId="3" xfId="0" applyNumberFormat="1" applyFont="1" applyBorder="1" applyAlignment="1">
      <alignment horizontal="center" vertical="top" wrapText="1"/>
    </xf>
    <xf numFmtId="169" fontId="4" fillId="0" borderId="3" xfId="0" applyNumberFormat="1" applyFont="1" applyFill="1" applyBorder="1" applyAlignment="1">
      <alignment horizontal="center" vertical="center" wrapText="1"/>
    </xf>
    <xf numFmtId="169" fontId="11" fillId="0" borderId="3" xfId="0" applyNumberFormat="1" applyFont="1" applyFill="1" applyBorder="1" applyAlignment="1">
      <alignment horizontal="center" vertical="center" wrapText="1"/>
    </xf>
    <xf numFmtId="0" fontId="60" fillId="0" borderId="3" xfId="0" applyFont="1" applyBorder="1"/>
    <xf numFmtId="49" fontId="60" fillId="0" borderId="3" xfId="0" applyNumberFormat="1" applyFont="1" applyBorder="1"/>
    <xf numFmtId="169" fontId="4" fillId="0" borderId="3" xfId="0" applyNumberFormat="1" applyFont="1" applyBorder="1" applyAlignment="1">
      <alignment horizontal="right" vertical="top" wrapText="1"/>
    </xf>
    <xf numFmtId="0" fontId="60" fillId="0" borderId="3" xfId="0" applyFont="1" applyBorder="1" applyAlignment="1">
      <alignment horizontal="left" vertical="top" wrapText="1"/>
    </xf>
    <xf numFmtId="166" fontId="1" fillId="0" borderId="0" xfId="0" applyNumberFormat="1" applyFont="1" applyFill="1"/>
    <xf numFmtId="172" fontId="51" fillId="0" borderId="3" xfId="52" applyNumberFormat="1" applyFont="1" applyFill="1" applyBorder="1" applyAlignment="1">
      <alignment horizontal="center" vertical="center" wrapText="1"/>
    </xf>
    <xf numFmtId="172" fontId="18" fillId="33" borderId="3" xfId="53" applyNumberFormat="1" applyFont="1" applyFill="1" applyBorder="1" applyAlignment="1">
      <alignment vertical="center" wrapText="1"/>
    </xf>
    <xf numFmtId="172" fontId="18" fillId="33" borderId="3" xfId="53" applyNumberFormat="1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left" vertical="center" wrapText="1"/>
    </xf>
    <xf numFmtId="49" fontId="2" fillId="0" borderId="3" xfId="0" applyNumberFormat="1" applyFont="1" applyFill="1" applyBorder="1" applyAlignment="1">
      <alignment vertical="center" wrapText="1"/>
    </xf>
    <xf numFmtId="172" fontId="13" fillId="33" borderId="3" xfId="53" applyNumberFormat="1" applyFont="1" applyFill="1" applyBorder="1" applyAlignment="1">
      <alignment horizontal="center" vertical="center" wrapText="1"/>
    </xf>
    <xf numFmtId="172" fontId="18" fillId="0" borderId="3" xfId="54" applyNumberFormat="1" applyFont="1" applyFill="1" applyBorder="1" applyAlignment="1">
      <alignment vertical="center" wrapText="1"/>
    </xf>
    <xf numFmtId="49" fontId="18" fillId="0" borderId="3" xfId="51" applyNumberFormat="1" applyFont="1" applyFill="1" applyBorder="1" applyAlignment="1" applyProtection="1">
      <alignment horizontal="center" vertical="top" wrapText="1"/>
      <protection locked="0"/>
    </xf>
    <xf numFmtId="172" fontId="13" fillId="0" borderId="3" xfId="51" applyNumberFormat="1" applyFont="1" applyFill="1" applyBorder="1" applyAlignment="1">
      <alignment horizontal="center"/>
    </xf>
    <xf numFmtId="172" fontId="18" fillId="0" borderId="3" xfId="51" applyNumberFormat="1" applyFont="1" applyFill="1" applyBorder="1" applyAlignment="1">
      <alignment vertical="center" wrapText="1"/>
    </xf>
    <xf numFmtId="172" fontId="18" fillId="0" borderId="3" xfId="53" applyNumberFormat="1" applyFont="1" applyFill="1" applyBorder="1" applyAlignment="1">
      <alignment vertical="center" wrapText="1"/>
    </xf>
    <xf numFmtId="172" fontId="18" fillId="0" borderId="3" xfId="53" applyNumberFormat="1" applyFont="1" applyFill="1" applyBorder="1" applyAlignment="1">
      <alignment horizontal="center" vertical="center" wrapText="1"/>
    </xf>
    <xf numFmtId="49" fontId="18" fillId="0" borderId="3" xfId="51" applyNumberFormat="1" applyFont="1" applyFill="1" applyBorder="1" applyAlignment="1" applyProtection="1">
      <alignment vertical="top" wrapText="1"/>
      <protection locked="0"/>
    </xf>
    <xf numFmtId="49" fontId="18" fillId="0" borderId="3" xfId="51" applyNumberFormat="1" applyFont="1" applyFill="1" applyBorder="1" applyAlignment="1" applyProtection="1">
      <alignment horizontal="center" vertical="center" wrapText="1"/>
      <protection locked="0"/>
    </xf>
    <xf numFmtId="172" fontId="13" fillId="0" borderId="3" xfId="54" applyNumberFormat="1" applyFont="1" applyFill="1" applyBorder="1" applyAlignment="1">
      <alignment vertical="center" wrapText="1"/>
    </xf>
    <xf numFmtId="172" fontId="13" fillId="0" borderId="3" xfId="51" applyNumberFormat="1" applyFont="1" applyFill="1" applyBorder="1" applyAlignment="1">
      <alignment vertical="center"/>
    </xf>
    <xf numFmtId="172" fontId="13" fillId="0" borderId="3" xfId="51" applyNumberFormat="1" applyFont="1" applyFill="1" applyBorder="1" applyAlignment="1">
      <alignment horizontal="center" vertical="center"/>
    </xf>
    <xf numFmtId="167" fontId="18" fillId="0" borderId="3" xfId="2" applyNumberFormat="1" applyFont="1" applyFill="1" applyBorder="1" applyAlignment="1">
      <alignment vertical="center"/>
    </xf>
    <xf numFmtId="49" fontId="13" fillId="0" borderId="3" xfId="54" applyNumberFormat="1" applyFont="1" applyFill="1" applyBorder="1" applyAlignment="1">
      <alignment horizontal="left" vertical="center" wrapText="1"/>
    </xf>
    <xf numFmtId="172" fontId="13" fillId="0" borderId="3" xfId="75" applyNumberFormat="1" applyFont="1" applyFill="1" applyBorder="1" applyAlignment="1">
      <alignment vertical="center" shrinkToFit="1"/>
    </xf>
    <xf numFmtId="172" fontId="13" fillId="0" borderId="3" xfId="75" applyNumberFormat="1" applyFont="1" applyFill="1" applyBorder="1" applyAlignment="1">
      <alignment horizontal="center" vertical="center" shrinkToFit="1"/>
    </xf>
    <xf numFmtId="167" fontId="43" fillId="0" borderId="3" xfId="2" applyNumberFormat="1" applyFont="1" applyFill="1" applyBorder="1" applyAlignment="1">
      <alignment vertical="center"/>
    </xf>
    <xf numFmtId="172" fontId="50" fillId="0" borderId="3" xfId="75" applyNumberFormat="1" applyFont="1" applyFill="1" applyBorder="1" applyAlignment="1">
      <alignment vertical="center" shrinkToFit="1"/>
    </xf>
    <xf numFmtId="172" fontId="50" fillId="0" borderId="3" xfId="75" applyNumberFormat="1" applyFont="1" applyFill="1" applyBorder="1" applyAlignment="1">
      <alignment horizontal="center" vertical="center" shrinkToFit="1"/>
    </xf>
    <xf numFmtId="49" fontId="13" fillId="33" borderId="3" xfId="54" applyNumberFormat="1" applyFont="1" applyFill="1" applyBorder="1" applyAlignment="1">
      <alignment horizontal="left" vertical="center" wrapText="1"/>
    </xf>
    <xf numFmtId="172" fontId="13" fillId="0" borderId="3" xfId="51" applyNumberFormat="1" applyFont="1" applyFill="1" applyBorder="1"/>
    <xf numFmtId="167" fontId="13" fillId="0" borderId="3" xfId="2" applyNumberFormat="1" applyFont="1" applyFill="1" applyBorder="1" applyAlignment="1">
      <alignment vertical="center"/>
    </xf>
    <xf numFmtId="167" fontId="18" fillId="0" borderId="3" xfId="2" applyNumberFormat="1" applyFont="1" applyFill="1" applyBorder="1" applyAlignment="1">
      <alignment horizontal="center" vertical="center"/>
    </xf>
    <xf numFmtId="0" fontId="63" fillId="0" borderId="3" xfId="0" applyFont="1" applyBorder="1" applyAlignment="1">
      <alignment horizontal="left" vertical="top" wrapText="1"/>
    </xf>
    <xf numFmtId="0" fontId="4" fillId="0" borderId="0" xfId="0" applyFont="1" applyFill="1" applyAlignment="1">
      <alignment vertical="center"/>
    </xf>
    <xf numFmtId="0" fontId="43" fillId="0" borderId="0" xfId="50" applyFont="1">
      <alignment horizontal="left" vertical="top" wrapText="1"/>
    </xf>
    <xf numFmtId="0" fontId="43" fillId="0" borderId="0" xfId="50" applyFont="1" applyAlignment="1">
      <alignment horizontal="left" vertical="top" wrapText="1"/>
    </xf>
    <xf numFmtId="172" fontId="13" fillId="0" borderId="0" xfId="51" applyNumberFormat="1" applyFont="1" applyFill="1" applyBorder="1" applyAlignment="1">
      <alignment vertical="center" wrapText="1"/>
    </xf>
    <xf numFmtId="172" fontId="64" fillId="0" borderId="0" xfId="51" applyNumberFormat="1" applyFont="1" applyFill="1" applyBorder="1" applyAlignment="1">
      <alignment horizontal="center" vertical="center" wrapText="1"/>
    </xf>
    <xf numFmtId="172" fontId="65" fillId="0" borderId="0" xfId="51" applyNumberFormat="1" applyFont="1" applyFill="1" applyBorder="1" applyAlignment="1">
      <alignment vertical="center" wrapText="1"/>
    </xf>
    <xf numFmtId="172" fontId="13" fillId="0" borderId="0" xfId="51" applyNumberFormat="1" applyFont="1" applyFill="1" applyBorder="1"/>
    <xf numFmtId="0" fontId="12" fillId="0" borderId="0" xfId="0" applyFont="1" applyFill="1" applyBorder="1" applyAlignment="1">
      <alignment horizontal="left" vertical="center"/>
    </xf>
    <xf numFmtId="172" fontId="18" fillId="0" borderId="3" xfId="75" applyNumberFormat="1" applyFont="1" applyFill="1" applyBorder="1" applyAlignment="1">
      <alignment vertical="center" shrinkToFit="1"/>
    </xf>
    <xf numFmtId="172" fontId="18" fillId="0" borderId="3" xfId="51" applyNumberFormat="1" applyFont="1" applyFill="1" applyBorder="1" applyAlignment="1">
      <alignment vertical="center"/>
    </xf>
    <xf numFmtId="172" fontId="13" fillId="0" borderId="3" xfId="53" applyNumberFormat="1" applyFont="1" applyFill="1" applyBorder="1" applyAlignment="1">
      <alignment vertical="center" wrapText="1"/>
    </xf>
    <xf numFmtId="0" fontId="13" fillId="0" borderId="3" xfId="0" applyFont="1" applyBorder="1" applyAlignment="1">
      <alignment horizontal="left" vertical="top" wrapText="1"/>
    </xf>
    <xf numFmtId="0" fontId="13" fillId="0" borderId="3" xfId="48" applyFont="1" applyBorder="1" applyAlignment="1">
      <alignment horizontal="left" vertical="top" wrapText="1"/>
    </xf>
    <xf numFmtId="167" fontId="13" fillId="0" borderId="3" xfId="2" applyNumberFormat="1" applyFont="1" applyFill="1" applyBorder="1" applyAlignment="1">
      <alignment horizontal="center" vertical="center"/>
    </xf>
    <xf numFmtId="167" fontId="13" fillId="0" borderId="3" xfId="2" applyNumberFormat="1" applyFont="1" applyFill="1" applyBorder="1" applyAlignment="1">
      <alignment horizontal="center" vertical="top"/>
    </xf>
    <xf numFmtId="49" fontId="4" fillId="0" borderId="3" xfId="0" applyNumberFormat="1" applyFont="1" applyBorder="1"/>
    <xf numFmtId="0" fontId="51" fillId="0" borderId="3" xfId="0" applyFont="1" applyBorder="1" applyAlignment="1">
      <alignment horizontal="left" vertical="top" wrapText="1"/>
    </xf>
    <xf numFmtId="169" fontId="11" fillId="0" borderId="3" xfId="0" applyNumberFormat="1" applyFont="1" applyBorder="1" applyAlignment="1">
      <alignment horizontal="center" vertical="center" wrapText="1"/>
    </xf>
    <xf numFmtId="169" fontId="11" fillId="0" borderId="3" xfId="0" applyNumberFormat="1" applyFont="1" applyBorder="1" applyAlignment="1">
      <alignment horizontal="center" vertical="top" wrapText="1"/>
    </xf>
    <xf numFmtId="172" fontId="12" fillId="0" borderId="0" xfId="0" applyNumberFormat="1" applyFont="1" applyFill="1" applyBorder="1" applyAlignment="1">
      <alignment horizontal="left" vertical="center"/>
    </xf>
    <xf numFmtId="0" fontId="4" fillId="0" borderId="1" xfId="0" applyFont="1" applyFill="1" applyBorder="1" applyAlignment="1">
      <alignment wrapText="1"/>
    </xf>
    <xf numFmtId="0" fontId="4" fillId="0" borderId="1" xfId="0" applyFont="1" applyFill="1" applyBorder="1"/>
    <xf numFmtId="0" fontId="0" fillId="0" borderId="3" xfId="0" applyFont="1" applyBorder="1" applyAlignment="1">
      <alignment horizontal="left" vertical="top" wrapText="1"/>
    </xf>
    <xf numFmtId="176" fontId="7" fillId="0" borderId="0" xfId="50" applyNumberFormat="1">
      <alignment horizontal="left" vertical="top" wrapText="1"/>
    </xf>
    <xf numFmtId="2" fontId="1" fillId="33" borderId="0" xfId="0" applyNumberFormat="1" applyFont="1" applyFill="1" applyAlignment="1">
      <alignment horizontal="left" vertical="top" wrapText="1"/>
    </xf>
    <xf numFmtId="167" fontId="18" fillId="0" borderId="3" xfId="5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18" fillId="0" borderId="0" xfId="50" applyFont="1" applyFill="1" applyBorder="1" applyAlignment="1">
      <alignment horizontal="center" vertical="center" wrapText="1"/>
    </xf>
    <xf numFmtId="0" fontId="43" fillId="0" borderId="3" xfId="50" applyFont="1" applyFill="1" applyBorder="1" applyAlignment="1">
      <alignment horizontal="center" vertical="top" wrapText="1"/>
    </xf>
    <xf numFmtId="0" fontId="43" fillId="0" borderId="3" xfId="5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3" fillId="0" borderId="3" xfId="3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left" vertical="center" wrapText="1"/>
    </xf>
    <xf numFmtId="0" fontId="18" fillId="0" borderId="5" xfId="0" applyFont="1" applyFill="1" applyBorder="1" applyAlignment="1">
      <alignment horizontal="left" vertical="center" wrapText="1"/>
    </xf>
    <xf numFmtId="0" fontId="18" fillId="0" borderId="2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left" vertical="center"/>
    </xf>
    <xf numFmtId="0" fontId="19" fillId="0" borderId="1" xfId="0" applyFont="1" applyFill="1" applyBorder="1" applyAlignment="1">
      <alignment horizontal="left" vertical="center" wrapText="1"/>
    </xf>
    <xf numFmtId="0" fontId="19" fillId="0" borderId="5" xfId="0" applyFont="1" applyFill="1" applyBorder="1" applyAlignment="1">
      <alignment horizontal="left" vertical="center" wrapText="1"/>
    </xf>
    <xf numFmtId="0" fontId="19" fillId="0" borderId="2" xfId="0" applyFont="1" applyFill="1" applyBorder="1" applyAlignment="1">
      <alignment horizontal="left" vertical="center" wrapText="1"/>
    </xf>
    <xf numFmtId="0" fontId="18" fillId="0" borderId="0" xfId="4" applyFont="1" applyFill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18" fillId="0" borderId="0" xfId="51" applyNumberFormat="1" applyFont="1" applyFill="1" applyBorder="1" applyAlignment="1">
      <alignment horizontal="center" vertical="center" wrapText="1"/>
    </xf>
    <xf numFmtId="49" fontId="13" fillId="0" borderId="3" xfId="51" applyNumberFormat="1" applyFont="1" applyFill="1" applyBorder="1" applyAlignment="1">
      <alignment horizontal="center"/>
    </xf>
    <xf numFmtId="172" fontId="13" fillId="0" borderId="3" xfId="53" applyNumberFormat="1" applyFont="1" applyFill="1" applyBorder="1" applyAlignment="1">
      <alignment horizontal="center" vertical="center" wrapText="1"/>
    </xf>
    <xf numFmtId="172" fontId="13" fillId="0" borderId="3" xfId="51" applyNumberFormat="1" applyFont="1" applyFill="1" applyBorder="1" applyAlignment="1">
      <alignment horizontal="center" vertical="center" wrapText="1"/>
    </xf>
    <xf numFmtId="172" fontId="13" fillId="0" borderId="3" xfId="52" applyNumberFormat="1" applyFont="1" applyFill="1" applyBorder="1" applyAlignment="1">
      <alignment horizontal="center" vertical="center" wrapText="1"/>
    </xf>
    <xf numFmtId="172" fontId="13" fillId="0" borderId="1" xfId="51" applyNumberFormat="1" applyFont="1" applyFill="1" applyBorder="1" applyAlignment="1">
      <alignment horizontal="center" vertical="center" wrapText="1"/>
    </xf>
    <xf numFmtId="172" fontId="13" fillId="0" borderId="5" xfId="51" applyNumberFormat="1" applyFont="1" applyFill="1" applyBorder="1" applyAlignment="1">
      <alignment horizontal="center" vertical="center" wrapText="1"/>
    </xf>
    <xf numFmtId="172" fontId="13" fillId="0" borderId="2" xfId="51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wrapText="1"/>
    </xf>
    <xf numFmtId="0" fontId="4" fillId="0" borderId="2" xfId="0" applyFont="1" applyFill="1" applyBorder="1" applyAlignment="1">
      <alignment horizontal="left" wrapText="1"/>
    </xf>
    <xf numFmtId="0" fontId="4" fillId="0" borderId="1" xfId="0" applyFont="1" applyFill="1" applyBorder="1" applyAlignment="1">
      <alignment horizontal="center" wrapText="1"/>
    </xf>
    <xf numFmtId="0" fontId="4" fillId="0" borderId="2" xfId="0" applyFont="1" applyFill="1" applyBorder="1" applyAlignment="1">
      <alignment horizontal="center" wrapText="1"/>
    </xf>
    <xf numFmtId="0" fontId="9" fillId="0" borderId="0" xfId="0" applyFont="1" applyFill="1" applyAlignment="1">
      <alignment horizontal="center" vertical="center" wrapText="1"/>
    </xf>
    <xf numFmtId="0" fontId="17" fillId="0" borderId="3" xfId="0" applyFont="1" applyBorder="1" applyAlignment="1">
      <alignment horizontal="left" vertical="top" wrapText="1"/>
    </xf>
    <xf numFmtId="0" fontId="0" fillId="0" borderId="3" xfId="0" applyFont="1" applyBorder="1" applyAlignment="1">
      <alignment horizontal="left" vertical="top" wrapText="1"/>
    </xf>
    <xf numFmtId="0" fontId="43" fillId="0" borderId="3" xfId="50" applyFont="1" applyBorder="1" applyAlignment="1">
      <alignment horizontal="center" vertical="top" wrapText="1"/>
    </xf>
    <xf numFmtId="0" fontId="18" fillId="0" borderId="3" xfId="50" applyFont="1" applyBorder="1" applyAlignment="1">
      <alignment horizontal="left" vertical="top" wrapText="1"/>
    </xf>
    <xf numFmtId="0" fontId="4" fillId="0" borderId="1" xfId="0" applyFont="1" applyFill="1" applyBorder="1" applyAlignment="1">
      <alignment horizontal="left"/>
    </xf>
    <xf numFmtId="0" fontId="4" fillId="0" borderId="2" xfId="0" applyFont="1" applyFill="1" applyBorder="1" applyAlignment="1">
      <alignment horizontal="left"/>
    </xf>
    <xf numFmtId="0" fontId="1" fillId="0" borderId="0" xfId="0" applyFont="1" applyFill="1" applyAlignment="1">
      <alignment horizontal="center"/>
    </xf>
    <xf numFmtId="0" fontId="4" fillId="0" borderId="3" xfId="0" applyFont="1" applyBorder="1"/>
    <xf numFmtId="49" fontId="13" fillId="0" borderId="3" xfId="48" applyNumberFormat="1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66" fillId="0" borderId="3" xfId="0" applyFont="1" applyBorder="1" applyAlignment="1">
      <alignment horizontal="left" vertical="top" wrapText="1"/>
    </xf>
    <xf numFmtId="0" fontId="1" fillId="0" borderId="3" xfId="0" applyFont="1" applyBorder="1" applyAlignment="1">
      <alignment wrapText="1"/>
    </xf>
    <xf numFmtId="0" fontId="11" fillId="0" borderId="3" xfId="0" applyFont="1" applyFill="1" applyBorder="1" applyAlignment="1">
      <alignment horizontal="left"/>
    </xf>
    <xf numFmtId="0" fontId="1" fillId="0" borderId="3" xfId="0" applyFont="1" applyBorder="1" applyAlignment="1">
      <alignment horizontal="left" wrapText="1"/>
    </xf>
    <xf numFmtId="0" fontId="41" fillId="0" borderId="0" xfId="0" applyFont="1" applyAlignment="1">
      <alignment horizontal="left" vertical="top"/>
    </xf>
    <xf numFmtId="0" fontId="41" fillId="0" borderId="0" xfId="0" applyFont="1" applyAlignment="1">
      <alignment vertical="top" wrapText="1"/>
    </xf>
    <xf numFmtId="0" fontId="66" fillId="0" borderId="0" xfId="0" applyFont="1" applyBorder="1" applyAlignment="1">
      <alignment vertical="top" wrapText="1"/>
    </xf>
    <xf numFmtId="0" fontId="1" fillId="0" borderId="3" xfId="0" applyFont="1" applyBorder="1" applyAlignment="1">
      <alignment horizontal="left" vertical="top" wrapText="1"/>
    </xf>
    <xf numFmtId="0" fontId="51" fillId="0" borderId="3" xfId="0" applyFont="1" applyBorder="1" applyAlignment="1">
      <alignment vertical="top" wrapText="1"/>
    </xf>
    <xf numFmtId="0" fontId="13" fillId="0" borderId="3" xfId="50" applyFont="1" applyBorder="1" applyAlignment="1">
      <alignment horizontal="center" vertical="top" wrapText="1"/>
    </xf>
    <xf numFmtId="0" fontId="51" fillId="0" borderId="3" xfId="0" applyFont="1" applyBorder="1" applyAlignment="1">
      <alignment horizontal="center" vertical="center" wrapText="1"/>
    </xf>
    <xf numFmtId="0" fontId="67" fillId="0" borderId="0" xfId="0" applyFont="1" applyAlignment="1">
      <alignment horizontal="center" vertical="top"/>
    </xf>
    <xf numFmtId="0" fontId="41" fillId="0" borderId="0" xfId="0" applyFont="1" applyAlignment="1">
      <alignment horizontal="left" vertical="top" wrapText="1"/>
    </xf>
    <xf numFmtId="0" fontId="66" fillId="0" borderId="0" xfId="0" applyFont="1" applyAlignment="1">
      <alignment vertical="top" wrapText="1"/>
    </xf>
    <xf numFmtId="0" fontId="67" fillId="0" borderId="0" xfId="0" applyFont="1" applyFill="1" applyAlignment="1">
      <alignment horizontal="center" vertical="top"/>
    </xf>
    <xf numFmtId="0" fontId="41" fillId="0" borderId="0" xfId="0" applyFont="1" applyFill="1" applyAlignment="1">
      <alignment horizontal="left" vertical="top"/>
    </xf>
    <xf numFmtId="0" fontId="41" fillId="0" borderId="0" xfId="0" applyFont="1" applyFill="1" applyAlignment="1">
      <alignment horizontal="left" vertical="top" wrapText="1"/>
    </xf>
    <xf numFmtId="0" fontId="41" fillId="0" borderId="0" xfId="0" applyFont="1" applyFill="1" applyAlignment="1">
      <alignment vertical="top" wrapText="1"/>
    </xf>
    <xf numFmtId="0" fontId="66" fillId="0" borderId="0" xfId="0" applyFont="1" applyFill="1" applyAlignment="1">
      <alignment vertical="top" wrapText="1"/>
    </xf>
    <xf numFmtId="166" fontId="1" fillId="0" borderId="0" xfId="0" applyNumberFormat="1" applyFont="1" applyFill="1" applyAlignment="1">
      <alignment horizontal="left" vertical="top" wrapText="1"/>
    </xf>
  </cellXfs>
  <cellStyles count="379">
    <cellStyle name="_artabyuje" xfId="117"/>
    <cellStyle name="_artabyuje_3.Havelvacner_N1_12 23.01.2018" xfId="116"/>
    <cellStyle name="20% - Accent1 2" xfId="23"/>
    <cellStyle name="20% - Accent1 2 2" xfId="156"/>
    <cellStyle name="20% - Accent1 2 2 2" xfId="191"/>
    <cellStyle name="20% - Accent1 2 2 2 2" xfId="270"/>
    <cellStyle name="20% - Accent1 2 2 2 3" xfId="349"/>
    <cellStyle name="20% - Accent1 2 2 3" xfId="238"/>
    <cellStyle name="20% - Accent1 2 2 4" xfId="317"/>
    <cellStyle name="20% - Accent1 2 3" xfId="171"/>
    <cellStyle name="20% - Accent1 2 3 2" xfId="253"/>
    <cellStyle name="20% - Accent1 2 3 3" xfId="332"/>
    <cellStyle name="20% - Accent1 2 4" xfId="206"/>
    <cellStyle name="20% - Accent1 2 4 2" xfId="285"/>
    <cellStyle name="20% - Accent1 2 4 3" xfId="364"/>
    <cellStyle name="20% - Accent1 2 5" xfId="221"/>
    <cellStyle name="20% - Accent1 2 6" xfId="300"/>
    <cellStyle name="20% - Accent2 2" xfId="27"/>
    <cellStyle name="20% - Accent2 2 2" xfId="157"/>
    <cellStyle name="20% - Accent2 2 2 2" xfId="192"/>
    <cellStyle name="20% - Accent2 2 2 2 2" xfId="271"/>
    <cellStyle name="20% - Accent2 2 2 2 3" xfId="350"/>
    <cellStyle name="20% - Accent2 2 2 3" xfId="239"/>
    <cellStyle name="20% - Accent2 2 2 4" xfId="318"/>
    <cellStyle name="20% - Accent2 2 3" xfId="172"/>
    <cellStyle name="20% - Accent2 2 3 2" xfId="254"/>
    <cellStyle name="20% - Accent2 2 3 3" xfId="333"/>
    <cellStyle name="20% - Accent2 2 4" xfId="207"/>
    <cellStyle name="20% - Accent2 2 4 2" xfId="286"/>
    <cellStyle name="20% - Accent2 2 4 3" xfId="365"/>
    <cellStyle name="20% - Accent2 2 5" xfId="222"/>
    <cellStyle name="20% - Accent2 2 6" xfId="301"/>
    <cellStyle name="20% - Accent3 2" xfId="31"/>
    <cellStyle name="20% - Accent3 2 2" xfId="158"/>
    <cellStyle name="20% - Accent3 2 2 2" xfId="193"/>
    <cellStyle name="20% - Accent3 2 2 2 2" xfId="272"/>
    <cellStyle name="20% - Accent3 2 2 2 3" xfId="351"/>
    <cellStyle name="20% - Accent3 2 2 3" xfId="240"/>
    <cellStyle name="20% - Accent3 2 2 4" xfId="319"/>
    <cellStyle name="20% - Accent3 2 3" xfId="173"/>
    <cellStyle name="20% - Accent3 2 3 2" xfId="255"/>
    <cellStyle name="20% - Accent3 2 3 3" xfId="334"/>
    <cellStyle name="20% - Accent3 2 4" xfId="208"/>
    <cellStyle name="20% - Accent3 2 4 2" xfId="287"/>
    <cellStyle name="20% - Accent3 2 4 3" xfId="366"/>
    <cellStyle name="20% - Accent3 2 5" xfId="223"/>
    <cellStyle name="20% - Accent3 2 6" xfId="302"/>
    <cellStyle name="20% - Accent4 2" xfId="35"/>
    <cellStyle name="20% - Accent4 2 2" xfId="159"/>
    <cellStyle name="20% - Accent4 2 2 2" xfId="194"/>
    <cellStyle name="20% - Accent4 2 2 2 2" xfId="273"/>
    <cellStyle name="20% - Accent4 2 2 2 3" xfId="352"/>
    <cellStyle name="20% - Accent4 2 2 3" xfId="241"/>
    <cellStyle name="20% - Accent4 2 2 4" xfId="320"/>
    <cellStyle name="20% - Accent4 2 3" xfId="174"/>
    <cellStyle name="20% - Accent4 2 3 2" xfId="256"/>
    <cellStyle name="20% - Accent4 2 3 3" xfId="335"/>
    <cellStyle name="20% - Accent4 2 4" xfId="209"/>
    <cellStyle name="20% - Accent4 2 4 2" xfId="288"/>
    <cellStyle name="20% - Accent4 2 4 3" xfId="367"/>
    <cellStyle name="20% - Accent4 2 5" xfId="224"/>
    <cellStyle name="20% - Accent4 2 6" xfId="303"/>
    <cellStyle name="20% - Accent5 2" xfId="39"/>
    <cellStyle name="20% - Accent5 2 2" xfId="160"/>
    <cellStyle name="20% - Accent5 2 2 2" xfId="195"/>
    <cellStyle name="20% - Accent5 2 2 2 2" xfId="274"/>
    <cellStyle name="20% - Accent5 2 2 2 3" xfId="353"/>
    <cellStyle name="20% - Accent5 2 2 3" xfId="242"/>
    <cellStyle name="20% - Accent5 2 2 4" xfId="321"/>
    <cellStyle name="20% - Accent5 2 3" xfId="175"/>
    <cellStyle name="20% - Accent5 2 3 2" xfId="257"/>
    <cellStyle name="20% - Accent5 2 3 3" xfId="336"/>
    <cellStyle name="20% - Accent5 2 4" xfId="210"/>
    <cellStyle name="20% - Accent5 2 4 2" xfId="289"/>
    <cellStyle name="20% - Accent5 2 4 3" xfId="368"/>
    <cellStyle name="20% - Accent5 2 5" xfId="225"/>
    <cellStyle name="20% - Accent5 2 6" xfId="304"/>
    <cellStyle name="20% - Accent6 2" xfId="43"/>
    <cellStyle name="20% - Accent6 2 2" xfId="161"/>
    <cellStyle name="20% - Accent6 2 2 2" xfId="196"/>
    <cellStyle name="20% - Accent6 2 2 2 2" xfId="275"/>
    <cellStyle name="20% - Accent6 2 2 2 3" xfId="354"/>
    <cellStyle name="20% - Accent6 2 2 3" xfId="243"/>
    <cellStyle name="20% - Accent6 2 2 4" xfId="322"/>
    <cellStyle name="20% - Accent6 2 3" xfId="176"/>
    <cellStyle name="20% - Accent6 2 3 2" xfId="258"/>
    <cellStyle name="20% - Accent6 2 3 3" xfId="337"/>
    <cellStyle name="20% - Accent6 2 4" xfId="211"/>
    <cellStyle name="20% - Accent6 2 4 2" xfId="290"/>
    <cellStyle name="20% - Accent6 2 4 3" xfId="369"/>
    <cellStyle name="20% - Accent6 2 5" xfId="226"/>
    <cellStyle name="20% - Accent6 2 6" xfId="305"/>
    <cellStyle name="20% - Акцент1" xfId="92" builtinId="30" customBuiltin="1"/>
    <cellStyle name="20% - Акцент2" xfId="96" builtinId="34" customBuiltin="1"/>
    <cellStyle name="20% - Акцент3" xfId="100" builtinId="38" customBuiltin="1"/>
    <cellStyle name="20% - Акцент4" xfId="104" builtinId="42" customBuiltin="1"/>
    <cellStyle name="20% - Акцент5" xfId="108" builtinId="46" customBuiltin="1"/>
    <cellStyle name="20% - Акцент6" xfId="112" builtinId="50" customBuiltin="1"/>
    <cellStyle name="40% - Accent1 2" xfId="24"/>
    <cellStyle name="40% - Accent1 2 2" xfId="162"/>
    <cellStyle name="40% - Accent1 2 2 2" xfId="197"/>
    <cellStyle name="40% - Accent1 2 2 2 2" xfId="276"/>
    <cellStyle name="40% - Accent1 2 2 2 3" xfId="355"/>
    <cellStyle name="40% - Accent1 2 2 3" xfId="244"/>
    <cellStyle name="40% - Accent1 2 2 4" xfId="323"/>
    <cellStyle name="40% - Accent1 2 3" xfId="177"/>
    <cellStyle name="40% - Accent1 2 3 2" xfId="259"/>
    <cellStyle name="40% - Accent1 2 3 3" xfId="338"/>
    <cellStyle name="40% - Accent1 2 4" xfId="212"/>
    <cellStyle name="40% - Accent1 2 4 2" xfId="291"/>
    <cellStyle name="40% - Accent1 2 4 3" xfId="370"/>
    <cellStyle name="40% - Accent1 2 5" xfId="227"/>
    <cellStyle name="40% - Accent1 2 6" xfId="306"/>
    <cellStyle name="40% - Accent2 2" xfId="28"/>
    <cellStyle name="40% - Accent2 2 2" xfId="163"/>
    <cellStyle name="40% - Accent2 2 2 2" xfId="198"/>
    <cellStyle name="40% - Accent2 2 2 2 2" xfId="277"/>
    <cellStyle name="40% - Accent2 2 2 2 3" xfId="356"/>
    <cellStyle name="40% - Accent2 2 2 3" xfId="245"/>
    <cellStyle name="40% - Accent2 2 2 4" xfId="324"/>
    <cellStyle name="40% - Accent2 2 3" xfId="178"/>
    <cellStyle name="40% - Accent2 2 3 2" xfId="260"/>
    <cellStyle name="40% - Accent2 2 3 3" xfId="339"/>
    <cellStyle name="40% - Accent2 2 4" xfId="213"/>
    <cellStyle name="40% - Accent2 2 4 2" xfId="292"/>
    <cellStyle name="40% - Accent2 2 4 3" xfId="371"/>
    <cellStyle name="40% - Accent2 2 5" xfId="228"/>
    <cellStyle name="40% - Accent2 2 6" xfId="307"/>
    <cellStyle name="40% - Accent3 2" xfId="32"/>
    <cellStyle name="40% - Accent3 2 2" xfId="164"/>
    <cellStyle name="40% - Accent3 2 2 2" xfId="199"/>
    <cellStyle name="40% - Accent3 2 2 2 2" xfId="278"/>
    <cellStyle name="40% - Accent3 2 2 2 3" xfId="357"/>
    <cellStyle name="40% - Accent3 2 2 3" xfId="246"/>
    <cellStyle name="40% - Accent3 2 2 4" xfId="325"/>
    <cellStyle name="40% - Accent3 2 3" xfId="179"/>
    <cellStyle name="40% - Accent3 2 3 2" xfId="261"/>
    <cellStyle name="40% - Accent3 2 3 3" xfId="340"/>
    <cellStyle name="40% - Accent3 2 4" xfId="214"/>
    <cellStyle name="40% - Accent3 2 4 2" xfId="293"/>
    <cellStyle name="40% - Accent3 2 4 3" xfId="372"/>
    <cellStyle name="40% - Accent3 2 5" xfId="229"/>
    <cellStyle name="40% - Accent3 2 6" xfId="308"/>
    <cellStyle name="40% - Accent4 2" xfId="36"/>
    <cellStyle name="40% - Accent4 2 2" xfId="165"/>
    <cellStyle name="40% - Accent4 2 2 2" xfId="200"/>
    <cellStyle name="40% - Accent4 2 2 2 2" xfId="279"/>
    <cellStyle name="40% - Accent4 2 2 2 3" xfId="358"/>
    <cellStyle name="40% - Accent4 2 2 3" xfId="247"/>
    <cellStyle name="40% - Accent4 2 2 4" xfId="326"/>
    <cellStyle name="40% - Accent4 2 3" xfId="180"/>
    <cellStyle name="40% - Accent4 2 3 2" xfId="262"/>
    <cellStyle name="40% - Accent4 2 3 3" xfId="341"/>
    <cellStyle name="40% - Accent4 2 4" xfId="215"/>
    <cellStyle name="40% - Accent4 2 4 2" xfId="294"/>
    <cellStyle name="40% - Accent4 2 4 3" xfId="373"/>
    <cellStyle name="40% - Accent4 2 5" xfId="230"/>
    <cellStyle name="40% - Accent4 2 6" xfId="309"/>
    <cellStyle name="40% - Accent5 2" xfId="40"/>
    <cellStyle name="40% - Accent5 2 2" xfId="166"/>
    <cellStyle name="40% - Accent5 2 2 2" xfId="201"/>
    <cellStyle name="40% - Accent5 2 2 2 2" xfId="280"/>
    <cellStyle name="40% - Accent5 2 2 2 3" xfId="359"/>
    <cellStyle name="40% - Accent5 2 2 3" xfId="248"/>
    <cellStyle name="40% - Accent5 2 2 4" xfId="327"/>
    <cellStyle name="40% - Accent5 2 3" xfId="181"/>
    <cellStyle name="40% - Accent5 2 3 2" xfId="263"/>
    <cellStyle name="40% - Accent5 2 3 3" xfId="342"/>
    <cellStyle name="40% - Accent5 2 4" xfId="216"/>
    <cellStyle name="40% - Accent5 2 4 2" xfId="295"/>
    <cellStyle name="40% - Accent5 2 4 3" xfId="374"/>
    <cellStyle name="40% - Accent5 2 5" xfId="231"/>
    <cellStyle name="40% - Accent5 2 6" xfId="310"/>
    <cellStyle name="40% - Accent6 2" xfId="44"/>
    <cellStyle name="40% - Accent6 2 2" xfId="167"/>
    <cellStyle name="40% - Accent6 2 2 2" xfId="202"/>
    <cellStyle name="40% - Accent6 2 2 2 2" xfId="281"/>
    <cellStyle name="40% - Accent6 2 2 2 3" xfId="360"/>
    <cellStyle name="40% - Accent6 2 2 3" xfId="249"/>
    <cellStyle name="40% - Accent6 2 2 4" xfId="328"/>
    <cellStyle name="40% - Accent6 2 3" xfId="182"/>
    <cellStyle name="40% - Accent6 2 3 2" xfId="264"/>
    <cellStyle name="40% - Accent6 2 3 3" xfId="343"/>
    <cellStyle name="40% - Accent6 2 4" xfId="217"/>
    <cellStyle name="40% - Accent6 2 4 2" xfId="296"/>
    <cellStyle name="40% - Accent6 2 4 3" xfId="375"/>
    <cellStyle name="40% - Accent6 2 5" xfId="232"/>
    <cellStyle name="40% - Accent6 2 6" xfId="311"/>
    <cellStyle name="40% - Акцент1" xfId="93" builtinId="31" customBuiltin="1"/>
    <cellStyle name="40% - Акцент2" xfId="97" builtinId="35" customBuiltin="1"/>
    <cellStyle name="40% - Акцент3" xfId="101" builtinId="39" customBuiltin="1"/>
    <cellStyle name="40% - Акцент4" xfId="105" builtinId="43" customBuiltin="1"/>
    <cellStyle name="40% - Акцент5" xfId="109" builtinId="47" customBuiltin="1"/>
    <cellStyle name="40% - Акцент6" xfId="113" builtinId="51" customBuiltin="1"/>
    <cellStyle name="60% - Accent1 2" xfId="25"/>
    <cellStyle name="60% - Accent2 2" xfId="29"/>
    <cellStyle name="60% - Accent3 2" xfId="33"/>
    <cellStyle name="60% - Accent4 2" xfId="37"/>
    <cellStyle name="60% - Accent5 2" xfId="41"/>
    <cellStyle name="60% - Accent6 2" xfId="45"/>
    <cellStyle name="60% - Акцент1" xfId="94" builtinId="32" customBuiltin="1"/>
    <cellStyle name="60% - Акцент2" xfId="98" builtinId="36" customBuiltin="1"/>
    <cellStyle name="60% - Акцент3" xfId="102" builtinId="40" customBuiltin="1"/>
    <cellStyle name="60% - Акцент4" xfId="106" builtinId="44" customBuiltin="1"/>
    <cellStyle name="60% - Акцент5" xfId="110" builtinId="48" customBuiltin="1"/>
    <cellStyle name="60% - Акцент6" xfId="114" builtinId="52" customBuiltin="1"/>
    <cellStyle name="Accent1 2" xfId="22"/>
    <cellStyle name="Accent2 2" xfId="26"/>
    <cellStyle name="Accent3 2" xfId="30"/>
    <cellStyle name="Accent4 2" xfId="34"/>
    <cellStyle name="Accent5 2" xfId="38"/>
    <cellStyle name="Accent6 2" xfId="42"/>
    <cellStyle name="Bad 2" xfId="12"/>
    <cellStyle name="Calculation 2" xfId="16"/>
    <cellStyle name="Check Cell 2" xfId="18"/>
    <cellStyle name="Comma 2" xfId="52"/>
    <cellStyle name="Comma 2 2" xfId="55"/>
    <cellStyle name="Comma 2 2 2" xfId="56"/>
    <cellStyle name="Comma 2 2 2 2" xfId="121"/>
    <cellStyle name="Comma 2 3" xfId="57"/>
    <cellStyle name="Comma 2 3 2" xfId="122"/>
    <cellStyle name="Comma 3" xfId="58"/>
    <cellStyle name="Comma 3 2" xfId="59"/>
    <cellStyle name="Comma 3 2 2" xfId="60"/>
    <cellStyle name="Comma 3 2 2 2" xfId="123"/>
    <cellStyle name="Comma 3 3" xfId="61"/>
    <cellStyle name="Comma 4" xfId="62"/>
    <cellStyle name="Comma 4 2" xfId="63"/>
    <cellStyle name="Comma 4 2 2" xfId="64"/>
    <cellStyle name="Comma 4 3" xfId="65"/>
    <cellStyle name="Comma 4 3 2" xfId="124"/>
    <cellStyle name="Comma 5" xfId="66"/>
    <cellStyle name="Comma 5 2" xfId="67"/>
    <cellStyle name="Comma 5 2 2" xfId="125"/>
    <cellStyle name="Comma 6" xfId="68"/>
    <cellStyle name="Comma 6 2" xfId="126"/>
    <cellStyle name="Comma 6 3" xfId="153"/>
    <cellStyle name="Comma 6 3 2" xfId="188"/>
    <cellStyle name="Comma 6 3 2 2" xfId="268"/>
    <cellStyle name="Comma 6 3 2 3" xfId="347"/>
    <cellStyle name="Comma 6 3 3" xfId="236"/>
    <cellStyle name="Comma 6 3 4" xfId="315"/>
    <cellStyle name="Comma 6 4" xfId="168"/>
    <cellStyle name="Comma 6 4 2" xfId="203"/>
    <cellStyle name="Comma 6 4 2 2" xfId="282"/>
    <cellStyle name="Comma 6 4 2 3" xfId="361"/>
    <cellStyle name="Comma 6 4 3" xfId="250"/>
    <cellStyle name="Comma 6 4 4" xfId="329"/>
    <cellStyle name="Comma 6 5" xfId="183"/>
    <cellStyle name="Comma 6 5 2" xfId="265"/>
    <cellStyle name="Comma 6 5 3" xfId="344"/>
    <cellStyle name="Comma 6 6" xfId="218"/>
    <cellStyle name="Comma 6 6 2" xfId="297"/>
    <cellStyle name="Comma 6 6 3" xfId="376"/>
    <cellStyle name="Comma 6 7" xfId="233"/>
    <cellStyle name="Comma 6 8" xfId="312"/>
    <cellStyle name="Comma 7" xfId="127"/>
    <cellStyle name="Comma 8" xfId="120"/>
    <cellStyle name="Comma 8 2" xfId="128"/>
    <cellStyle name="Comma 9" xfId="152"/>
    <cellStyle name="Comma 9 2" xfId="187"/>
    <cellStyle name="Explanatory Text 2" xfId="20"/>
    <cellStyle name="Good 2" xfId="11"/>
    <cellStyle name="Heading 1 2" xfId="7"/>
    <cellStyle name="Heading 2 2" xfId="8"/>
    <cellStyle name="Heading 3 2" xfId="9"/>
    <cellStyle name="Heading 4 2" xfId="10"/>
    <cellStyle name="Input 2" xfId="14"/>
    <cellStyle name="Linked Cell 2" xfId="17"/>
    <cellStyle name="Neutral 2" xfId="13"/>
    <cellStyle name="Neutral 2 2" xfId="131"/>
    <cellStyle name="Neutral 2 3" xfId="130"/>
    <cellStyle name="Neutral 3" xfId="132"/>
    <cellStyle name="Neutral 4" xfId="129"/>
    <cellStyle name="Normal 10" xfId="133"/>
    <cellStyle name="Normal 10 2" xfId="169"/>
    <cellStyle name="Normal 10 2 2" xfId="204"/>
    <cellStyle name="Normal 10 2 2 2" xfId="283"/>
    <cellStyle name="Normal 10 2 2 3" xfId="362"/>
    <cellStyle name="Normal 10 2 3" xfId="251"/>
    <cellStyle name="Normal 10 2 4" xfId="330"/>
    <cellStyle name="Normal 10 3" xfId="184"/>
    <cellStyle name="Normal 10 3 2" xfId="266"/>
    <cellStyle name="Normal 10 3 3" xfId="345"/>
    <cellStyle name="Normal 10 4" xfId="219"/>
    <cellStyle name="Normal 10 4 2" xfId="298"/>
    <cellStyle name="Normal 10 4 3" xfId="377"/>
    <cellStyle name="Normal 10 5" xfId="234"/>
    <cellStyle name="Normal 10 6" xfId="313"/>
    <cellStyle name="Normal 11" xfId="118"/>
    <cellStyle name="Normal 11 2" xfId="75"/>
    <cellStyle name="Normal 12" xfId="151"/>
    <cellStyle name="Normal 12 2" xfId="186"/>
    <cellStyle name="Normal 2" xfId="49"/>
    <cellStyle name="Normal 2 2" xfId="69"/>
    <cellStyle name="Normal 2 2 2" xfId="134"/>
    <cellStyle name="Normal 2 3" xfId="135"/>
    <cellStyle name="Normal 2_3.Havelvacner_N1_12 23.01.2018" xfId="136"/>
    <cellStyle name="Normal 3" xfId="70"/>
    <cellStyle name="Normal 3 2" xfId="137"/>
    <cellStyle name="Normal 3_HavelvacN2axjusakN3" xfId="138"/>
    <cellStyle name="Normal 4" xfId="71"/>
    <cellStyle name="Normal 4 2" xfId="72"/>
    <cellStyle name="Normal 4 2 2" xfId="139"/>
    <cellStyle name="Normal 4 3" xfId="140"/>
    <cellStyle name="Normal 5" xfId="4"/>
    <cellStyle name="Normal 5 2" xfId="142"/>
    <cellStyle name="Normal 5 3" xfId="154"/>
    <cellStyle name="Normal 5 3 2" xfId="189"/>
    <cellStyle name="Normal 5 3 2 2" xfId="269"/>
    <cellStyle name="Normal 5 3 2 3" xfId="348"/>
    <cellStyle name="Normal 5 3 3" xfId="237"/>
    <cellStyle name="Normal 5 3 4" xfId="316"/>
    <cellStyle name="Normal 5 4" xfId="170"/>
    <cellStyle name="Normal 5 4 2" xfId="205"/>
    <cellStyle name="Normal 5 4 2 2" xfId="284"/>
    <cellStyle name="Normal 5 4 2 3" xfId="363"/>
    <cellStyle name="Normal 5 4 3" xfId="252"/>
    <cellStyle name="Normal 5 4 4" xfId="331"/>
    <cellStyle name="Normal 5 5" xfId="185"/>
    <cellStyle name="Normal 5 5 2" xfId="267"/>
    <cellStyle name="Normal 5 5 3" xfId="346"/>
    <cellStyle name="Normal 5 6" xfId="220"/>
    <cellStyle name="Normal 5 6 2" xfId="299"/>
    <cellStyle name="Normal 5 6 3" xfId="378"/>
    <cellStyle name="Normal 5 7" xfId="235"/>
    <cellStyle name="Normal 5 8" xfId="314"/>
    <cellStyle name="Normal 5 9" xfId="141"/>
    <cellStyle name="Normal 6" xfId="143"/>
    <cellStyle name="Normal 7" xfId="144"/>
    <cellStyle name="Normal 8" xfId="3"/>
    <cellStyle name="Normal 8 2" xfId="145"/>
    <cellStyle name="Normal 9" xfId="146"/>
    <cellStyle name="Normal_Book2" xfId="54"/>
    <cellStyle name="Note 2" xfId="147"/>
    <cellStyle name="Output 2" xfId="15"/>
    <cellStyle name="Percent 2" xfId="73"/>
    <cellStyle name="Percent 2 2" xfId="74"/>
    <cellStyle name="Percent 2 2 2" xfId="148"/>
    <cellStyle name="Percent 3" xfId="155"/>
    <cellStyle name="Percent 3 2" xfId="190"/>
    <cellStyle name="RowLevel_1_N6+artabyuje" xfId="149"/>
    <cellStyle name="SN_241" xfId="2"/>
    <cellStyle name="SN_b" xfId="46"/>
    <cellStyle name="Style 1" xfId="150"/>
    <cellStyle name="Title 2" xfId="6"/>
    <cellStyle name="Total 2" xfId="21"/>
    <cellStyle name="Warning Text 2" xfId="19"/>
    <cellStyle name="Акцент1" xfId="91" builtinId="29" customBuiltin="1"/>
    <cellStyle name="Акцент2" xfId="95" builtinId="33" customBuiltin="1"/>
    <cellStyle name="Акцент3" xfId="99" builtinId="37" customBuiltin="1"/>
    <cellStyle name="Акцент4" xfId="103" builtinId="41" customBuiltin="1"/>
    <cellStyle name="Акцент5" xfId="107" builtinId="45" customBuiltin="1"/>
    <cellStyle name="Акцент6" xfId="111" builtinId="49" customBuiltin="1"/>
    <cellStyle name="Ввод " xfId="83" builtinId="20" customBuiltin="1"/>
    <cellStyle name="Вывод" xfId="84" builtinId="21" customBuiltin="1"/>
    <cellStyle name="Вычисление" xfId="85" builtinId="22" customBuiltin="1"/>
    <cellStyle name="Заголовок 1" xfId="76" builtinId="16" customBuiltin="1"/>
    <cellStyle name="Заголовок 2" xfId="77" builtinId="17" customBuiltin="1"/>
    <cellStyle name="Заголовок 3" xfId="78" builtinId="18" customBuiltin="1"/>
    <cellStyle name="Заголовок 4" xfId="79" builtinId="19" customBuiltin="1"/>
    <cellStyle name="Итог" xfId="90" builtinId="25" customBuiltin="1"/>
    <cellStyle name="Контрольная ячейка" xfId="87" builtinId="23" customBuiltin="1"/>
    <cellStyle name="Название 2" xfId="115"/>
    <cellStyle name="Нейтральный" xfId="82" builtinId="28" customBuiltin="1"/>
    <cellStyle name="Обычный" xfId="0" builtinId="0"/>
    <cellStyle name="Обычный 2" xfId="47"/>
    <cellStyle name="Обычный 3" xfId="48"/>
    <cellStyle name="Обычный 4" xfId="50"/>
    <cellStyle name="Обычный 5" xfId="51"/>
    <cellStyle name="Обычный 6" xfId="119"/>
    <cellStyle name="Плохой" xfId="81" builtinId="27" customBuiltin="1"/>
    <cellStyle name="Пояснение" xfId="89" builtinId="53" customBuiltin="1"/>
    <cellStyle name="Примечание" xfId="5" builtinId="10" customBuiltin="1"/>
    <cellStyle name="Связанная ячейка" xfId="86" builtinId="24" customBuiltin="1"/>
    <cellStyle name="Текст предупреждения" xfId="88" builtinId="11" customBuiltin="1"/>
    <cellStyle name="Финансовый" xfId="1" builtinId="3"/>
    <cellStyle name="Финансовый 2" xfId="53"/>
    <cellStyle name="Хороший" xfId="80" builtinId="26" customBuiltin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51"/>
  <sheetViews>
    <sheetView workbookViewId="0">
      <selection activeCell="D1" sqref="D1"/>
    </sheetView>
  </sheetViews>
  <sheetFormatPr defaultRowHeight="12.75"/>
  <cols>
    <col min="1" max="1" width="8.28515625" style="37" customWidth="1"/>
    <col min="2" max="2" width="12.28515625" style="37" customWidth="1"/>
    <col min="3" max="3" width="76.140625" style="38" customWidth="1"/>
    <col min="4" max="4" width="22.140625" style="37" customWidth="1"/>
    <col min="5" max="5" width="9.140625" style="37"/>
    <col min="6" max="6" width="10" style="37" bestFit="1" customWidth="1"/>
    <col min="7" max="7" width="11" style="37" bestFit="1" customWidth="1"/>
    <col min="8" max="16384" width="9.140625" style="37"/>
  </cols>
  <sheetData>
    <row r="1" spans="1:8" s="4" customFormat="1" ht="13.5" customHeight="1">
      <c r="A1" s="1" t="s">
        <v>64</v>
      </c>
      <c r="B1" s="1"/>
      <c r="C1" s="1"/>
      <c r="D1" s="1" t="s">
        <v>134</v>
      </c>
      <c r="E1" s="1" t="s">
        <v>107</v>
      </c>
    </row>
    <row r="2" spans="1:8" s="4" customFormat="1" ht="18.75" customHeight="1">
      <c r="A2" s="31" t="s">
        <v>108</v>
      </c>
      <c r="B2" s="31"/>
      <c r="C2" s="31"/>
      <c r="D2" s="8" t="s">
        <v>109</v>
      </c>
      <c r="E2" s="31"/>
    </row>
    <row r="3" spans="1:8" s="4" customFormat="1" ht="15" customHeight="1">
      <c r="A3" s="31"/>
      <c r="B3" s="31"/>
      <c r="C3" s="31"/>
      <c r="D3" s="8" t="s">
        <v>51</v>
      </c>
      <c r="E3" s="31"/>
    </row>
    <row r="5" spans="1:8" s="40" customFormat="1" ht="75.75" customHeight="1">
      <c r="A5" s="231" t="s">
        <v>408</v>
      </c>
      <c r="B5" s="231"/>
      <c r="C5" s="231"/>
      <c r="D5" s="231"/>
    </row>
    <row r="6" spans="1:8" ht="16.5">
      <c r="A6" s="123"/>
      <c r="B6" s="123"/>
      <c r="C6" s="124" t="s">
        <v>27</v>
      </c>
      <c r="D6" s="54"/>
    </row>
    <row r="7" spans="1:8" ht="87.75" customHeight="1">
      <c r="A7" s="233" t="s">
        <v>2</v>
      </c>
      <c r="B7" s="233"/>
      <c r="C7" s="233" t="s">
        <v>86</v>
      </c>
      <c r="D7" s="106" t="s">
        <v>70</v>
      </c>
    </row>
    <row r="8" spans="1:8" ht="13.5">
      <c r="A8" s="125" t="s">
        <v>100</v>
      </c>
      <c r="B8" s="125" t="s">
        <v>24</v>
      </c>
      <c r="C8" s="233"/>
      <c r="D8" s="106" t="s">
        <v>56</v>
      </c>
    </row>
    <row r="9" spans="1:8" s="41" customFormat="1" ht="16.5">
      <c r="A9" s="126"/>
      <c r="B9" s="126"/>
      <c r="C9" s="127" t="s">
        <v>87</v>
      </c>
      <c r="D9" s="110">
        <v>0</v>
      </c>
      <c r="E9" s="37"/>
    </row>
    <row r="10" spans="1:8" ht="33">
      <c r="A10" s="128"/>
      <c r="B10" s="128"/>
      <c r="C10" s="129" t="s">
        <v>71</v>
      </c>
      <c r="D10" s="130" t="s">
        <v>130</v>
      </c>
      <c r="F10" s="52"/>
      <c r="H10" s="115"/>
    </row>
    <row r="11" spans="1:8" s="54" customFormat="1" ht="14.25">
      <c r="A11" s="120">
        <v>1019</v>
      </c>
      <c r="B11" s="104"/>
      <c r="C11" s="53" t="s">
        <v>88</v>
      </c>
      <c r="D11" s="105">
        <f>+D18</f>
        <v>-325440.90000000002</v>
      </c>
      <c r="H11" s="116"/>
    </row>
    <row r="12" spans="1:8" s="54" customFormat="1" ht="13.5">
      <c r="A12" s="104"/>
      <c r="B12" s="104"/>
      <c r="C12" s="119" t="s">
        <v>175</v>
      </c>
      <c r="D12" s="106"/>
      <c r="H12" s="116"/>
    </row>
    <row r="13" spans="1:8" s="54" customFormat="1" ht="13.5">
      <c r="A13" s="104"/>
      <c r="B13" s="104"/>
      <c r="C13" s="53" t="s">
        <v>89</v>
      </c>
      <c r="D13" s="106"/>
    </row>
    <row r="14" spans="1:8" s="54" customFormat="1" ht="27">
      <c r="A14" s="104"/>
      <c r="B14" s="104"/>
      <c r="C14" s="119" t="s">
        <v>176</v>
      </c>
      <c r="D14" s="106"/>
    </row>
    <row r="15" spans="1:8" s="54" customFormat="1" ht="13.5">
      <c r="A15" s="104"/>
      <c r="B15" s="104"/>
      <c r="C15" s="53" t="s">
        <v>90</v>
      </c>
      <c r="D15" s="106"/>
    </row>
    <row r="16" spans="1:8" s="54" customFormat="1" ht="27">
      <c r="A16" s="104"/>
      <c r="B16" s="104"/>
      <c r="C16" s="119" t="s">
        <v>177</v>
      </c>
      <c r="D16" s="106"/>
    </row>
    <row r="17" spans="1:8" s="54" customFormat="1" ht="13.5">
      <c r="A17" s="232" t="s">
        <v>91</v>
      </c>
      <c r="B17" s="232"/>
      <c r="C17" s="232"/>
      <c r="D17" s="106"/>
    </row>
    <row r="18" spans="1:8" s="54" customFormat="1" ht="13.5">
      <c r="A18" s="104"/>
      <c r="B18" s="103">
        <v>12001</v>
      </c>
      <c r="C18" s="53" t="s">
        <v>92</v>
      </c>
      <c r="D18" s="105">
        <v>-325440.90000000002</v>
      </c>
      <c r="F18" s="118"/>
    </row>
    <row r="19" spans="1:8" s="21" customFormat="1" ht="54">
      <c r="A19" s="107"/>
      <c r="B19" s="107"/>
      <c r="C19" s="119" t="s">
        <v>178</v>
      </c>
      <c r="D19" s="109"/>
    </row>
    <row r="20" spans="1:8" s="21" customFormat="1" ht="15">
      <c r="A20" s="107"/>
      <c r="B20" s="107"/>
      <c r="C20" s="53" t="s">
        <v>93</v>
      </c>
      <c r="D20" s="109"/>
    </row>
    <row r="21" spans="1:8" s="21" customFormat="1" ht="54">
      <c r="A21" s="107"/>
      <c r="B21" s="107"/>
      <c r="C21" s="119" t="s">
        <v>179</v>
      </c>
      <c r="D21" s="109"/>
    </row>
    <row r="22" spans="1:8" s="21" customFormat="1" ht="15">
      <c r="A22" s="107"/>
      <c r="B22" s="107"/>
      <c r="C22" s="53" t="s">
        <v>94</v>
      </c>
      <c r="D22" s="109"/>
    </row>
    <row r="23" spans="1:8" s="21" customFormat="1" ht="15">
      <c r="A23" s="107"/>
      <c r="B23" s="107"/>
      <c r="C23" s="119" t="s">
        <v>180</v>
      </c>
      <c r="D23" s="109"/>
    </row>
    <row r="24" spans="1:8" s="54" customFormat="1" ht="14.25">
      <c r="A24" s="120">
        <v>1189</v>
      </c>
      <c r="B24" s="104"/>
      <c r="C24" s="53" t="s">
        <v>88</v>
      </c>
      <c r="D24" s="105">
        <f>+D31</f>
        <v>-336526.1</v>
      </c>
      <c r="H24" s="116"/>
    </row>
    <row r="25" spans="1:8" s="54" customFormat="1" ht="13.5">
      <c r="A25" s="104"/>
      <c r="B25" s="104"/>
      <c r="C25" s="119" t="s">
        <v>181</v>
      </c>
      <c r="D25" s="106"/>
      <c r="H25" s="116"/>
    </row>
    <row r="26" spans="1:8" s="54" customFormat="1" ht="13.5">
      <c r="A26" s="104"/>
      <c r="B26" s="104"/>
      <c r="C26" s="53" t="s">
        <v>89</v>
      </c>
      <c r="D26" s="106"/>
    </row>
    <row r="27" spans="1:8" s="54" customFormat="1" ht="27">
      <c r="A27" s="104"/>
      <c r="B27" s="104"/>
      <c r="C27" s="119" t="s">
        <v>182</v>
      </c>
      <c r="D27" s="106"/>
    </row>
    <row r="28" spans="1:8" s="54" customFormat="1" ht="13.5">
      <c r="A28" s="104"/>
      <c r="B28" s="104"/>
      <c r="C28" s="53" t="s">
        <v>90</v>
      </c>
      <c r="D28" s="106"/>
    </row>
    <row r="29" spans="1:8" s="54" customFormat="1" ht="13.5">
      <c r="A29" s="104"/>
      <c r="B29" s="104"/>
      <c r="C29" s="119" t="s">
        <v>183</v>
      </c>
      <c r="D29" s="106"/>
    </row>
    <row r="30" spans="1:8" s="54" customFormat="1" ht="13.5">
      <c r="A30" s="232" t="s">
        <v>91</v>
      </c>
      <c r="B30" s="232"/>
      <c r="C30" s="232"/>
      <c r="D30" s="106"/>
    </row>
    <row r="31" spans="1:8" s="54" customFormat="1" ht="13.5">
      <c r="A31" s="104"/>
      <c r="B31" s="103">
        <v>12001</v>
      </c>
      <c r="C31" s="53" t="s">
        <v>92</v>
      </c>
      <c r="D31" s="105">
        <v>-336526.1</v>
      </c>
      <c r="F31" s="118"/>
    </row>
    <row r="32" spans="1:8" s="21" customFormat="1" ht="40.5">
      <c r="A32" s="107"/>
      <c r="B32" s="107"/>
      <c r="C32" s="119" t="s">
        <v>184</v>
      </c>
      <c r="D32" s="109"/>
    </row>
    <row r="33" spans="1:8" s="21" customFormat="1" ht="15">
      <c r="A33" s="107"/>
      <c r="B33" s="107"/>
      <c r="C33" s="53" t="s">
        <v>93</v>
      </c>
      <c r="D33" s="109"/>
    </row>
    <row r="34" spans="1:8" s="21" customFormat="1" ht="54">
      <c r="A34" s="107"/>
      <c r="B34" s="107"/>
      <c r="C34" s="119" t="s">
        <v>185</v>
      </c>
      <c r="D34" s="109"/>
    </row>
    <row r="35" spans="1:8" s="21" customFormat="1" ht="15">
      <c r="A35" s="107"/>
      <c r="B35" s="107"/>
      <c r="C35" s="53" t="s">
        <v>94</v>
      </c>
      <c r="D35" s="109"/>
    </row>
    <row r="36" spans="1:8" s="21" customFormat="1" ht="15">
      <c r="A36" s="107"/>
      <c r="B36" s="107"/>
      <c r="C36" s="119" t="s">
        <v>180</v>
      </c>
      <c r="D36" s="109"/>
    </row>
    <row r="37" spans="1:8" s="54" customFormat="1" ht="14.25">
      <c r="A37" s="120">
        <v>1004</v>
      </c>
      <c r="B37" s="104"/>
      <c r="C37" s="53" t="s">
        <v>88</v>
      </c>
      <c r="D37" s="105">
        <f>+D44+D50+D56+D62+D68</f>
        <v>-432328.2</v>
      </c>
      <c r="H37" s="116"/>
    </row>
    <row r="38" spans="1:8" s="54" customFormat="1" ht="13.5">
      <c r="A38" s="104"/>
      <c r="B38" s="104"/>
      <c r="C38" s="119" t="s">
        <v>186</v>
      </c>
      <c r="D38" s="106"/>
      <c r="H38" s="116"/>
    </row>
    <row r="39" spans="1:8" s="54" customFormat="1" ht="13.5">
      <c r="A39" s="104"/>
      <c r="B39" s="104"/>
      <c r="C39" s="53" t="s">
        <v>89</v>
      </c>
      <c r="D39" s="106"/>
    </row>
    <row r="40" spans="1:8" s="54" customFormat="1" ht="13.5">
      <c r="A40" s="104"/>
      <c r="B40" s="104"/>
      <c r="C40" s="119" t="s">
        <v>187</v>
      </c>
      <c r="D40" s="106"/>
    </row>
    <row r="41" spans="1:8" s="54" customFormat="1" ht="13.5">
      <c r="A41" s="104"/>
      <c r="B41" s="104"/>
      <c r="C41" s="53" t="s">
        <v>90</v>
      </c>
      <c r="D41" s="106"/>
    </row>
    <row r="42" spans="1:8" s="54" customFormat="1" ht="27">
      <c r="A42" s="104"/>
      <c r="B42" s="104"/>
      <c r="C42" s="119" t="s">
        <v>188</v>
      </c>
      <c r="D42" s="106"/>
    </row>
    <row r="43" spans="1:8" s="54" customFormat="1" ht="13.5">
      <c r="A43" s="232" t="s">
        <v>91</v>
      </c>
      <c r="B43" s="232"/>
      <c r="C43" s="232"/>
      <c r="D43" s="106"/>
    </row>
    <row r="44" spans="1:8" s="54" customFormat="1" ht="13.5">
      <c r="A44" s="104"/>
      <c r="B44" s="103">
        <v>11005</v>
      </c>
      <c r="C44" s="53" t="s">
        <v>92</v>
      </c>
      <c r="D44" s="105">
        <v>-72680.899999999994</v>
      </c>
      <c r="F44" s="118"/>
    </row>
    <row r="45" spans="1:8" s="21" customFormat="1" ht="27">
      <c r="A45" s="107"/>
      <c r="B45" s="107"/>
      <c r="C45" s="119" t="s">
        <v>189</v>
      </c>
      <c r="D45" s="109"/>
    </row>
    <row r="46" spans="1:8" s="21" customFormat="1" ht="15">
      <c r="A46" s="107"/>
      <c r="B46" s="107"/>
      <c r="C46" s="53" t="s">
        <v>93</v>
      </c>
      <c r="D46" s="109"/>
    </row>
    <row r="47" spans="1:8" s="21" customFormat="1" ht="27">
      <c r="A47" s="107"/>
      <c r="B47" s="107"/>
      <c r="C47" s="119" t="s">
        <v>190</v>
      </c>
      <c r="D47" s="109"/>
    </row>
    <row r="48" spans="1:8" s="21" customFormat="1" ht="15">
      <c r="A48" s="107"/>
      <c r="B48" s="107"/>
      <c r="C48" s="53" t="s">
        <v>94</v>
      </c>
      <c r="D48" s="109"/>
    </row>
    <row r="49" spans="1:6" s="21" customFormat="1" ht="15">
      <c r="A49" s="107"/>
      <c r="B49" s="107"/>
      <c r="C49" s="119" t="s">
        <v>191</v>
      </c>
      <c r="D49" s="109"/>
    </row>
    <row r="50" spans="1:6" s="54" customFormat="1" ht="13.5">
      <c r="A50" s="104"/>
      <c r="B50" s="103">
        <v>11008</v>
      </c>
      <c r="C50" s="53" t="s">
        <v>92</v>
      </c>
      <c r="D50" s="105">
        <v>-47857.5</v>
      </c>
      <c r="F50" s="118"/>
    </row>
    <row r="51" spans="1:6" s="21" customFormat="1" ht="40.5">
      <c r="A51" s="107"/>
      <c r="B51" s="107"/>
      <c r="C51" s="119" t="s">
        <v>409</v>
      </c>
      <c r="D51" s="109"/>
    </row>
    <row r="52" spans="1:6" s="21" customFormat="1" ht="15">
      <c r="A52" s="107"/>
      <c r="B52" s="107"/>
      <c r="C52" s="53" t="s">
        <v>93</v>
      </c>
      <c r="D52" s="109"/>
    </row>
    <row r="53" spans="1:6" s="21" customFormat="1" ht="40.5">
      <c r="A53" s="107"/>
      <c r="B53" s="107"/>
      <c r="C53" s="119" t="s">
        <v>197</v>
      </c>
      <c r="D53" s="109"/>
    </row>
    <row r="54" spans="1:6" s="21" customFormat="1" ht="15">
      <c r="A54" s="107"/>
      <c r="B54" s="107"/>
      <c r="C54" s="53" t="s">
        <v>94</v>
      </c>
      <c r="D54" s="109"/>
    </row>
    <row r="55" spans="1:6" s="21" customFormat="1" ht="15">
      <c r="A55" s="107"/>
      <c r="B55" s="107"/>
      <c r="C55" s="119" t="s">
        <v>191</v>
      </c>
      <c r="D55" s="109"/>
    </row>
    <row r="56" spans="1:6" s="54" customFormat="1" ht="13.5">
      <c r="A56" s="104"/>
      <c r="B56" s="103">
        <v>11010</v>
      </c>
      <c r="C56" s="53" t="s">
        <v>92</v>
      </c>
      <c r="D56" s="105">
        <f>-28384.9</f>
        <v>-28384.9</v>
      </c>
      <c r="F56" s="118"/>
    </row>
    <row r="57" spans="1:6" s="21" customFormat="1" ht="40.5">
      <c r="A57" s="107"/>
      <c r="B57" s="107"/>
      <c r="C57" s="119" t="s">
        <v>198</v>
      </c>
      <c r="D57" s="109"/>
    </row>
    <row r="58" spans="1:6" s="21" customFormat="1" ht="15">
      <c r="A58" s="107"/>
      <c r="B58" s="107"/>
      <c r="C58" s="53" t="s">
        <v>93</v>
      </c>
      <c r="D58" s="109"/>
    </row>
    <row r="59" spans="1:6" s="21" customFormat="1" ht="40.5">
      <c r="A59" s="107"/>
      <c r="B59" s="107"/>
      <c r="C59" s="119" t="s">
        <v>199</v>
      </c>
      <c r="D59" s="109"/>
    </row>
    <row r="60" spans="1:6" s="21" customFormat="1" ht="15">
      <c r="A60" s="107"/>
      <c r="B60" s="107"/>
      <c r="C60" s="53" t="s">
        <v>94</v>
      </c>
      <c r="D60" s="109"/>
    </row>
    <row r="61" spans="1:6" s="21" customFormat="1" ht="15">
      <c r="A61" s="107"/>
      <c r="B61" s="107"/>
      <c r="C61" s="119" t="s">
        <v>191</v>
      </c>
      <c r="D61" s="109"/>
    </row>
    <row r="62" spans="1:6" s="54" customFormat="1" ht="13.5">
      <c r="A62" s="104"/>
      <c r="B62" s="103">
        <v>31001</v>
      </c>
      <c r="C62" s="53" t="s">
        <v>92</v>
      </c>
      <c r="D62" s="105">
        <v>-216666.7</v>
      </c>
      <c r="F62" s="118"/>
    </row>
    <row r="63" spans="1:6" s="21" customFormat="1" ht="27">
      <c r="A63" s="107"/>
      <c r="B63" s="107"/>
      <c r="C63" s="119" t="s">
        <v>195</v>
      </c>
      <c r="D63" s="109"/>
    </row>
    <row r="64" spans="1:6" s="21" customFormat="1" ht="15">
      <c r="A64" s="107"/>
      <c r="B64" s="107"/>
      <c r="C64" s="53" t="s">
        <v>93</v>
      </c>
      <c r="D64" s="109"/>
    </row>
    <row r="65" spans="1:8" s="21" customFormat="1" ht="27">
      <c r="A65" s="107"/>
      <c r="B65" s="107"/>
      <c r="C65" s="119" t="s">
        <v>196</v>
      </c>
      <c r="D65" s="109"/>
    </row>
    <row r="66" spans="1:8" s="21" customFormat="1" ht="15">
      <c r="A66" s="107"/>
      <c r="B66" s="107"/>
      <c r="C66" s="53" t="s">
        <v>94</v>
      </c>
      <c r="D66" s="109"/>
    </row>
    <row r="67" spans="1:8" s="21" customFormat="1" ht="27">
      <c r="A67" s="107"/>
      <c r="B67" s="107"/>
      <c r="C67" s="119" t="s">
        <v>194</v>
      </c>
      <c r="D67" s="109"/>
    </row>
    <row r="68" spans="1:8" s="54" customFormat="1" ht="13.5">
      <c r="A68" s="104"/>
      <c r="B68" s="103">
        <v>31005</v>
      </c>
      <c r="C68" s="53" t="s">
        <v>92</v>
      </c>
      <c r="D68" s="105">
        <v>-66738.2</v>
      </c>
      <c r="F68" s="118"/>
    </row>
    <row r="69" spans="1:8" s="21" customFormat="1" ht="40.5">
      <c r="A69" s="107"/>
      <c r="B69" s="107"/>
      <c r="C69" s="119" t="s">
        <v>192</v>
      </c>
      <c r="D69" s="109"/>
    </row>
    <row r="70" spans="1:8" s="21" customFormat="1" ht="15">
      <c r="A70" s="107"/>
      <c r="B70" s="107"/>
      <c r="C70" s="53" t="s">
        <v>93</v>
      </c>
      <c r="D70" s="109"/>
    </row>
    <row r="71" spans="1:8" s="21" customFormat="1" ht="27">
      <c r="A71" s="107"/>
      <c r="B71" s="107"/>
      <c r="C71" s="119" t="s">
        <v>193</v>
      </c>
      <c r="D71" s="109"/>
    </row>
    <row r="72" spans="1:8" s="21" customFormat="1" ht="15">
      <c r="A72" s="107"/>
      <c r="B72" s="107"/>
      <c r="C72" s="53" t="s">
        <v>94</v>
      </c>
      <c r="D72" s="109"/>
    </row>
    <row r="73" spans="1:8" s="21" customFormat="1" ht="27">
      <c r="A73" s="107"/>
      <c r="B73" s="107"/>
      <c r="C73" s="119" t="s">
        <v>194</v>
      </c>
      <c r="D73" s="109"/>
    </row>
    <row r="74" spans="1:8" s="54" customFormat="1" ht="14.25">
      <c r="A74" s="120">
        <v>1049</v>
      </c>
      <c r="B74" s="104"/>
      <c r="C74" s="53" t="s">
        <v>88</v>
      </c>
      <c r="D74" s="105">
        <f>+D81+D87+D93+D99+D105+D111</f>
        <v>-1032000</v>
      </c>
      <c r="H74" s="116"/>
    </row>
    <row r="75" spans="1:8" s="54" customFormat="1" ht="13.5">
      <c r="A75" s="104"/>
      <c r="B75" s="104"/>
      <c r="C75" s="119" t="s">
        <v>172</v>
      </c>
      <c r="D75" s="106"/>
      <c r="H75" s="116"/>
    </row>
    <row r="76" spans="1:8" s="54" customFormat="1" ht="13.5">
      <c r="A76" s="104"/>
      <c r="B76" s="104"/>
      <c r="C76" s="53" t="s">
        <v>89</v>
      </c>
      <c r="D76" s="106"/>
    </row>
    <row r="77" spans="1:8" s="54" customFormat="1" ht="13.5">
      <c r="A77" s="104"/>
      <c r="B77" s="104"/>
      <c r="C77" s="119" t="s">
        <v>173</v>
      </c>
      <c r="D77" s="106"/>
    </row>
    <row r="78" spans="1:8" s="54" customFormat="1" ht="13.5">
      <c r="A78" s="104"/>
      <c r="B78" s="104"/>
      <c r="C78" s="53" t="s">
        <v>90</v>
      </c>
      <c r="D78" s="106"/>
    </row>
    <row r="79" spans="1:8" s="54" customFormat="1" ht="27">
      <c r="A79" s="104"/>
      <c r="B79" s="104"/>
      <c r="C79" s="119" t="s">
        <v>174</v>
      </c>
      <c r="D79" s="106"/>
    </row>
    <row r="80" spans="1:8" s="54" customFormat="1" ht="13.5">
      <c r="A80" s="232" t="s">
        <v>91</v>
      </c>
      <c r="B80" s="232"/>
      <c r="C80" s="232"/>
      <c r="D80" s="106"/>
    </row>
    <row r="81" spans="1:10" s="54" customFormat="1" ht="13.5">
      <c r="A81" s="104"/>
      <c r="B81" s="103">
        <v>11005</v>
      </c>
      <c r="C81" s="53" t="s">
        <v>92</v>
      </c>
      <c r="D81" s="105">
        <v>-14000</v>
      </c>
      <c r="F81" s="118"/>
    </row>
    <row r="82" spans="1:10" s="21" customFormat="1" ht="40.5">
      <c r="A82" s="107"/>
      <c r="B82" s="107"/>
      <c r="C82" s="119" t="s">
        <v>208</v>
      </c>
      <c r="D82" s="109"/>
    </row>
    <row r="83" spans="1:10" s="21" customFormat="1" ht="15">
      <c r="A83" s="107"/>
      <c r="B83" s="107"/>
      <c r="C83" s="53" t="s">
        <v>93</v>
      </c>
      <c r="D83" s="109"/>
    </row>
    <row r="84" spans="1:10" s="21" customFormat="1" ht="15">
      <c r="A84" s="107"/>
      <c r="B84" s="107"/>
      <c r="C84" s="119" t="s">
        <v>209</v>
      </c>
      <c r="D84" s="109"/>
    </row>
    <row r="85" spans="1:10" s="21" customFormat="1" ht="15">
      <c r="A85" s="107"/>
      <c r="B85" s="107"/>
      <c r="C85" s="53" t="s">
        <v>94</v>
      </c>
      <c r="D85" s="109"/>
    </row>
    <row r="86" spans="1:10" s="21" customFormat="1" ht="15">
      <c r="A86" s="107"/>
      <c r="B86" s="107"/>
      <c r="C86" s="131" t="s">
        <v>147</v>
      </c>
      <c r="D86" s="109"/>
    </row>
    <row r="87" spans="1:10" s="54" customFormat="1" ht="13.5">
      <c r="A87" s="104"/>
      <c r="B87" s="103">
        <v>11012</v>
      </c>
      <c r="C87" s="53" t="s">
        <v>92</v>
      </c>
      <c r="D87" s="105">
        <v>-250000</v>
      </c>
      <c r="F87" s="118"/>
    </row>
    <row r="88" spans="1:10" s="21" customFormat="1" ht="30.75" customHeight="1">
      <c r="A88" s="107"/>
      <c r="B88" s="107"/>
      <c r="C88" s="119" t="s">
        <v>394</v>
      </c>
      <c r="D88" s="109"/>
    </row>
    <row r="89" spans="1:10" s="21" customFormat="1" ht="15">
      <c r="A89" s="107"/>
      <c r="B89" s="107"/>
      <c r="C89" s="53" t="s">
        <v>93</v>
      </c>
      <c r="D89" s="109"/>
    </row>
    <row r="90" spans="1:10" s="21" customFormat="1" ht="15">
      <c r="A90" s="107"/>
      <c r="B90" s="107"/>
      <c r="C90" s="119" t="s">
        <v>200</v>
      </c>
      <c r="D90" s="109"/>
    </row>
    <row r="91" spans="1:10" s="21" customFormat="1" ht="15">
      <c r="A91" s="107"/>
      <c r="B91" s="107"/>
      <c r="C91" s="53" t="s">
        <v>94</v>
      </c>
      <c r="D91" s="109"/>
    </row>
    <row r="92" spans="1:10" s="21" customFormat="1" ht="15">
      <c r="A92" s="107"/>
      <c r="B92" s="107"/>
      <c r="C92" s="131" t="s">
        <v>147</v>
      </c>
      <c r="D92" s="109"/>
    </row>
    <row r="93" spans="1:10" s="21" customFormat="1" ht="15">
      <c r="A93" s="107"/>
      <c r="B93" s="103">
        <v>11013</v>
      </c>
      <c r="C93" s="53" t="s">
        <v>92</v>
      </c>
      <c r="D93" s="105">
        <v>-400000</v>
      </c>
    </row>
    <row r="94" spans="1:10" s="21" customFormat="1" ht="27">
      <c r="A94" s="107"/>
      <c r="B94" s="104"/>
      <c r="C94" s="119" t="s">
        <v>201</v>
      </c>
      <c r="D94" s="109"/>
    </row>
    <row r="95" spans="1:10" s="21" customFormat="1" ht="15">
      <c r="A95" s="107"/>
      <c r="B95" s="104"/>
      <c r="C95" s="53" t="s">
        <v>93</v>
      </c>
      <c r="D95" s="109"/>
    </row>
    <row r="96" spans="1:10" s="21" customFormat="1" ht="15">
      <c r="A96" s="107"/>
      <c r="B96" s="104"/>
      <c r="C96" s="119" t="s">
        <v>202</v>
      </c>
      <c r="D96" s="109"/>
      <c r="I96" s="29"/>
      <c r="J96" s="29"/>
    </row>
    <row r="97" spans="1:10" s="21" customFormat="1" ht="15">
      <c r="A97" s="107"/>
      <c r="B97" s="104"/>
      <c r="C97" s="53" t="s">
        <v>94</v>
      </c>
      <c r="D97" s="109"/>
    </row>
    <row r="98" spans="1:10" s="21" customFormat="1" ht="15">
      <c r="A98" s="107"/>
      <c r="B98" s="104"/>
      <c r="C98" s="131" t="s">
        <v>147</v>
      </c>
      <c r="D98" s="109"/>
    </row>
    <row r="99" spans="1:10" s="21" customFormat="1" ht="15">
      <c r="A99" s="107"/>
      <c r="B99" s="103">
        <v>11014</v>
      </c>
      <c r="C99" s="53" t="s">
        <v>92</v>
      </c>
      <c r="D99" s="105">
        <v>-18000</v>
      </c>
    </row>
    <row r="100" spans="1:10" s="21" customFormat="1" ht="27">
      <c r="A100" s="107"/>
      <c r="B100" s="104"/>
      <c r="C100" s="119" t="s">
        <v>210</v>
      </c>
      <c r="D100" s="109"/>
    </row>
    <row r="101" spans="1:10" s="21" customFormat="1" ht="15">
      <c r="A101" s="107"/>
      <c r="B101" s="104"/>
      <c r="C101" s="53" t="s">
        <v>93</v>
      </c>
      <c r="D101" s="109"/>
    </row>
    <row r="102" spans="1:10" s="21" customFormat="1" ht="15">
      <c r="A102" s="107"/>
      <c r="B102" s="104"/>
      <c r="C102" s="119" t="s">
        <v>202</v>
      </c>
      <c r="D102" s="109"/>
      <c r="I102" s="29"/>
      <c r="J102" s="29"/>
    </row>
    <row r="103" spans="1:10" s="21" customFormat="1" ht="15">
      <c r="A103" s="107"/>
      <c r="B103" s="104"/>
      <c r="C103" s="53" t="s">
        <v>94</v>
      </c>
      <c r="D103" s="109"/>
    </row>
    <row r="104" spans="1:10" s="21" customFormat="1" ht="15">
      <c r="A104" s="107"/>
      <c r="B104" s="104"/>
      <c r="C104" s="131" t="s">
        <v>147</v>
      </c>
      <c r="D104" s="109"/>
    </row>
    <row r="105" spans="1:10" s="54" customFormat="1" ht="13.5">
      <c r="A105" s="104"/>
      <c r="B105" s="103">
        <v>21008</v>
      </c>
      <c r="C105" s="53" t="s">
        <v>92</v>
      </c>
      <c r="D105" s="105">
        <v>-150000</v>
      </c>
    </row>
    <row r="106" spans="1:10" s="54" customFormat="1" ht="40.5">
      <c r="A106" s="104"/>
      <c r="B106" s="104"/>
      <c r="C106" s="119" t="s">
        <v>203</v>
      </c>
      <c r="D106" s="106"/>
    </row>
    <row r="107" spans="1:10" s="54" customFormat="1" ht="13.5">
      <c r="A107" s="104"/>
      <c r="B107" s="104"/>
      <c r="C107" s="53" t="s">
        <v>93</v>
      </c>
      <c r="D107" s="106"/>
    </row>
    <row r="108" spans="1:10" s="54" customFormat="1" ht="13.5">
      <c r="A108" s="104"/>
      <c r="B108" s="104"/>
      <c r="C108" s="119" t="s">
        <v>204</v>
      </c>
      <c r="D108" s="106"/>
    </row>
    <row r="109" spans="1:10" s="54" customFormat="1" ht="13.5">
      <c r="A109" s="104"/>
      <c r="B109" s="104"/>
      <c r="C109" s="53" t="s">
        <v>94</v>
      </c>
      <c r="D109" s="106"/>
    </row>
    <row r="110" spans="1:10" s="54" customFormat="1" ht="27">
      <c r="A110" s="104"/>
      <c r="B110" s="104"/>
      <c r="C110" s="119" t="s">
        <v>205</v>
      </c>
      <c r="D110" s="106"/>
    </row>
    <row r="111" spans="1:10" s="54" customFormat="1" ht="13.5">
      <c r="A111" s="104"/>
      <c r="B111" s="103">
        <v>21013</v>
      </c>
      <c r="C111" s="53" t="s">
        <v>92</v>
      </c>
      <c r="D111" s="105">
        <v>-200000</v>
      </c>
    </row>
    <row r="112" spans="1:10" s="54" customFormat="1" ht="40.5">
      <c r="A112" s="104"/>
      <c r="B112" s="104"/>
      <c r="C112" s="119" t="s">
        <v>207</v>
      </c>
      <c r="D112" s="106"/>
    </row>
    <row r="113" spans="1:8" s="54" customFormat="1" ht="13.5">
      <c r="A113" s="104"/>
      <c r="B113" s="104"/>
      <c r="C113" s="53" t="s">
        <v>93</v>
      </c>
      <c r="D113" s="106"/>
    </row>
    <row r="114" spans="1:8" s="54" customFormat="1" ht="13.5">
      <c r="A114" s="104"/>
      <c r="B114" s="104"/>
      <c r="C114" s="119" t="s">
        <v>206</v>
      </c>
      <c r="D114" s="106"/>
    </row>
    <row r="115" spans="1:8" s="54" customFormat="1" ht="13.5">
      <c r="A115" s="104"/>
      <c r="B115" s="104"/>
      <c r="C115" s="53" t="s">
        <v>94</v>
      </c>
      <c r="D115" s="106"/>
    </row>
    <row r="116" spans="1:8" s="54" customFormat="1" ht="27">
      <c r="A116" s="104"/>
      <c r="B116" s="104"/>
      <c r="C116" s="119" t="s">
        <v>205</v>
      </c>
      <c r="D116" s="103"/>
    </row>
    <row r="117" spans="1:8" s="54" customFormat="1" ht="14.25">
      <c r="A117" s="120">
        <v>1072</v>
      </c>
      <c r="B117" s="104"/>
      <c r="C117" s="53" t="s">
        <v>88</v>
      </c>
      <c r="D117" s="121">
        <f>+D124+D130</f>
        <v>-160298.79999999999</v>
      </c>
      <c r="H117" s="116"/>
    </row>
    <row r="118" spans="1:8" s="54" customFormat="1" ht="13.5">
      <c r="A118" s="104"/>
      <c r="B118" s="104"/>
      <c r="C118" s="119" t="s">
        <v>146</v>
      </c>
      <c r="D118" s="106"/>
      <c r="H118" s="116"/>
    </row>
    <row r="119" spans="1:8" s="54" customFormat="1" ht="13.5">
      <c r="A119" s="104"/>
      <c r="B119" s="104"/>
      <c r="C119" s="53" t="s">
        <v>89</v>
      </c>
      <c r="D119" s="106"/>
    </row>
    <row r="120" spans="1:8" s="54" customFormat="1" ht="27">
      <c r="A120" s="104"/>
      <c r="B120" s="104"/>
      <c r="C120" s="119" t="s">
        <v>211</v>
      </c>
      <c r="D120" s="106"/>
    </row>
    <row r="121" spans="1:8" s="54" customFormat="1" ht="13.5">
      <c r="A121" s="104"/>
      <c r="B121" s="104"/>
      <c r="C121" s="53" t="s">
        <v>90</v>
      </c>
      <c r="D121" s="106"/>
    </row>
    <row r="122" spans="1:8" s="54" customFormat="1" ht="27">
      <c r="A122" s="104"/>
      <c r="B122" s="104"/>
      <c r="C122" s="119" t="s">
        <v>212</v>
      </c>
      <c r="D122" s="106"/>
    </row>
    <row r="123" spans="1:8" s="54" customFormat="1" ht="13.5">
      <c r="A123" s="232" t="s">
        <v>91</v>
      </c>
      <c r="B123" s="232"/>
      <c r="C123" s="232"/>
      <c r="D123" s="106"/>
    </row>
    <row r="124" spans="1:8" s="54" customFormat="1" ht="13.5">
      <c r="A124" s="104"/>
      <c r="B124" s="103">
        <v>12001</v>
      </c>
      <c r="C124" s="53" t="s">
        <v>92</v>
      </c>
      <c r="D124" s="105">
        <v>-10298.799999999999</v>
      </c>
      <c r="F124" s="118"/>
    </row>
    <row r="125" spans="1:8" s="21" customFormat="1" ht="40.5">
      <c r="A125" s="107"/>
      <c r="B125" s="107"/>
      <c r="C125" s="119" t="s">
        <v>215</v>
      </c>
      <c r="D125" s="109"/>
    </row>
    <row r="126" spans="1:8" s="21" customFormat="1" ht="15">
      <c r="A126" s="107"/>
      <c r="B126" s="107"/>
      <c r="C126" s="53" t="s">
        <v>93</v>
      </c>
      <c r="D126" s="109"/>
      <c r="F126" s="29"/>
    </row>
    <row r="127" spans="1:8" s="21" customFormat="1" ht="54">
      <c r="A127" s="107"/>
      <c r="B127" s="107"/>
      <c r="C127" s="119" t="s">
        <v>216</v>
      </c>
      <c r="D127" s="109"/>
    </row>
    <row r="128" spans="1:8" s="21" customFormat="1" ht="15">
      <c r="A128" s="107"/>
      <c r="B128" s="107"/>
      <c r="C128" s="53" t="s">
        <v>94</v>
      </c>
      <c r="D128" s="109"/>
    </row>
    <row r="129" spans="1:7" s="21" customFormat="1" ht="15">
      <c r="A129" s="107"/>
      <c r="B129" s="107"/>
      <c r="C129" s="119" t="s">
        <v>180</v>
      </c>
      <c r="D129" s="109"/>
    </row>
    <row r="130" spans="1:7" s="54" customFormat="1" ht="13.5">
      <c r="A130" s="104"/>
      <c r="B130" s="103">
        <v>31001</v>
      </c>
      <c r="C130" s="53" t="s">
        <v>92</v>
      </c>
      <c r="D130" s="105">
        <v>-150000</v>
      </c>
      <c r="F130" s="118"/>
    </row>
    <row r="131" spans="1:7" s="21" customFormat="1" ht="54">
      <c r="A131" s="107"/>
      <c r="B131" s="107"/>
      <c r="C131" s="119" t="s">
        <v>213</v>
      </c>
      <c r="D131" s="109"/>
    </row>
    <row r="132" spans="1:7" s="21" customFormat="1" ht="15">
      <c r="A132" s="107"/>
      <c r="B132" s="107"/>
      <c r="C132" s="53" t="s">
        <v>93</v>
      </c>
      <c r="D132" s="109"/>
    </row>
    <row r="133" spans="1:7" s="21" customFormat="1" ht="40.5">
      <c r="A133" s="107"/>
      <c r="B133" s="107"/>
      <c r="C133" s="119" t="s">
        <v>214</v>
      </c>
      <c r="D133" s="109"/>
    </row>
    <row r="134" spans="1:7" s="21" customFormat="1" ht="15">
      <c r="A134" s="107"/>
      <c r="B134" s="107"/>
      <c r="C134" s="53" t="s">
        <v>94</v>
      </c>
      <c r="D134" s="109"/>
    </row>
    <row r="135" spans="1:7" s="21" customFormat="1" ht="27">
      <c r="A135" s="107"/>
      <c r="B135" s="107"/>
      <c r="C135" s="119" t="s">
        <v>194</v>
      </c>
      <c r="D135" s="109"/>
    </row>
    <row r="136" spans="1:7" s="54" customFormat="1" ht="14.25">
      <c r="A136" s="120" t="s">
        <v>126</v>
      </c>
      <c r="B136" s="104"/>
      <c r="C136" s="65" t="s">
        <v>88</v>
      </c>
      <c r="D136" s="122">
        <f>D144</f>
        <v>2286594</v>
      </c>
    </row>
    <row r="137" spans="1:7" s="54" customFormat="1" ht="13.5">
      <c r="A137" s="104"/>
      <c r="B137" s="104"/>
      <c r="C137" s="103" t="s">
        <v>0</v>
      </c>
      <c r="D137" s="132">
        <f>D5647</f>
        <v>0</v>
      </c>
    </row>
    <row r="138" spans="1:7" s="54" customFormat="1" ht="13.5">
      <c r="A138" s="104"/>
      <c r="B138" s="104"/>
      <c r="C138" s="65" t="s">
        <v>89</v>
      </c>
      <c r="D138" s="104"/>
    </row>
    <row r="139" spans="1:7" ht="13.5">
      <c r="A139" s="104"/>
      <c r="B139" s="104"/>
      <c r="C139" s="103" t="s">
        <v>127</v>
      </c>
      <c r="D139" s="104"/>
    </row>
    <row r="140" spans="1:7" ht="13.5">
      <c r="A140" s="104"/>
      <c r="B140" s="104"/>
      <c r="C140" s="65" t="s">
        <v>90</v>
      </c>
      <c r="D140" s="104"/>
    </row>
    <row r="141" spans="1:7" ht="27">
      <c r="A141" s="104"/>
      <c r="B141" s="104"/>
      <c r="C141" s="103" t="s">
        <v>128</v>
      </c>
      <c r="D141" s="104"/>
    </row>
    <row r="142" spans="1:7" s="68" customFormat="1" ht="15" customHeight="1">
      <c r="A142" s="232" t="s">
        <v>129</v>
      </c>
      <c r="B142" s="232"/>
      <c r="C142" s="232"/>
      <c r="D142" s="232"/>
    </row>
    <row r="143" spans="1:7" ht="13.5">
      <c r="A143" s="104"/>
      <c r="B143" s="103" t="s">
        <v>123</v>
      </c>
      <c r="C143" s="65" t="s">
        <v>92</v>
      </c>
      <c r="D143" s="104"/>
      <c r="E143" s="67"/>
      <c r="F143" s="67"/>
      <c r="G143" s="67"/>
    </row>
    <row r="144" spans="1:7" ht="33.75" customHeight="1">
      <c r="A144" s="104"/>
      <c r="B144" s="104"/>
      <c r="C144" s="103" t="s">
        <v>124</v>
      </c>
      <c r="D144" s="227">
        <f>-(D117+D74+D37+D24+D11)</f>
        <v>2286594</v>
      </c>
      <c r="F144" s="115"/>
    </row>
    <row r="145" spans="1:7" ht="13.5">
      <c r="A145" s="104"/>
      <c r="B145" s="104"/>
      <c r="C145" s="65" t="s">
        <v>93</v>
      </c>
      <c r="D145" s="104"/>
      <c r="F145" s="115"/>
    </row>
    <row r="146" spans="1:7" ht="27">
      <c r="A146" s="104"/>
      <c r="B146" s="104"/>
      <c r="C146" s="103" t="s">
        <v>125</v>
      </c>
      <c r="D146" s="104"/>
      <c r="F146" s="115"/>
    </row>
    <row r="147" spans="1:7" ht="13.5">
      <c r="A147" s="104"/>
      <c r="B147" s="104"/>
      <c r="C147" s="65" t="s">
        <v>94</v>
      </c>
      <c r="D147" s="104"/>
    </row>
    <row r="148" spans="1:7" ht="13.5">
      <c r="A148" s="104"/>
      <c r="B148" s="104"/>
      <c r="C148" s="103" t="s">
        <v>95</v>
      </c>
      <c r="D148" s="104"/>
    </row>
    <row r="149" spans="1:7">
      <c r="G149" s="225"/>
    </row>
    <row r="150" spans="1:7">
      <c r="G150" s="225"/>
    </row>
    <row r="151" spans="1:7">
      <c r="G151" s="225"/>
    </row>
  </sheetData>
  <mergeCells count="9">
    <mergeCell ref="A5:D5"/>
    <mergeCell ref="A80:C80"/>
    <mergeCell ref="A7:B7"/>
    <mergeCell ref="C7:C8"/>
    <mergeCell ref="A142:D142"/>
    <mergeCell ref="A17:C17"/>
    <mergeCell ref="A30:C30"/>
    <mergeCell ref="A43:C43"/>
    <mergeCell ref="A123:C123"/>
  </mergeCells>
  <pageMargins left="0.511811023622047" right="0.511811023622047" top="0.39" bottom="0.39370078740157499" header="0.48" footer="0.23622047244094499"/>
  <pageSetup scale="60" firstPageNumber="34" orientation="portrait" useFirstPageNumber="1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D110"/>
  <sheetViews>
    <sheetView topLeftCell="A79" workbookViewId="0">
      <selection activeCell="B79" sqref="B79"/>
    </sheetView>
  </sheetViews>
  <sheetFormatPr defaultRowHeight="13.5"/>
  <cols>
    <col min="1" max="1" width="9.5703125" style="7" customWidth="1"/>
    <col min="2" max="2" width="12" style="7" customWidth="1"/>
    <col min="3" max="3" width="62.85546875" style="7" customWidth="1"/>
    <col min="4" max="4" width="22.140625" style="62" customWidth="1"/>
    <col min="5" max="243" width="9.140625" style="7"/>
    <col min="244" max="244" width="5" style="7" customWidth="1"/>
    <col min="245" max="245" width="4.7109375" style="7" customWidth="1"/>
    <col min="246" max="246" width="5" style="7" customWidth="1"/>
    <col min="247" max="247" width="19.7109375" style="7" customWidth="1"/>
    <col min="248" max="248" width="49.85546875" style="7" customWidth="1"/>
    <col min="249" max="249" width="14.5703125" style="7" customWidth="1"/>
    <col min="250" max="250" width="13.7109375" style="7" customWidth="1"/>
    <col min="251" max="251" width="13.42578125" style="7" customWidth="1"/>
    <col min="252" max="252" width="15.42578125" style="7" customWidth="1"/>
    <col min="253" max="254" width="10.28515625" style="7" bestFit="1" customWidth="1"/>
    <col min="255" max="499" width="9.140625" style="7"/>
    <col min="500" max="500" width="5" style="7" customWidth="1"/>
    <col min="501" max="501" width="4.7109375" style="7" customWidth="1"/>
    <col min="502" max="502" width="5" style="7" customWidth="1"/>
    <col min="503" max="503" width="19.7109375" style="7" customWidth="1"/>
    <col min="504" max="504" width="49.85546875" style="7" customWidth="1"/>
    <col min="505" max="505" width="14.5703125" style="7" customWidth="1"/>
    <col min="506" max="506" width="13.7109375" style="7" customWidth="1"/>
    <col min="507" max="507" width="13.42578125" style="7" customWidth="1"/>
    <col min="508" max="508" width="15.42578125" style="7" customWidth="1"/>
    <col min="509" max="510" width="10.28515625" style="7" bestFit="1" customWidth="1"/>
    <col min="511" max="755" width="9.140625" style="7"/>
    <col min="756" max="756" width="5" style="7" customWidth="1"/>
    <col min="757" max="757" width="4.7109375" style="7" customWidth="1"/>
    <col min="758" max="758" width="5" style="7" customWidth="1"/>
    <col min="759" max="759" width="19.7109375" style="7" customWidth="1"/>
    <col min="760" max="760" width="49.85546875" style="7" customWidth="1"/>
    <col min="761" max="761" width="14.5703125" style="7" customWidth="1"/>
    <col min="762" max="762" width="13.7109375" style="7" customWidth="1"/>
    <col min="763" max="763" width="13.42578125" style="7" customWidth="1"/>
    <col min="764" max="764" width="15.42578125" style="7" customWidth="1"/>
    <col min="765" max="766" width="10.28515625" style="7" bestFit="1" customWidth="1"/>
    <col min="767" max="1011" width="9.140625" style="7"/>
    <col min="1012" max="1012" width="5" style="7" customWidth="1"/>
    <col min="1013" max="1013" width="4.7109375" style="7" customWidth="1"/>
    <col min="1014" max="1014" width="5" style="7" customWidth="1"/>
    <col min="1015" max="1015" width="19.7109375" style="7" customWidth="1"/>
    <col min="1016" max="1016" width="49.85546875" style="7" customWidth="1"/>
    <col min="1017" max="1017" width="14.5703125" style="7" customWidth="1"/>
    <col min="1018" max="1018" width="13.7109375" style="7" customWidth="1"/>
    <col min="1019" max="1019" width="13.42578125" style="7" customWidth="1"/>
    <col min="1020" max="1020" width="15.42578125" style="7" customWidth="1"/>
    <col min="1021" max="1022" width="10.28515625" style="7" bestFit="1" customWidth="1"/>
    <col min="1023" max="1267" width="9.140625" style="7"/>
    <col min="1268" max="1268" width="5" style="7" customWidth="1"/>
    <col min="1269" max="1269" width="4.7109375" style="7" customWidth="1"/>
    <col min="1270" max="1270" width="5" style="7" customWidth="1"/>
    <col min="1271" max="1271" width="19.7109375" style="7" customWidth="1"/>
    <col min="1272" max="1272" width="49.85546875" style="7" customWidth="1"/>
    <col min="1273" max="1273" width="14.5703125" style="7" customWidth="1"/>
    <col min="1274" max="1274" width="13.7109375" style="7" customWidth="1"/>
    <col min="1275" max="1275" width="13.42578125" style="7" customWidth="1"/>
    <col min="1276" max="1276" width="15.42578125" style="7" customWidth="1"/>
    <col min="1277" max="1278" width="10.28515625" style="7" bestFit="1" customWidth="1"/>
    <col min="1279" max="1523" width="9.140625" style="7"/>
    <col min="1524" max="1524" width="5" style="7" customWidth="1"/>
    <col min="1525" max="1525" width="4.7109375" style="7" customWidth="1"/>
    <col min="1526" max="1526" width="5" style="7" customWidth="1"/>
    <col min="1527" max="1527" width="19.7109375" style="7" customWidth="1"/>
    <col min="1528" max="1528" width="49.85546875" style="7" customWidth="1"/>
    <col min="1529" max="1529" width="14.5703125" style="7" customWidth="1"/>
    <col min="1530" max="1530" width="13.7109375" style="7" customWidth="1"/>
    <col min="1531" max="1531" width="13.42578125" style="7" customWidth="1"/>
    <col min="1532" max="1532" width="15.42578125" style="7" customWidth="1"/>
    <col min="1533" max="1534" width="10.28515625" style="7" bestFit="1" customWidth="1"/>
    <col min="1535" max="1779" width="9.140625" style="7"/>
    <col min="1780" max="1780" width="5" style="7" customWidth="1"/>
    <col min="1781" max="1781" width="4.7109375" style="7" customWidth="1"/>
    <col min="1782" max="1782" width="5" style="7" customWidth="1"/>
    <col min="1783" max="1783" width="19.7109375" style="7" customWidth="1"/>
    <col min="1784" max="1784" width="49.85546875" style="7" customWidth="1"/>
    <col min="1785" max="1785" width="14.5703125" style="7" customWidth="1"/>
    <col min="1786" max="1786" width="13.7109375" style="7" customWidth="1"/>
    <col min="1787" max="1787" width="13.42578125" style="7" customWidth="1"/>
    <col min="1788" max="1788" width="15.42578125" style="7" customWidth="1"/>
    <col min="1789" max="1790" width="10.28515625" style="7" bestFit="1" customWidth="1"/>
    <col min="1791" max="2035" width="9.140625" style="7"/>
    <col min="2036" max="2036" width="5" style="7" customWidth="1"/>
    <col min="2037" max="2037" width="4.7109375" style="7" customWidth="1"/>
    <col min="2038" max="2038" width="5" style="7" customWidth="1"/>
    <col min="2039" max="2039" width="19.7109375" style="7" customWidth="1"/>
    <col min="2040" max="2040" width="49.85546875" style="7" customWidth="1"/>
    <col min="2041" max="2041" width="14.5703125" style="7" customWidth="1"/>
    <col min="2042" max="2042" width="13.7109375" style="7" customWidth="1"/>
    <col min="2043" max="2043" width="13.42578125" style="7" customWidth="1"/>
    <col min="2044" max="2044" width="15.42578125" style="7" customWidth="1"/>
    <col min="2045" max="2046" width="10.28515625" style="7" bestFit="1" customWidth="1"/>
    <col min="2047" max="2291" width="9.140625" style="7"/>
    <col min="2292" max="2292" width="5" style="7" customWidth="1"/>
    <col min="2293" max="2293" width="4.7109375" style="7" customWidth="1"/>
    <col min="2294" max="2294" width="5" style="7" customWidth="1"/>
    <col min="2295" max="2295" width="19.7109375" style="7" customWidth="1"/>
    <col min="2296" max="2296" width="49.85546875" style="7" customWidth="1"/>
    <col min="2297" max="2297" width="14.5703125" style="7" customWidth="1"/>
    <col min="2298" max="2298" width="13.7109375" style="7" customWidth="1"/>
    <col min="2299" max="2299" width="13.42578125" style="7" customWidth="1"/>
    <col min="2300" max="2300" width="15.42578125" style="7" customWidth="1"/>
    <col min="2301" max="2302" width="10.28515625" style="7" bestFit="1" customWidth="1"/>
    <col min="2303" max="2547" width="9.140625" style="7"/>
    <col min="2548" max="2548" width="5" style="7" customWidth="1"/>
    <col min="2549" max="2549" width="4.7109375" style="7" customWidth="1"/>
    <col min="2550" max="2550" width="5" style="7" customWidth="1"/>
    <col min="2551" max="2551" width="19.7109375" style="7" customWidth="1"/>
    <col min="2552" max="2552" width="49.85546875" style="7" customWidth="1"/>
    <col min="2553" max="2553" width="14.5703125" style="7" customWidth="1"/>
    <col min="2554" max="2554" width="13.7109375" style="7" customWidth="1"/>
    <col min="2555" max="2555" width="13.42578125" style="7" customWidth="1"/>
    <col min="2556" max="2556" width="15.42578125" style="7" customWidth="1"/>
    <col min="2557" max="2558" width="10.28515625" style="7" bestFit="1" customWidth="1"/>
    <col min="2559" max="2803" width="9.140625" style="7"/>
    <col min="2804" max="2804" width="5" style="7" customWidth="1"/>
    <col min="2805" max="2805" width="4.7109375" style="7" customWidth="1"/>
    <col min="2806" max="2806" width="5" style="7" customWidth="1"/>
    <col min="2807" max="2807" width="19.7109375" style="7" customWidth="1"/>
    <col min="2808" max="2808" width="49.85546875" style="7" customWidth="1"/>
    <col min="2809" max="2809" width="14.5703125" style="7" customWidth="1"/>
    <col min="2810" max="2810" width="13.7109375" style="7" customWidth="1"/>
    <col min="2811" max="2811" width="13.42578125" style="7" customWidth="1"/>
    <col min="2812" max="2812" width="15.42578125" style="7" customWidth="1"/>
    <col min="2813" max="2814" width="10.28515625" style="7" bestFit="1" customWidth="1"/>
    <col min="2815" max="3059" width="9.140625" style="7"/>
    <col min="3060" max="3060" width="5" style="7" customWidth="1"/>
    <col min="3061" max="3061" width="4.7109375" style="7" customWidth="1"/>
    <col min="3062" max="3062" width="5" style="7" customWidth="1"/>
    <col min="3063" max="3063" width="19.7109375" style="7" customWidth="1"/>
    <col min="3064" max="3064" width="49.85546875" style="7" customWidth="1"/>
    <col min="3065" max="3065" width="14.5703125" style="7" customWidth="1"/>
    <col min="3066" max="3066" width="13.7109375" style="7" customWidth="1"/>
    <col min="3067" max="3067" width="13.42578125" style="7" customWidth="1"/>
    <col min="3068" max="3068" width="15.42578125" style="7" customWidth="1"/>
    <col min="3069" max="3070" width="10.28515625" style="7" bestFit="1" customWidth="1"/>
    <col min="3071" max="3315" width="9.140625" style="7"/>
    <col min="3316" max="3316" width="5" style="7" customWidth="1"/>
    <col min="3317" max="3317" width="4.7109375" style="7" customWidth="1"/>
    <col min="3318" max="3318" width="5" style="7" customWidth="1"/>
    <col min="3319" max="3319" width="19.7109375" style="7" customWidth="1"/>
    <col min="3320" max="3320" width="49.85546875" style="7" customWidth="1"/>
    <col min="3321" max="3321" width="14.5703125" style="7" customWidth="1"/>
    <col min="3322" max="3322" width="13.7109375" style="7" customWidth="1"/>
    <col min="3323" max="3323" width="13.42578125" style="7" customWidth="1"/>
    <col min="3324" max="3324" width="15.42578125" style="7" customWidth="1"/>
    <col min="3325" max="3326" width="10.28515625" style="7" bestFit="1" customWidth="1"/>
    <col min="3327" max="3571" width="9.140625" style="7"/>
    <col min="3572" max="3572" width="5" style="7" customWidth="1"/>
    <col min="3573" max="3573" width="4.7109375" style="7" customWidth="1"/>
    <col min="3574" max="3574" width="5" style="7" customWidth="1"/>
    <col min="3575" max="3575" width="19.7109375" style="7" customWidth="1"/>
    <col min="3576" max="3576" width="49.85546875" style="7" customWidth="1"/>
    <col min="3577" max="3577" width="14.5703125" style="7" customWidth="1"/>
    <col min="3578" max="3578" width="13.7109375" style="7" customWidth="1"/>
    <col min="3579" max="3579" width="13.42578125" style="7" customWidth="1"/>
    <col min="3580" max="3580" width="15.42578125" style="7" customWidth="1"/>
    <col min="3581" max="3582" width="10.28515625" style="7" bestFit="1" customWidth="1"/>
    <col min="3583" max="3827" width="9.140625" style="7"/>
    <col min="3828" max="3828" width="5" style="7" customWidth="1"/>
    <col min="3829" max="3829" width="4.7109375" style="7" customWidth="1"/>
    <col min="3830" max="3830" width="5" style="7" customWidth="1"/>
    <col min="3831" max="3831" width="19.7109375" style="7" customWidth="1"/>
    <col min="3832" max="3832" width="49.85546875" style="7" customWidth="1"/>
    <col min="3833" max="3833" width="14.5703125" style="7" customWidth="1"/>
    <col min="3834" max="3834" width="13.7109375" style="7" customWidth="1"/>
    <col min="3835" max="3835" width="13.42578125" style="7" customWidth="1"/>
    <col min="3836" max="3836" width="15.42578125" style="7" customWidth="1"/>
    <col min="3837" max="3838" width="10.28515625" style="7" bestFit="1" customWidth="1"/>
    <col min="3839" max="4083" width="9.140625" style="7"/>
    <col min="4084" max="4084" width="5" style="7" customWidth="1"/>
    <col min="4085" max="4085" width="4.7109375" style="7" customWidth="1"/>
    <col min="4086" max="4086" width="5" style="7" customWidth="1"/>
    <col min="4087" max="4087" width="19.7109375" style="7" customWidth="1"/>
    <col min="4088" max="4088" width="49.85546875" style="7" customWidth="1"/>
    <col min="4089" max="4089" width="14.5703125" style="7" customWidth="1"/>
    <col min="4090" max="4090" width="13.7109375" style="7" customWidth="1"/>
    <col min="4091" max="4091" width="13.42578125" style="7" customWidth="1"/>
    <col min="4092" max="4092" width="15.42578125" style="7" customWidth="1"/>
    <col min="4093" max="4094" width="10.28515625" style="7" bestFit="1" customWidth="1"/>
    <col min="4095" max="4339" width="9.140625" style="7"/>
    <col min="4340" max="4340" width="5" style="7" customWidth="1"/>
    <col min="4341" max="4341" width="4.7109375" style="7" customWidth="1"/>
    <col min="4342" max="4342" width="5" style="7" customWidth="1"/>
    <col min="4343" max="4343" width="19.7109375" style="7" customWidth="1"/>
    <col min="4344" max="4344" width="49.85546875" style="7" customWidth="1"/>
    <col min="4345" max="4345" width="14.5703125" style="7" customWidth="1"/>
    <col min="4346" max="4346" width="13.7109375" style="7" customWidth="1"/>
    <col min="4347" max="4347" width="13.42578125" style="7" customWidth="1"/>
    <col min="4348" max="4348" width="15.42578125" style="7" customWidth="1"/>
    <col min="4349" max="4350" width="10.28515625" style="7" bestFit="1" customWidth="1"/>
    <col min="4351" max="4595" width="9.140625" style="7"/>
    <col min="4596" max="4596" width="5" style="7" customWidth="1"/>
    <col min="4597" max="4597" width="4.7109375" style="7" customWidth="1"/>
    <col min="4598" max="4598" width="5" style="7" customWidth="1"/>
    <col min="4599" max="4599" width="19.7109375" style="7" customWidth="1"/>
    <col min="4600" max="4600" width="49.85546875" style="7" customWidth="1"/>
    <col min="4601" max="4601" width="14.5703125" style="7" customWidth="1"/>
    <col min="4602" max="4602" width="13.7109375" style="7" customWidth="1"/>
    <col min="4603" max="4603" width="13.42578125" style="7" customWidth="1"/>
    <col min="4604" max="4604" width="15.42578125" style="7" customWidth="1"/>
    <col min="4605" max="4606" width="10.28515625" style="7" bestFit="1" customWidth="1"/>
    <col min="4607" max="4851" width="9.140625" style="7"/>
    <col min="4852" max="4852" width="5" style="7" customWidth="1"/>
    <col min="4853" max="4853" width="4.7109375" style="7" customWidth="1"/>
    <col min="4854" max="4854" width="5" style="7" customWidth="1"/>
    <col min="4855" max="4855" width="19.7109375" style="7" customWidth="1"/>
    <col min="4856" max="4856" width="49.85546875" style="7" customWidth="1"/>
    <col min="4857" max="4857" width="14.5703125" style="7" customWidth="1"/>
    <col min="4858" max="4858" width="13.7109375" style="7" customWidth="1"/>
    <col min="4859" max="4859" width="13.42578125" style="7" customWidth="1"/>
    <col min="4860" max="4860" width="15.42578125" style="7" customWidth="1"/>
    <col min="4861" max="4862" width="10.28515625" style="7" bestFit="1" customWidth="1"/>
    <col min="4863" max="5107" width="9.140625" style="7"/>
    <col min="5108" max="5108" width="5" style="7" customWidth="1"/>
    <col min="5109" max="5109" width="4.7109375" style="7" customWidth="1"/>
    <col min="5110" max="5110" width="5" style="7" customWidth="1"/>
    <col min="5111" max="5111" width="19.7109375" style="7" customWidth="1"/>
    <col min="5112" max="5112" width="49.85546875" style="7" customWidth="1"/>
    <col min="5113" max="5113" width="14.5703125" style="7" customWidth="1"/>
    <col min="5114" max="5114" width="13.7109375" style="7" customWidth="1"/>
    <col min="5115" max="5115" width="13.42578125" style="7" customWidth="1"/>
    <col min="5116" max="5116" width="15.42578125" style="7" customWidth="1"/>
    <col min="5117" max="5118" width="10.28515625" style="7" bestFit="1" customWidth="1"/>
    <col min="5119" max="5363" width="9.140625" style="7"/>
    <col min="5364" max="5364" width="5" style="7" customWidth="1"/>
    <col min="5365" max="5365" width="4.7109375" style="7" customWidth="1"/>
    <col min="5366" max="5366" width="5" style="7" customWidth="1"/>
    <col min="5367" max="5367" width="19.7109375" style="7" customWidth="1"/>
    <col min="5368" max="5368" width="49.85546875" style="7" customWidth="1"/>
    <col min="5369" max="5369" width="14.5703125" style="7" customWidth="1"/>
    <col min="5370" max="5370" width="13.7109375" style="7" customWidth="1"/>
    <col min="5371" max="5371" width="13.42578125" style="7" customWidth="1"/>
    <col min="5372" max="5372" width="15.42578125" style="7" customWidth="1"/>
    <col min="5373" max="5374" width="10.28515625" style="7" bestFit="1" customWidth="1"/>
    <col min="5375" max="5619" width="9.140625" style="7"/>
    <col min="5620" max="5620" width="5" style="7" customWidth="1"/>
    <col min="5621" max="5621" width="4.7109375" style="7" customWidth="1"/>
    <col min="5622" max="5622" width="5" style="7" customWidth="1"/>
    <col min="5623" max="5623" width="19.7109375" style="7" customWidth="1"/>
    <col min="5624" max="5624" width="49.85546875" style="7" customWidth="1"/>
    <col min="5625" max="5625" width="14.5703125" style="7" customWidth="1"/>
    <col min="5626" max="5626" width="13.7109375" style="7" customWidth="1"/>
    <col min="5627" max="5627" width="13.42578125" style="7" customWidth="1"/>
    <col min="5628" max="5628" width="15.42578125" style="7" customWidth="1"/>
    <col min="5629" max="5630" width="10.28515625" style="7" bestFit="1" customWidth="1"/>
    <col min="5631" max="5875" width="9.140625" style="7"/>
    <col min="5876" max="5876" width="5" style="7" customWidth="1"/>
    <col min="5877" max="5877" width="4.7109375" style="7" customWidth="1"/>
    <col min="5878" max="5878" width="5" style="7" customWidth="1"/>
    <col min="5879" max="5879" width="19.7109375" style="7" customWidth="1"/>
    <col min="5880" max="5880" width="49.85546875" style="7" customWidth="1"/>
    <col min="5881" max="5881" width="14.5703125" style="7" customWidth="1"/>
    <col min="5882" max="5882" width="13.7109375" style="7" customWidth="1"/>
    <col min="5883" max="5883" width="13.42578125" style="7" customWidth="1"/>
    <col min="5884" max="5884" width="15.42578125" style="7" customWidth="1"/>
    <col min="5885" max="5886" width="10.28515625" style="7" bestFit="1" customWidth="1"/>
    <col min="5887" max="6131" width="9.140625" style="7"/>
    <col min="6132" max="6132" width="5" style="7" customWidth="1"/>
    <col min="6133" max="6133" width="4.7109375" style="7" customWidth="1"/>
    <col min="6134" max="6134" width="5" style="7" customWidth="1"/>
    <col min="6135" max="6135" width="19.7109375" style="7" customWidth="1"/>
    <col min="6136" max="6136" width="49.85546875" style="7" customWidth="1"/>
    <col min="6137" max="6137" width="14.5703125" style="7" customWidth="1"/>
    <col min="6138" max="6138" width="13.7109375" style="7" customWidth="1"/>
    <col min="6139" max="6139" width="13.42578125" style="7" customWidth="1"/>
    <col min="6140" max="6140" width="15.42578125" style="7" customWidth="1"/>
    <col min="6141" max="6142" width="10.28515625" style="7" bestFit="1" customWidth="1"/>
    <col min="6143" max="6387" width="9.140625" style="7"/>
    <col min="6388" max="6388" width="5" style="7" customWidth="1"/>
    <col min="6389" max="6389" width="4.7109375" style="7" customWidth="1"/>
    <col min="6390" max="6390" width="5" style="7" customWidth="1"/>
    <col min="6391" max="6391" width="19.7109375" style="7" customWidth="1"/>
    <col min="6392" max="6392" width="49.85546875" style="7" customWidth="1"/>
    <col min="6393" max="6393" width="14.5703125" style="7" customWidth="1"/>
    <col min="6394" max="6394" width="13.7109375" style="7" customWidth="1"/>
    <col min="6395" max="6395" width="13.42578125" style="7" customWidth="1"/>
    <col min="6396" max="6396" width="15.42578125" style="7" customWidth="1"/>
    <col min="6397" max="6398" width="10.28515625" style="7" bestFit="1" customWidth="1"/>
    <col min="6399" max="6643" width="9.140625" style="7"/>
    <col min="6644" max="6644" width="5" style="7" customWidth="1"/>
    <col min="6645" max="6645" width="4.7109375" style="7" customWidth="1"/>
    <col min="6646" max="6646" width="5" style="7" customWidth="1"/>
    <col min="6647" max="6647" width="19.7109375" style="7" customWidth="1"/>
    <col min="6648" max="6648" width="49.85546875" style="7" customWidth="1"/>
    <col min="6649" max="6649" width="14.5703125" style="7" customWidth="1"/>
    <col min="6650" max="6650" width="13.7109375" style="7" customWidth="1"/>
    <col min="6651" max="6651" width="13.42578125" style="7" customWidth="1"/>
    <col min="6652" max="6652" width="15.42578125" style="7" customWidth="1"/>
    <col min="6653" max="6654" width="10.28515625" style="7" bestFit="1" customWidth="1"/>
    <col min="6655" max="6899" width="9.140625" style="7"/>
    <col min="6900" max="6900" width="5" style="7" customWidth="1"/>
    <col min="6901" max="6901" width="4.7109375" style="7" customWidth="1"/>
    <col min="6902" max="6902" width="5" style="7" customWidth="1"/>
    <col min="6903" max="6903" width="19.7109375" style="7" customWidth="1"/>
    <col min="6904" max="6904" width="49.85546875" style="7" customWidth="1"/>
    <col min="6905" max="6905" width="14.5703125" style="7" customWidth="1"/>
    <col min="6906" max="6906" width="13.7109375" style="7" customWidth="1"/>
    <col min="6907" max="6907" width="13.42578125" style="7" customWidth="1"/>
    <col min="6908" max="6908" width="15.42578125" style="7" customWidth="1"/>
    <col min="6909" max="6910" width="10.28515625" style="7" bestFit="1" customWidth="1"/>
    <col min="6911" max="7155" width="9.140625" style="7"/>
    <col min="7156" max="7156" width="5" style="7" customWidth="1"/>
    <col min="7157" max="7157" width="4.7109375" style="7" customWidth="1"/>
    <col min="7158" max="7158" width="5" style="7" customWidth="1"/>
    <col min="7159" max="7159" width="19.7109375" style="7" customWidth="1"/>
    <col min="7160" max="7160" width="49.85546875" style="7" customWidth="1"/>
    <col min="7161" max="7161" width="14.5703125" style="7" customWidth="1"/>
    <col min="7162" max="7162" width="13.7109375" style="7" customWidth="1"/>
    <col min="7163" max="7163" width="13.42578125" style="7" customWidth="1"/>
    <col min="7164" max="7164" width="15.42578125" style="7" customWidth="1"/>
    <col min="7165" max="7166" width="10.28515625" style="7" bestFit="1" customWidth="1"/>
    <col min="7167" max="7411" width="9.140625" style="7"/>
    <col min="7412" max="7412" width="5" style="7" customWidth="1"/>
    <col min="7413" max="7413" width="4.7109375" style="7" customWidth="1"/>
    <col min="7414" max="7414" width="5" style="7" customWidth="1"/>
    <col min="7415" max="7415" width="19.7109375" style="7" customWidth="1"/>
    <col min="7416" max="7416" width="49.85546875" style="7" customWidth="1"/>
    <col min="7417" max="7417" width="14.5703125" style="7" customWidth="1"/>
    <col min="7418" max="7418" width="13.7109375" style="7" customWidth="1"/>
    <col min="7419" max="7419" width="13.42578125" style="7" customWidth="1"/>
    <col min="7420" max="7420" width="15.42578125" style="7" customWidth="1"/>
    <col min="7421" max="7422" width="10.28515625" style="7" bestFit="1" customWidth="1"/>
    <col min="7423" max="7667" width="9.140625" style="7"/>
    <col min="7668" max="7668" width="5" style="7" customWidth="1"/>
    <col min="7669" max="7669" width="4.7109375" style="7" customWidth="1"/>
    <col min="7670" max="7670" width="5" style="7" customWidth="1"/>
    <col min="7671" max="7671" width="19.7109375" style="7" customWidth="1"/>
    <col min="7672" max="7672" width="49.85546875" style="7" customWidth="1"/>
    <col min="7673" max="7673" width="14.5703125" style="7" customWidth="1"/>
    <col min="7674" max="7674" width="13.7109375" style="7" customWidth="1"/>
    <col min="7675" max="7675" width="13.42578125" style="7" customWidth="1"/>
    <col min="7676" max="7676" width="15.42578125" style="7" customWidth="1"/>
    <col min="7677" max="7678" width="10.28515625" style="7" bestFit="1" customWidth="1"/>
    <col min="7679" max="7923" width="9.140625" style="7"/>
    <col min="7924" max="7924" width="5" style="7" customWidth="1"/>
    <col min="7925" max="7925" width="4.7109375" style="7" customWidth="1"/>
    <col min="7926" max="7926" width="5" style="7" customWidth="1"/>
    <col min="7927" max="7927" width="19.7109375" style="7" customWidth="1"/>
    <col min="7928" max="7928" width="49.85546875" style="7" customWidth="1"/>
    <col min="7929" max="7929" width="14.5703125" style="7" customWidth="1"/>
    <col min="7930" max="7930" width="13.7109375" style="7" customWidth="1"/>
    <col min="7931" max="7931" width="13.42578125" style="7" customWidth="1"/>
    <col min="7932" max="7932" width="15.42578125" style="7" customWidth="1"/>
    <col min="7933" max="7934" width="10.28515625" style="7" bestFit="1" customWidth="1"/>
    <col min="7935" max="8179" width="9.140625" style="7"/>
    <col min="8180" max="8180" width="5" style="7" customWidth="1"/>
    <col min="8181" max="8181" width="4.7109375" style="7" customWidth="1"/>
    <col min="8182" max="8182" width="5" style="7" customWidth="1"/>
    <col min="8183" max="8183" width="19.7109375" style="7" customWidth="1"/>
    <col min="8184" max="8184" width="49.85546875" style="7" customWidth="1"/>
    <col min="8185" max="8185" width="14.5703125" style="7" customWidth="1"/>
    <col min="8186" max="8186" width="13.7109375" style="7" customWidth="1"/>
    <col min="8187" max="8187" width="13.42578125" style="7" customWidth="1"/>
    <col min="8188" max="8188" width="15.42578125" style="7" customWidth="1"/>
    <col min="8189" max="8190" width="10.28515625" style="7" bestFit="1" customWidth="1"/>
    <col min="8191" max="8435" width="9.140625" style="7"/>
    <col min="8436" max="8436" width="5" style="7" customWidth="1"/>
    <col min="8437" max="8437" width="4.7109375" style="7" customWidth="1"/>
    <col min="8438" max="8438" width="5" style="7" customWidth="1"/>
    <col min="8439" max="8439" width="19.7109375" style="7" customWidth="1"/>
    <col min="8440" max="8440" width="49.85546875" style="7" customWidth="1"/>
    <col min="8441" max="8441" width="14.5703125" style="7" customWidth="1"/>
    <col min="8442" max="8442" width="13.7109375" style="7" customWidth="1"/>
    <col min="8443" max="8443" width="13.42578125" style="7" customWidth="1"/>
    <col min="8444" max="8444" width="15.42578125" style="7" customWidth="1"/>
    <col min="8445" max="8446" width="10.28515625" style="7" bestFit="1" customWidth="1"/>
    <col min="8447" max="8691" width="9.140625" style="7"/>
    <col min="8692" max="8692" width="5" style="7" customWidth="1"/>
    <col min="8693" max="8693" width="4.7109375" style="7" customWidth="1"/>
    <col min="8694" max="8694" width="5" style="7" customWidth="1"/>
    <col min="8695" max="8695" width="19.7109375" style="7" customWidth="1"/>
    <col min="8696" max="8696" width="49.85546875" style="7" customWidth="1"/>
    <col min="8697" max="8697" width="14.5703125" style="7" customWidth="1"/>
    <col min="8698" max="8698" width="13.7109375" style="7" customWidth="1"/>
    <col min="8699" max="8699" width="13.42578125" style="7" customWidth="1"/>
    <col min="8700" max="8700" width="15.42578125" style="7" customWidth="1"/>
    <col min="8701" max="8702" width="10.28515625" style="7" bestFit="1" customWidth="1"/>
    <col min="8703" max="8947" width="9.140625" style="7"/>
    <col min="8948" max="8948" width="5" style="7" customWidth="1"/>
    <col min="8949" max="8949" width="4.7109375" style="7" customWidth="1"/>
    <col min="8950" max="8950" width="5" style="7" customWidth="1"/>
    <col min="8951" max="8951" width="19.7109375" style="7" customWidth="1"/>
    <col min="8952" max="8952" width="49.85546875" style="7" customWidth="1"/>
    <col min="8953" max="8953" width="14.5703125" style="7" customWidth="1"/>
    <col min="8954" max="8954" width="13.7109375" style="7" customWidth="1"/>
    <col min="8955" max="8955" width="13.42578125" style="7" customWidth="1"/>
    <col min="8956" max="8956" width="15.42578125" style="7" customWidth="1"/>
    <col min="8957" max="8958" width="10.28515625" style="7" bestFit="1" customWidth="1"/>
    <col min="8959" max="9203" width="9.140625" style="7"/>
    <col min="9204" max="9204" width="5" style="7" customWidth="1"/>
    <col min="9205" max="9205" width="4.7109375" style="7" customWidth="1"/>
    <col min="9206" max="9206" width="5" style="7" customWidth="1"/>
    <col min="9207" max="9207" width="19.7109375" style="7" customWidth="1"/>
    <col min="9208" max="9208" width="49.85546875" style="7" customWidth="1"/>
    <col min="9209" max="9209" width="14.5703125" style="7" customWidth="1"/>
    <col min="9210" max="9210" width="13.7109375" style="7" customWidth="1"/>
    <col min="9211" max="9211" width="13.42578125" style="7" customWidth="1"/>
    <col min="9212" max="9212" width="15.42578125" style="7" customWidth="1"/>
    <col min="9213" max="9214" width="10.28515625" style="7" bestFit="1" customWidth="1"/>
    <col min="9215" max="9459" width="9.140625" style="7"/>
    <col min="9460" max="9460" width="5" style="7" customWidth="1"/>
    <col min="9461" max="9461" width="4.7109375" style="7" customWidth="1"/>
    <col min="9462" max="9462" width="5" style="7" customWidth="1"/>
    <col min="9463" max="9463" width="19.7109375" style="7" customWidth="1"/>
    <col min="9464" max="9464" width="49.85546875" style="7" customWidth="1"/>
    <col min="9465" max="9465" width="14.5703125" style="7" customWidth="1"/>
    <col min="9466" max="9466" width="13.7109375" style="7" customWidth="1"/>
    <col min="9467" max="9467" width="13.42578125" style="7" customWidth="1"/>
    <col min="9468" max="9468" width="15.42578125" style="7" customWidth="1"/>
    <col min="9469" max="9470" width="10.28515625" style="7" bestFit="1" customWidth="1"/>
    <col min="9471" max="9715" width="9.140625" style="7"/>
    <col min="9716" max="9716" width="5" style="7" customWidth="1"/>
    <col min="9717" max="9717" width="4.7109375" style="7" customWidth="1"/>
    <col min="9718" max="9718" width="5" style="7" customWidth="1"/>
    <col min="9719" max="9719" width="19.7109375" style="7" customWidth="1"/>
    <col min="9720" max="9720" width="49.85546875" style="7" customWidth="1"/>
    <col min="9721" max="9721" width="14.5703125" style="7" customWidth="1"/>
    <col min="9722" max="9722" width="13.7109375" style="7" customWidth="1"/>
    <col min="9723" max="9723" width="13.42578125" style="7" customWidth="1"/>
    <col min="9724" max="9724" width="15.42578125" style="7" customWidth="1"/>
    <col min="9725" max="9726" width="10.28515625" style="7" bestFit="1" customWidth="1"/>
    <col min="9727" max="9971" width="9.140625" style="7"/>
    <col min="9972" max="9972" width="5" style="7" customWidth="1"/>
    <col min="9973" max="9973" width="4.7109375" style="7" customWidth="1"/>
    <col min="9974" max="9974" width="5" style="7" customWidth="1"/>
    <col min="9975" max="9975" width="19.7109375" style="7" customWidth="1"/>
    <col min="9976" max="9976" width="49.85546875" style="7" customWidth="1"/>
    <col min="9977" max="9977" width="14.5703125" style="7" customWidth="1"/>
    <col min="9978" max="9978" width="13.7109375" style="7" customWidth="1"/>
    <col min="9979" max="9979" width="13.42578125" style="7" customWidth="1"/>
    <col min="9980" max="9980" width="15.42578125" style="7" customWidth="1"/>
    <col min="9981" max="9982" width="10.28515625" style="7" bestFit="1" customWidth="1"/>
    <col min="9983" max="10227" width="9.140625" style="7"/>
    <col min="10228" max="10228" width="5" style="7" customWidth="1"/>
    <col min="10229" max="10229" width="4.7109375" style="7" customWidth="1"/>
    <col min="10230" max="10230" width="5" style="7" customWidth="1"/>
    <col min="10231" max="10231" width="19.7109375" style="7" customWidth="1"/>
    <col min="10232" max="10232" width="49.85546875" style="7" customWidth="1"/>
    <col min="10233" max="10233" width="14.5703125" style="7" customWidth="1"/>
    <col min="10234" max="10234" width="13.7109375" style="7" customWidth="1"/>
    <col min="10235" max="10235" width="13.42578125" style="7" customWidth="1"/>
    <col min="10236" max="10236" width="15.42578125" style="7" customWidth="1"/>
    <col min="10237" max="10238" width="10.28515625" style="7" bestFit="1" customWidth="1"/>
    <col min="10239" max="10483" width="9.140625" style="7"/>
    <col min="10484" max="10484" width="5" style="7" customWidth="1"/>
    <col min="10485" max="10485" width="4.7109375" style="7" customWidth="1"/>
    <col min="10486" max="10486" width="5" style="7" customWidth="1"/>
    <col min="10487" max="10487" width="19.7109375" style="7" customWidth="1"/>
    <col min="10488" max="10488" width="49.85546875" style="7" customWidth="1"/>
    <col min="10489" max="10489" width="14.5703125" style="7" customWidth="1"/>
    <col min="10490" max="10490" width="13.7109375" style="7" customWidth="1"/>
    <col min="10491" max="10491" width="13.42578125" style="7" customWidth="1"/>
    <col min="10492" max="10492" width="15.42578125" style="7" customWidth="1"/>
    <col min="10493" max="10494" width="10.28515625" style="7" bestFit="1" customWidth="1"/>
    <col min="10495" max="10739" width="9.140625" style="7"/>
    <col min="10740" max="10740" width="5" style="7" customWidth="1"/>
    <col min="10741" max="10741" width="4.7109375" style="7" customWidth="1"/>
    <col min="10742" max="10742" width="5" style="7" customWidth="1"/>
    <col min="10743" max="10743" width="19.7109375" style="7" customWidth="1"/>
    <col min="10744" max="10744" width="49.85546875" style="7" customWidth="1"/>
    <col min="10745" max="10745" width="14.5703125" style="7" customWidth="1"/>
    <col min="10746" max="10746" width="13.7109375" style="7" customWidth="1"/>
    <col min="10747" max="10747" width="13.42578125" style="7" customWidth="1"/>
    <col min="10748" max="10748" width="15.42578125" style="7" customWidth="1"/>
    <col min="10749" max="10750" width="10.28515625" style="7" bestFit="1" customWidth="1"/>
    <col min="10751" max="10995" width="9.140625" style="7"/>
    <col min="10996" max="10996" width="5" style="7" customWidth="1"/>
    <col min="10997" max="10997" width="4.7109375" style="7" customWidth="1"/>
    <col min="10998" max="10998" width="5" style="7" customWidth="1"/>
    <col min="10999" max="10999" width="19.7109375" style="7" customWidth="1"/>
    <col min="11000" max="11000" width="49.85546875" style="7" customWidth="1"/>
    <col min="11001" max="11001" width="14.5703125" style="7" customWidth="1"/>
    <col min="11002" max="11002" width="13.7109375" style="7" customWidth="1"/>
    <col min="11003" max="11003" width="13.42578125" style="7" customWidth="1"/>
    <col min="11004" max="11004" width="15.42578125" style="7" customWidth="1"/>
    <col min="11005" max="11006" width="10.28515625" style="7" bestFit="1" customWidth="1"/>
    <col min="11007" max="11251" width="9.140625" style="7"/>
    <col min="11252" max="11252" width="5" style="7" customWidth="1"/>
    <col min="11253" max="11253" width="4.7109375" style="7" customWidth="1"/>
    <col min="11254" max="11254" width="5" style="7" customWidth="1"/>
    <col min="11255" max="11255" width="19.7109375" style="7" customWidth="1"/>
    <col min="11256" max="11256" width="49.85546875" style="7" customWidth="1"/>
    <col min="11257" max="11257" width="14.5703125" style="7" customWidth="1"/>
    <col min="11258" max="11258" width="13.7109375" style="7" customWidth="1"/>
    <col min="11259" max="11259" width="13.42578125" style="7" customWidth="1"/>
    <col min="11260" max="11260" width="15.42578125" style="7" customWidth="1"/>
    <col min="11261" max="11262" width="10.28515625" style="7" bestFit="1" customWidth="1"/>
    <col min="11263" max="11507" width="9.140625" style="7"/>
    <col min="11508" max="11508" width="5" style="7" customWidth="1"/>
    <col min="11509" max="11509" width="4.7109375" style="7" customWidth="1"/>
    <col min="11510" max="11510" width="5" style="7" customWidth="1"/>
    <col min="11511" max="11511" width="19.7109375" style="7" customWidth="1"/>
    <col min="11512" max="11512" width="49.85546875" style="7" customWidth="1"/>
    <col min="11513" max="11513" width="14.5703125" style="7" customWidth="1"/>
    <col min="11514" max="11514" width="13.7109375" style="7" customWidth="1"/>
    <col min="11515" max="11515" width="13.42578125" style="7" customWidth="1"/>
    <col min="11516" max="11516" width="15.42578125" style="7" customWidth="1"/>
    <col min="11517" max="11518" width="10.28515625" style="7" bestFit="1" customWidth="1"/>
    <col min="11519" max="11763" width="9.140625" style="7"/>
    <col min="11764" max="11764" width="5" style="7" customWidth="1"/>
    <col min="11765" max="11765" width="4.7109375" style="7" customWidth="1"/>
    <col min="11766" max="11766" width="5" style="7" customWidth="1"/>
    <col min="11767" max="11767" width="19.7109375" style="7" customWidth="1"/>
    <col min="11768" max="11768" width="49.85546875" style="7" customWidth="1"/>
    <col min="11769" max="11769" width="14.5703125" style="7" customWidth="1"/>
    <col min="11770" max="11770" width="13.7109375" style="7" customWidth="1"/>
    <col min="11771" max="11771" width="13.42578125" style="7" customWidth="1"/>
    <col min="11772" max="11772" width="15.42578125" style="7" customWidth="1"/>
    <col min="11773" max="11774" width="10.28515625" style="7" bestFit="1" customWidth="1"/>
    <col min="11775" max="12019" width="9.140625" style="7"/>
    <col min="12020" max="12020" width="5" style="7" customWidth="1"/>
    <col min="12021" max="12021" width="4.7109375" style="7" customWidth="1"/>
    <col min="12022" max="12022" width="5" style="7" customWidth="1"/>
    <col min="12023" max="12023" width="19.7109375" style="7" customWidth="1"/>
    <col min="12024" max="12024" width="49.85546875" style="7" customWidth="1"/>
    <col min="12025" max="12025" width="14.5703125" style="7" customWidth="1"/>
    <col min="12026" max="12026" width="13.7109375" style="7" customWidth="1"/>
    <col min="12027" max="12027" width="13.42578125" style="7" customWidth="1"/>
    <col min="12028" max="12028" width="15.42578125" style="7" customWidth="1"/>
    <col min="12029" max="12030" width="10.28515625" style="7" bestFit="1" customWidth="1"/>
    <col min="12031" max="12275" width="9.140625" style="7"/>
    <col min="12276" max="12276" width="5" style="7" customWidth="1"/>
    <col min="12277" max="12277" width="4.7109375" style="7" customWidth="1"/>
    <col min="12278" max="12278" width="5" style="7" customWidth="1"/>
    <col min="12279" max="12279" width="19.7109375" style="7" customWidth="1"/>
    <col min="12280" max="12280" width="49.85546875" style="7" customWidth="1"/>
    <col min="12281" max="12281" width="14.5703125" style="7" customWidth="1"/>
    <col min="12282" max="12282" width="13.7109375" style="7" customWidth="1"/>
    <col min="12283" max="12283" width="13.42578125" style="7" customWidth="1"/>
    <col min="12284" max="12284" width="15.42578125" style="7" customWidth="1"/>
    <col min="12285" max="12286" width="10.28515625" style="7" bestFit="1" customWidth="1"/>
    <col min="12287" max="12531" width="9.140625" style="7"/>
    <col min="12532" max="12532" width="5" style="7" customWidth="1"/>
    <col min="12533" max="12533" width="4.7109375" style="7" customWidth="1"/>
    <col min="12534" max="12534" width="5" style="7" customWidth="1"/>
    <col min="12535" max="12535" width="19.7109375" style="7" customWidth="1"/>
    <col min="12536" max="12536" width="49.85546875" style="7" customWidth="1"/>
    <col min="12537" max="12537" width="14.5703125" style="7" customWidth="1"/>
    <col min="12538" max="12538" width="13.7109375" style="7" customWidth="1"/>
    <col min="12539" max="12539" width="13.42578125" style="7" customWidth="1"/>
    <col min="12540" max="12540" width="15.42578125" style="7" customWidth="1"/>
    <col min="12541" max="12542" width="10.28515625" style="7" bestFit="1" customWidth="1"/>
    <col min="12543" max="12787" width="9.140625" style="7"/>
    <col min="12788" max="12788" width="5" style="7" customWidth="1"/>
    <col min="12789" max="12789" width="4.7109375" style="7" customWidth="1"/>
    <col min="12790" max="12790" width="5" style="7" customWidth="1"/>
    <col min="12791" max="12791" width="19.7109375" style="7" customWidth="1"/>
    <col min="12792" max="12792" width="49.85546875" style="7" customWidth="1"/>
    <col min="12793" max="12793" width="14.5703125" style="7" customWidth="1"/>
    <col min="12794" max="12794" width="13.7109375" style="7" customWidth="1"/>
    <col min="12795" max="12795" width="13.42578125" style="7" customWidth="1"/>
    <col min="12796" max="12796" width="15.42578125" style="7" customWidth="1"/>
    <col min="12797" max="12798" width="10.28515625" style="7" bestFit="1" customWidth="1"/>
    <col min="12799" max="13043" width="9.140625" style="7"/>
    <col min="13044" max="13044" width="5" style="7" customWidth="1"/>
    <col min="13045" max="13045" width="4.7109375" style="7" customWidth="1"/>
    <col min="13046" max="13046" width="5" style="7" customWidth="1"/>
    <col min="13047" max="13047" width="19.7109375" style="7" customWidth="1"/>
    <col min="13048" max="13048" width="49.85546875" style="7" customWidth="1"/>
    <col min="13049" max="13049" width="14.5703125" style="7" customWidth="1"/>
    <col min="13050" max="13050" width="13.7109375" style="7" customWidth="1"/>
    <col min="13051" max="13051" width="13.42578125" style="7" customWidth="1"/>
    <col min="13052" max="13052" width="15.42578125" style="7" customWidth="1"/>
    <col min="13053" max="13054" width="10.28515625" style="7" bestFit="1" customWidth="1"/>
    <col min="13055" max="13299" width="9.140625" style="7"/>
    <col min="13300" max="13300" width="5" style="7" customWidth="1"/>
    <col min="13301" max="13301" width="4.7109375" style="7" customWidth="1"/>
    <col min="13302" max="13302" width="5" style="7" customWidth="1"/>
    <col min="13303" max="13303" width="19.7109375" style="7" customWidth="1"/>
    <col min="13304" max="13304" width="49.85546875" style="7" customWidth="1"/>
    <col min="13305" max="13305" width="14.5703125" style="7" customWidth="1"/>
    <col min="13306" max="13306" width="13.7109375" style="7" customWidth="1"/>
    <col min="13307" max="13307" width="13.42578125" style="7" customWidth="1"/>
    <col min="13308" max="13308" width="15.42578125" style="7" customWidth="1"/>
    <col min="13309" max="13310" width="10.28515625" style="7" bestFit="1" customWidth="1"/>
    <col min="13311" max="13555" width="9.140625" style="7"/>
    <col min="13556" max="13556" width="5" style="7" customWidth="1"/>
    <col min="13557" max="13557" width="4.7109375" style="7" customWidth="1"/>
    <col min="13558" max="13558" width="5" style="7" customWidth="1"/>
    <col min="13559" max="13559" width="19.7109375" style="7" customWidth="1"/>
    <col min="13560" max="13560" width="49.85546875" style="7" customWidth="1"/>
    <col min="13561" max="13561" width="14.5703125" style="7" customWidth="1"/>
    <col min="13562" max="13562" width="13.7109375" style="7" customWidth="1"/>
    <col min="13563" max="13563" width="13.42578125" style="7" customWidth="1"/>
    <col min="13564" max="13564" width="15.42578125" style="7" customWidth="1"/>
    <col min="13565" max="13566" width="10.28515625" style="7" bestFit="1" customWidth="1"/>
    <col min="13567" max="13811" width="9.140625" style="7"/>
    <col min="13812" max="13812" width="5" style="7" customWidth="1"/>
    <col min="13813" max="13813" width="4.7109375" style="7" customWidth="1"/>
    <col min="13814" max="13814" width="5" style="7" customWidth="1"/>
    <col min="13815" max="13815" width="19.7109375" style="7" customWidth="1"/>
    <col min="13816" max="13816" width="49.85546875" style="7" customWidth="1"/>
    <col min="13817" max="13817" width="14.5703125" style="7" customWidth="1"/>
    <col min="13818" max="13818" width="13.7109375" style="7" customWidth="1"/>
    <col min="13819" max="13819" width="13.42578125" style="7" customWidth="1"/>
    <col min="13820" max="13820" width="15.42578125" style="7" customWidth="1"/>
    <col min="13821" max="13822" width="10.28515625" style="7" bestFit="1" customWidth="1"/>
    <col min="13823" max="14067" width="9.140625" style="7"/>
    <col min="14068" max="14068" width="5" style="7" customWidth="1"/>
    <col min="14069" max="14069" width="4.7109375" style="7" customWidth="1"/>
    <col min="14070" max="14070" width="5" style="7" customWidth="1"/>
    <col min="14071" max="14071" width="19.7109375" style="7" customWidth="1"/>
    <col min="14072" max="14072" width="49.85546875" style="7" customWidth="1"/>
    <col min="14073" max="14073" width="14.5703125" style="7" customWidth="1"/>
    <col min="14074" max="14074" width="13.7109375" style="7" customWidth="1"/>
    <col min="14075" max="14075" width="13.42578125" style="7" customWidth="1"/>
    <col min="14076" max="14076" width="15.42578125" style="7" customWidth="1"/>
    <col min="14077" max="14078" width="10.28515625" style="7" bestFit="1" customWidth="1"/>
    <col min="14079" max="14323" width="9.140625" style="7"/>
    <col min="14324" max="14324" width="5" style="7" customWidth="1"/>
    <col min="14325" max="14325" width="4.7109375" style="7" customWidth="1"/>
    <col min="14326" max="14326" width="5" style="7" customWidth="1"/>
    <col min="14327" max="14327" width="19.7109375" style="7" customWidth="1"/>
    <col min="14328" max="14328" width="49.85546875" style="7" customWidth="1"/>
    <col min="14329" max="14329" width="14.5703125" style="7" customWidth="1"/>
    <col min="14330" max="14330" width="13.7109375" style="7" customWidth="1"/>
    <col min="14331" max="14331" width="13.42578125" style="7" customWidth="1"/>
    <col min="14332" max="14332" width="15.42578125" style="7" customWidth="1"/>
    <col min="14333" max="14334" width="10.28515625" style="7" bestFit="1" customWidth="1"/>
    <col min="14335" max="14579" width="9.140625" style="7"/>
    <col min="14580" max="14580" width="5" style="7" customWidth="1"/>
    <col min="14581" max="14581" width="4.7109375" style="7" customWidth="1"/>
    <col min="14582" max="14582" width="5" style="7" customWidth="1"/>
    <col min="14583" max="14583" width="19.7109375" style="7" customWidth="1"/>
    <col min="14584" max="14584" width="49.85546875" style="7" customWidth="1"/>
    <col min="14585" max="14585" width="14.5703125" style="7" customWidth="1"/>
    <col min="14586" max="14586" width="13.7109375" style="7" customWidth="1"/>
    <col min="14587" max="14587" width="13.42578125" style="7" customWidth="1"/>
    <col min="14588" max="14588" width="15.42578125" style="7" customWidth="1"/>
    <col min="14589" max="14590" width="10.28515625" style="7" bestFit="1" customWidth="1"/>
    <col min="14591" max="14835" width="9.140625" style="7"/>
    <col min="14836" max="14836" width="5" style="7" customWidth="1"/>
    <col min="14837" max="14837" width="4.7109375" style="7" customWidth="1"/>
    <col min="14838" max="14838" width="5" style="7" customWidth="1"/>
    <col min="14839" max="14839" width="19.7109375" style="7" customWidth="1"/>
    <col min="14840" max="14840" width="49.85546875" style="7" customWidth="1"/>
    <col min="14841" max="14841" width="14.5703125" style="7" customWidth="1"/>
    <col min="14842" max="14842" width="13.7109375" style="7" customWidth="1"/>
    <col min="14843" max="14843" width="13.42578125" style="7" customWidth="1"/>
    <col min="14844" max="14844" width="15.42578125" style="7" customWidth="1"/>
    <col min="14845" max="14846" width="10.28515625" style="7" bestFit="1" customWidth="1"/>
    <col min="14847" max="15091" width="9.140625" style="7"/>
    <col min="15092" max="15092" width="5" style="7" customWidth="1"/>
    <col min="15093" max="15093" width="4.7109375" style="7" customWidth="1"/>
    <col min="15094" max="15094" width="5" style="7" customWidth="1"/>
    <col min="15095" max="15095" width="19.7109375" style="7" customWidth="1"/>
    <col min="15096" max="15096" width="49.85546875" style="7" customWidth="1"/>
    <col min="15097" max="15097" width="14.5703125" style="7" customWidth="1"/>
    <col min="15098" max="15098" width="13.7109375" style="7" customWidth="1"/>
    <col min="15099" max="15099" width="13.42578125" style="7" customWidth="1"/>
    <col min="15100" max="15100" width="15.42578125" style="7" customWidth="1"/>
    <col min="15101" max="15102" width="10.28515625" style="7" bestFit="1" customWidth="1"/>
    <col min="15103" max="15347" width="9.140625" style="7"/>
    <col min="15348" max="15348" width="5" style="7" customWidth="1"/>
    <col min="15349" max="15349" width="4.7109375" style="7" customWidth="1"/>
    <col min="15350" max="15350" width="5" style="7" customWidth="1"/>
    <col min="15351" max="15351" width="19.7109375" style="7" customWidth="1"/>
    <col min="15352" max="15352" width="49.85546875" style="7" customWidth="1"/>
    <col min="15353" max="15353" width="14.5703125" style="7" customWidth="1"/>
    <col min="15354" max="15354" width="13.7109375" style="7" customWidth="1"/>
    <col min="15355" max="15355" width="13.42578125" style="7" customWidth="1"/>
    <col min="15356" max="15356" width="15.42578125" style="7" customWidth="1"/>
    <col min="15357" max="15358" width="10.28515625" style="7" bestFit="1" customWidth="1"/>
    <col min="15359" max="15603" width="9.140625" style="7"/>
    <col min="15604" max="15604" width="5" style="7" customWidth="1"/>
    <col min="15605" max="15605" width="4.7109375" style="7" customWidth="1"/>
    <col min="15606" max="15606" width="5" style="7" customWidth="1"/>
    <col min="15607" max="15607" width="19.7109375" style="7" customWidth="1"/>
    <col min="15608" max="15608" width="49.85546875" style="7" customWidth="1"/>
    <col min="15609" max="15609" width="14.5703125" style="7" customWidth="1"/>
    <col min="15610" max="15610" width="13.7109375" style="7" customWidth="1"/>
    <col min="15611" max="15611" width="13.42578125" style="7" customWidth="1"/>
    <col min="15612" max="15612" width="15.42578125" style="7" customWidth="1"/>
    <col min="15613" max="15614" width="10.28515625" style="7" bestFit="1" customWidth="1"/>
    <col min="15615" max="15859" width="9.140625" style="7"/>
    <col min="15860" max="15860" width="5" style="7" customWidth="1"/>
    <col min="15861" max="15861" width="4.7109375" style="7" customWidth="1"/>
    <col min="15862" max="15862" width="5" style="7" customWidth="1"/>
    <col min="15863" max="15863" width="19.7109375" style="7" customWidth="1"/>
    <col min="15864" max="15864" width="49.85546875" style="7" customWidth="1"/>
    <col min="15865" max="15865" width="14.5703125" style="7" customWidth="1"/>
    <col min="15866" max="15866" width="13.7109375" style="7" customWidth="1"/>
    <col min="15867" max="15867" width="13.42578125" style="7" customWidth="1"/>
    <col min="15868" max="15868" width="15.42578125" style="7" customWidth="1"/>
    <col min="15869" max="15870" width="10.28515625" style="7" bestFit="1" customWidth="1"/>
    <col min="15871" max="16115" width="9.140625" style="7"/>
    <col min="16116" max="16116" width="5" style="7" customWidth="1"/>
    <col min="16117" max="16117" width="4.7109375" style="7" customWidth="1"/>
    <col min="16118" max="16118" width="5" style="7" customWidth="1"/>
    <col min="16119" max="16119" width="19.7109375" style="7" customWidth="1"/>
    <col min="16120" max="16120" width="49.85546875" style="7" customWidth="1"/>
    <col min="16121" max="16121" width="14.5703125" style="7" customWidth="1"/>
    <col min="16122" max="16122" width="13.7109375" style="7" customWidth="1"/>
    <col min="16123" max="16123" width="13.42578125" style="7" customWidth="1"/>
    <col min="16124" max="16124" width="15.42578125" style="7" customWidth="1"/>
    <col min="16125" max="16126" width="10.28515625" style="7" bestFit="1" customWidth="1"/>
    <col min="16127" max="16384" width="9.140625" style="7"/>
  </cols>
  <sheetData>
    <row r="1" spans="1:4">
      <c r="B1" s="1" t="s">
        <v>64</v>
      </c>
      <c r="C1" s="1"/>
      <c r="D1" s="1" t="s">
        <v>135</v>
      </c>
    </row>
    <row r="2" spans="1:4">
      <c r="B2" s="240" t="s">
        <v>69</v>
      </c>
      <c r="C2" s="240"/>
      <c r="D2" s="240"/>
    </row>
    <row r="3" spans="1:4">
      <c r="B3" s="240" t="s">
        <v>68</v>
      </c>
      <c r="C3" s="240"/>
      <c r="D3" s="240"/>
    </row>
    <row r="4" spans="1:4">
      <c r="B4" s="51"/>
      <c r="C4" s="51"/>
      <c r="D4" s="63"/>
    </row>
    <row r="5" spans="1:4" ht="62.25" customHeight="1">
      <c r="A5" s="244" t="s">
        <v>150</v>
      </c>
      <c r="B5" s="244"/>
      <c r="C5" s="244"/>
      <c r="D5" s="244"/>
    </row>
    <row r="6" spans="1:4" s="4" customFormat="1" ht="16.5">
      <c r="A6" s="3"/>
      <c r="B6" s="17"/>
      <c r="C6" s="17"/>
      <c r="D6" s="63" t="s">
        <v>27</v>
      </c>
    </row>
    <row r="7" spans="1:4" s="6" customFormat="1" ht="84.75" customHeight="1">
      <c r="A7" s="236" t="s">
        <v>2</v>
      </c>
      <c r="B7" s="236"/>
      <c r="C7" s="236" t="s">
        <v>3</v>
      </c>
      <c r="D7" s="64" t="s">
        <v>42</v>
      </c>
    </row>
    <row r="8" spans="1:4" s="6" customFormat="1" ht="26.25" customHeight="1">
      <c r="A8" s="18" t="s">
        <v>23</v>
      </c>
      <c r="B8" s="18" t="s">
        <v>24</v>
      </c>
      <c r="C8" s="236"/>
      <c r="D8" s="60" t="s">
        <v>4</v>
      </c>
    </row>
    <row r="9" spans="1:4" s="6" customFormat="1" ht="16.5">
      <c r="A9" s="87"/>
      <c r="B9" s="87"/>
      <c r="C9" s="85" t="s">
        <v>25</v>
      </c>
      <c r="D9" s="82">
        <f>+D11</f>
        <v>2286594.0180000002</v>
      </c>
    </row>
    <row r="10" spans="1:4" s="6" customFormat="1" ht="16.5">
      <c r="A10" s="87"/>
      <c r="B10" s="87"/>
      <c r="C10" s="87" t="s">
        <v>26</v>
      </c>
      <c r="D10" s="86"/>
    </row>
    <row r="11" spans="1:4" ht="27.75" customHeight="1">
      <c r="A11" s="237" t="s">
        <v>30</v>
      </c>
      <c r="B11" s="238"/>
      <c r="C11" s="239"/>
      <c r="D11" s="96">
        <f>+D13</f>
        <v>2286594.0180000002</v>
      </c>
    </row>
    <row r="12" spans="1:4" ht="21.75" customHeight="1">
      <c r="A12" s="241" t="s">
        <v>31</v>
      </c>
      <c r="B12" s="242"/>
      <c r="C12" s="242"/>
      <c r="D12" s="243"/>
    </row>
    <row r="13" spans="1:4" ht="29.25" customHeight="1">
      <c r="A13" s="98">
        <v>1212</v>
      </c>
      <c r="B13" s="234" t="s">
        <v>0</v>
      </c>
      <c r="C13" s="235"/>
      <c r="D13" s="96">
        <f>+D14</f>
        <v>2286594.0180000002</v>
      </c>
    </row>
    <row r="14" spans="1:4" ht="29.25" customHeight="1">
      <c r="A14" s="97"/>
      <c r="B14" s="98">
        <v>12007</v>
      </c>
      <c r="C14" s="99" t="s">
        <v>1</v>
      </c>
      <c r="D14" s="96">
        <f>D15+D33+D46+D61+D74+D83+D98+D102+D108</f>
        <v>2286594.0180000002</v>
      </c>
    </row>
    <row r="15" spans="1:4" ht="14.25">
      <c r="A15" s="97"/>
      <c r="B15" s="98"/>
      <c r="C15" s="117" t="s">
        <v>119</v>
      </c>
      <c r="D15" s="133">
        <f>SUM(D17:D32)</f>
        <v>182282.7</v>
      </c>
    </row>
    <row r="16" spans="1:4" ht="14.25">
      <c r="A16" s="97"/>
      <c r="B16" s="98"/>
      <c r="C16" s="92" t="s">
        <v>66</v>
      </c>
      <c r="D16" s="133"/>
    </row>
    <row r="17" spans="1:4" ht="27">
      <c r="A17" s="97"/>
      <c r="B17" s="98"/>
      <c r="C17" s="19" t="s">
        <v>217</v>
      </c>
      <c r="D17" s="95">
        <v>28986.7</v>
      </c>
    </row>
    <row r="18" spans="1:4" ht="27">
      <c r="A18" s="97"/>
      <c r="B18" s="98"/>
      <c r="C18" s="19" t="s">
        <v>218</v>
      </c>
      <c r="D18" s="95">
        <v>13035.7</v>
      </c>
    </row>
    <row r="19" spans="1:4" ht="40.5">
      <c r="A19" s="97"/>
      <c r="B19" s="98"/>
      <c r="C19" s="19" t="s">
        <v>219</v>
      </c>
      <c r="D19" s="95">
        <v>4324.6000000000004</v>
      </c>
    </row>
    <row r="20" spans="1:4" ht="27">
      <c r="A20" s="97"/>
      <c r="B20" s="98"/>
      <c r="C20" s="19" t="s">
        <v>220</v>
      </c>
      <c r="D20" s="95">
        <v>4730.1000000000004</v>
      </c>
    </row>
    <row r="21" spans="1:4" ht="18.75" customHeight="1">
      <c r="A21" s="97"/>
      <c r="B21" s="98"/>
      <c r="C21" s="19" t="s">
        <v>221</v>
      </c>
      <c r="D21" s="95">
        <v>7404.8</v>
      </c>
    </row>
    <row r="22" spans="1:4" ht="15" customHeight="1">
      <c r="A22" s="97"/>
      <c r="B22" s="98"/>
      <c r="C22" s="19" t="s">
        <v>222</v>
      </c>
      <c r="D22" s="95">
        <v>3098.8</v>
      </c>
    </row>
    <row r="23" spans="1:4" ht="17.25" customHeight="1">
      <c r="A23" s="97"/>
      <c r="B23" s="98"/>
      <c r="C23" s="19" t="s">
        <v>223</v>
      </c>
      <c r="D23" s="95">
        <v>2173.1999999999998</v>
      </c>
    </row>
    <row r="24" spans="1:4" ht="21.75" customHeight="1">
      <c r="A24" s="97"/>
      <c r="B24" s="98"/>
      <c r="C24" s="19" t="s">
        <v>224</v>
      </c>
      <c r="D24" s="95">
        <v>3479.6</v>
      </c>
    </row>
    <row r="25" spans="1:4" ht="27">
      <c r="A25" s="97"/>
      <c r="B25" s="98"/>
      <c r="C25" s="19" t="s">
        <v>225</v>
      </c>
      <c r="D25" s="95">
        <v>24620.2</v>
      </c>
    </row>
    <row r="26" spans="1:4" ht="27">
      <c r="A26" s="97"/>
      <c r="B26" s="98"/>
      <c r="C26" s="19" t="s">
        <v>226</v>
      </c>
      <c r="D26" s="95">
        <v>12620.3</v>
      </c>
    </row>
    <row r="27" spans="1:4" ht="27">
      <c r="A27" s="97"/>
      <c r="B27" s="98"/>
      <c r="C27" s="134" t="s">
        <v>227</v>
      </c>
      <c r="D27" s="95">
        <v>3030</v>
      </c>
    </row>
    <row r="28" spans="1:4">
      <c r="A28" s="97"/>
      <c r="B28" s="98"/>
      <c r="C28" s="19" t="s">
        <v>228</v>
      </c>
      <c r="D28" s="95">
        <v>49976.2</v>
      </c>
    </row>
    <row r="29" spans="1:4">
      <c r="A29" s="97"/>
      <c r="B29" s="98"/>
      <c r="C29" s="19" t="s">
        <v>229</v>
      </c>
      <c r="D29" s="95">
        <v>9093.1</v>
      </c>
    </row>
    <row r="30" spans="1:4" ht="27">
      <c r="A30" s="97"/>
      <c r="B30" s="98"/>
      <c r="C30" s="19" t="s">
        <v>230</v>
      </c>
      <c r="D30" s="95">
        <v>2973.3</v>
      </c>
    </row>
    <row r="31" spans="1:4" ht="27">
      <c r="A31" s="97"/>
      <c r="B31" s="98"/>
      <c r="C31" s="19" t="s">
        <v>231</v>
      </c>
      <c r="D31" s="95">
        <v>2347</v>
      </c>
    </row>
    <row r="32" spans="1:4" ht="27">
      <c r="A32" s="97"/>
      <c r="B32" s="98"/>
      <c r="C32" s="19" t="s">
        <v>232</v>
      </c>
      <c r="D32" s="95">
        <v>10389.1</v>
      </c>
    </row>
    <row r="33" spans="1:4" ht="14.25">
      <c r="A33" s="97"/>
      <c r="B33" s="98"/>
      <c r="C33" s="117" t="s">
        <v>122</v>
      </c>
      <c r="D33" s="96">
        <f>SUM(D35:D45)</f>
        <v>213385.9</v>
      </c>
    </row>
    <row r="34" spans="1:4" s="3" customFormat="1" ht="16.5">
      <c r="A34" s="91"/>
      <c r="B34" s="91"/>
      <c r="C34" s="92" t="s">
        <v>66</v>
      </c>
      <c r="D34" s="88"/>
    </row>
    <row r="35" spans="1:4" ht="27">
      <c r="A35" s="97"/>
      <c r="B35" s="98"/>
      <c r="C35" s="135" t="s">
        <v>233</v>
      </c>
      <c r="D35" s="95">
        <v>3660</v>
      </c>
    </row>
    <row r="36" spans="1:4" ht="54">
      <c r="A36" s="97"/>
      <c r="B36" s="98"/>
      <c r="C36" s="135" t="s">
        <v>234</v>
      </c>
      <c r="D36" s="95">
        <v>8230.2999999999993</v>
      </c>
    </row>
    <row r="37" spans="1:4" ht="27">
      <c r="A37" s="97"/>
      <c r="B37" s="98"/>
      <c r="C37" s="28" t="s">
        <v>235</v>
      </c>
      <c r="D37" s="95">
        <v>5070.5</v>
      </c>
    </row>
    <row r="38" spans="1:4">
      <c r="A38" s="97"/>
      <c r="B38" s="98"/>
      <c r="C38" s="19" t="s">
        <v>236</v>
      </c>
      <c r="D38" s="95">
        <v>3219.9</v>
      </c>
    </row>
    <row r="39" spans="1:4" ht="40.5">
      <c r="A39" s="97"/>
      <c r="B39" s="98"/>
      <c r="C39" s="19" t="s">
        <v>396</v>
      </c>
      <c r="D39" s="95">
        <v>146142</v>
      </c>
    </row>
    <row r="40" spans="1:4" ht="27">
      <c r="A40" s="97"/>
      <c r="B40" s="98"/>
      <c r="C40" s="28" t="s">
        <v>395</v>
      </c>
      <c r="D40" s="95">
        <v>5416</v>
      </c>
    </row>
    <row r="41" spans="1:4" ht="27">
      <c r="A41" s="97"/>
      <c r="B41" s="98"/>
      <c r="C41" s="19" t="s">
        <v>397</v>
      </c>
      <c r="D41" s="95">
        <v>14895.8</v>
      </c>
    </row>
    <row r="42" spans="1:4">
      <c r="A42" s="97"/>
      <c r="B42" s="98"/>
      <c r="C42" s="19" t="s">
        <v>237</v>
      </c>
      <c r="D42" s="95">
        <v>2205</v>
      </c>
    </row>
    <row r="43" spans="1:4" ht="27">
      <c r="A43" s="97"/>
      <c r="B43" s="98"/>
      <c r="C43" s="19" t="s">
        <v>238</v>
      </c>
      <c r="D43" s="95">
        <v>13418.9</v>
      </c>
    </row>
    <row r="44" spans="1:4" ht="67.5">
      <c r="A44" s="97"/>
      <c r="B44" s="98"/>
      <c r="C44" s="135" t="s">
        <v>398</v>
      </c>
      <c r="D44" s="95">
        <v>4743.5</v>
      </c>
    </row>
    <row r="45" spans="1:4">
      <c r="A45" s="97"/>
      <c r="B45" s="98"/>
      <c r="C45" s="136" t="s">
        <v>239</v>
      </c>
      <c r="D45" s="95">
        <v>6384</v>
      </c>
    </row>
    <row r="46" spans="1:4" ht="14.25">
      <c r="A46" s="97"/>
      <c r="B46" s="98"/>
      <c r="C46" s="117" t="s">
        <v>72</v>
      </c>
      <c r="D46" s="96">
        <f>SUM(D48:D60)</f>
        <v>99265.600000000006</v>
      </c>
    </row>
    <row r="47" spans="1:4">
      <c r="A47" s="97"/>
      <c r="B47" s="98"/>
      <c r="C47" s="137" t="s">
        <v>66</v>
      </c>
      <c r="D47" s="95"/>
    </row>
    <row r="48" spans="1:4" ht="27">
      <c r="A48" s="97"/>
      <c r="B48" s="98"/>
      <c r="C48" s="138" t="s">
        <v>240</v>
      </c>
      <c r="D48" s="95">
        <v>3737.4</v>
      </c>
    </row>
    <row r="49" spans="1:4" ht="27">
      <c r="A49" s="97"/>
      <c r="B49" s="98"/>
      <c r="C49" s="138" t="s">
        <v>241</v>
      </c>
      <c r="D49" s="95">
        <v>6873.9</v>
      </c>
    </row>
    <row r="50" spans="1:4">
      <c r="A50" s="97"/>
      <c r="B50" s="98"/>
      <c r="C50" s="138" t="s">
        <v>242</v>
      </c>
      <c r="D50" s="95">
        <v>11948.2</v>
      </c>
    </row>
    <row r="51" spans="1:4">
      <c r="A51" s="97"/>
      <c r="B51" s="98"/>
      <c r="C51" s="19" t="s">
        <v>243</v>
      </c>
      <c r="D51" s="95">
        <v>6050.2</v>
      </c>
    </row>
    <row r="52" spans="1:4" ht="27">
      <c r="A52" s="97"/>
      <c r="B52" s="98"/>
      <c r="C52" s="19" t="s">
        <v>244</v>
      </c>
      <c r="D52" s="95">
        <v>8000</v>
      </c>
    </row>
    <row r="53" spans="1:4">
      <c r="A53" s="97"/>
      <c r="B53" s="98"/>
      <c r="C53" s="19" t="s">
        <v>245</v>
      </c>
      <c r="D53" s="95">
        <v>14573.9</v>
      </c>
    </row>
    <row r="54" spans="1:4">
      <c r="A54" s="97"/>
      <c r="B54" s="98"/>
      <c r="C54" s="19" t="s">
        <v>246</v>
      </c>
      <c r="D54" s="95">
        <v>2709.2</v>
      </c>
    </row>
    <row r="55" spans="1:4" ht="27">
      <c r="A55" s="97"/>
      <c r="B55" s="98"/>
      <c r="C55" s="19" t="s">
        <v>247</v>
      </c>
      <c r="D55" s="95">
        <v>3061.7</v>
      </c>
    </row>
    <row r="56" spans="1:4" ht="27">
      <c r="A56" s="97"/>
      <c r="B56" s="98"/>
      <c r="C56" s="19" t="s">
        <v>248</v>
      </c>
      <c r="D56" s="95">
        <v>7002</v>
      </c>
    </row>
    <row r="57" spans="1:4">
      <c r="A57" s="97"/>
      <c r="B57" s="98"/>
      <c r="C57" s="19" t="s">
        <v>249</v>
      </c>
      <c r="D57" s="95">
        <v>2183.4</v>
      </c>
    </row>
    <row r="58" spans="1:4">
      <c r="A58" s="97"/>
      <c r="B58" s="98"/>
      <c r="C58" s="19" t="s">
        <v>250</v>
      </c>
      <c r="D58" s="95">
        <v>7986.8</v>
      </c>
    </row>
    <row r="59" spans="1:4">
      <c r="A59" s="97"/>
      <c r="B59" s="98"/>
      <c r="C59" s="19" t="s">
        <v>251</v>
      </c>
      <c r="D59" s="95">
        <v>17428.3</v>
      </c>
    </row>
    <row r="60" spans="1:4" ht="27">
      <c r="A60" s="97"/>
      <c r="B60" s="98"/>
      <c r="C60" s="19" t="s">
        <v>399</v>
      </c>
      <c r="D60" s="95">
        <v>7710.6</v>
      </c>
    </row>
    <row r="61" spans="1:4" s="3" customFormat="1" ht="16.5">
      <c r="A61" s="91"/>
      <c r="B61" s="91"/>
      <c r="C61" s="89" t="s">
        <v>11</v>
      </c>
      <c r="D61" s="96">
        <f>SUM(D63:D73)</f>
        <v>371406.21799999999</v>
      </c>
    </row>
    <row r="62" spans="1:4" s="3" customFormat="1" ht="16.5">
      <c r="A62" s="91"/>
      <c r="B62" s="91"/>
      <c r="C62" s="92" t="s">
        <v>66</v>
      </c>
      <c r="D62" s="88"/>
    </row>
    <row r="63" spans="1:4" s="3" customFormat="1" ht="27">
      <c r="A63" s="91"/>
      <c r="B63" s="90"/>
      <c r="C63" s="136" t="s">
        <v>252</v>
      </c>
      <c r="D63" s="95">
        <v>57271.6</v>
      </c>
    </row>
    <row r="64" spans="1:4" s="3" customFormat="1" ht="54">
      <c r="A64" s="91"/>
      <c r="B64" s="90"/>
      <c r="C64" s="136" t="s">
        <v>253</v>
      </c>
      <c r="D64" s="95">
        <v>13182.4</v>
      </c>
    </row>
    <row r="65" spans="1:4" s="3" customFormat="1" ht="27">
      <c r="A65" s="91"/>
      <c r="B65" s="90"/>
      <c r="C65" s="28" t="s">
        <v>254</v>
      </c>
      <c r="D65" s="95">
        <v>2127.9</v>
      </c>
    </row>
    <row r="66" spans="1:4" s="3" customFormat="1" ht="40.5">
      <c r="A66" s="91"/>
      <c r="B66" s="93"/>
      <c r="C66" s="111" t="s">
        <v>255</v>
      </c>
      <c r="D66" s="95">
        <v>965.4</v>
      </c>
    </row>
    <row r="67" spans="1:4" s="3" customFormat="1" ht="27">
      <c r="A67" s="91"/>
      <c r="B67" s="93"/>
      <c r="C67" s="28" t="s">
        <v>280</v>
      </c>
      <c r="D67" s="95">
        <v>57208.718000000001</v>
      </c>
    </row>
    <row r="68" spans="1:4" s="3" customFormat="1" ht="27">
      <c r="A68" s="91"/>
      <c r="B68" s="93"/>
      <c r="C68" s="28" t="s">
        <v>281</v>
      </c>
      <c r="D68" s="95">
        <v>933.6</v>
      </c>
    </row>
    <row r="69" spans="1:4" s="3" customFormat="1" ht="27">
      <c r="A69" s="91"/>
      <c r="B69" s="94"/>
      <c r="C69" s="19" t="s">
        <v>256</v>
      </c>
      <c r="D69" s="95">
        <v>171276.2</v>
      </c>
    </row>
    <row r="70" spans="1:4" s="3" customFormat="1" ht="27">
      <c r="A70" s="91"/>
      <c r="B70" s="94"/>
      <c r="C70" s="19" t="s">
        <v>257</v>
      </c>
      <c r="D70" s="95">
        <v>19212.2</v>
      </c>
    </row>
    <row r="71" spans="1:4" s="3" customFormat="1" ht="40.5">
      <c r="A71" s="91"/>
      <c r="B71" s="94"/>
      <c r="C71" s="28" t="s">
        <v>258</v>
      </c>
      <c r="D71" s="95">
        <v>29913.8</v>
      </c>
    </row>
    <row r="72" spans="1:4" s="3" customFormat="1" ht="27">
      <c r="A72" s="91"/>
      <c r="B72" s="94"/>
      <c r="C72" s="135" t="s">
        <v>259</v>
      </c>
      <c r="D72" s="95">
        <v>8132.5</v>
      </c>
    </row>
    <row r="73" spans="1:4" s="3" customFormat="1" ht="67.5">
      <c r="A73" s="91"/>
      <c r="B73" s="94"/>
      <c r="C73" s="28" t="s">
        <v>400</v>
      </c>
      <c r="D73" s="95">
        <v>11181.9</v>
      </c>
    </row>
    <row r="74" spans="1:4" s="3" customFormat="1" ht="16.5">
      <c r="A74" s="91"/>
      <c r="B74" s="91"/>
      <c r="C74" s="89" t="s">
        <v>73</v>
      </c>
      <c r="D74" s="96">
        <f>SUM(D76:D82)</f>
        <v>118279.80000000002</v>
      </c>
    </row>
    <row r="75" spans="1:4" s="3" customFormat="1" ht="16.5">
      <c r="A75" s="91"/>
      <c r="B75" s="91"/>
      <c r="C75" s="92" t="s">
        <v>66</v>
      </c>
      <c r="D75" s="88"/>
    </row>
    <row r="76" spans="1:4" s="3" customFormat="1" ht="27">
      <c r="A76" s="91"/>
      <c r="B76" s="94"/>
      <c r="C76" s="19" t="s">
        <v>260</v>
      </c>
      <c r="D76" s="95">
        <v>3625.3</v>
      </c>
    </row>
    <row r="77" spans="1:4" s="3" customFormat="1" ht="16.5">
      <c r="A77" s="91"/>
      <c r="B77" s="94"/>
      <c r="C77" s="19" t="s">
        <v>261</v>
      </c>
      <c r="D77" s="95">
        <v>33461.4</v>
      </c>
    </row>
    <row r="78" spans="1:4" s="3" customFormat="1" ht="27">
      <c r="A78" s="91"/>
      <c r="B78" s="94"/>
      <c r="C78" s="19" t="s">
        <v>403</v>
      </c>
      <c r="D78" s="95">
        <v>8949</v>
      </c>
    </row>
    <row r="79" spans="1:4" s="3" customFormat="1" ht="16.5">
      <c r="A79" s="91"/>
      <c r="B79" s="94"/>
      <c r="C79" s="19" t="s">
        <v>262</v>
      </c>
      <c r="D79" s="95">
        <v>43635.5</v>
      </c>
    </row>
    <row r="80" spans="1:4" s="3" customFormat="1" ht="27">
      <c r="A80" s="91"/>
      <c r="B80" s="94"/>
      <c r="C80" s="19" t="s">
        <v>404</v>
      </c>
      <c r="D80" s="95">
        <v>13641.3</v>
      </c>
    </row>
    <row r="81" spans="1:4" s="3" customFormat="1" ht="40.5">
      <c r="A81" s="91"/>
      <c r="B81" s="94"/>
      <c r="C81" s="19" t="s">
        <v>405</v>
      </c>
      <c r="D81" s="95">
        <v>12310.8</v>
      </c>
    </row>
    <row r="82" spans="1:4" s="3" customFormat="1" ht="27">
      <c r="A82" s="91"/>
      <c r="B82" s="94"/>
      <c r="C82" s="19" t="s">
        <v>263</v>
      </c>
      <c r="D82" s="95">
        <v>2656.5</v>
      </c>
    </row>
    <row r="83" spans="1:4" s="3" customFormat="1" ht="16.5">
      <c r="A83" s="91"/>
      <c r="B83" s="91"/>
      <c r="C83" s="89" t="s">
        <v>74</v>
      </c>
      <c r="D83" s="96">
        <f>SUM(D85:D97)</f>
        <v>214423.3</v>
      </c>
    </row>
    <row r="84" spans="1:4" s="3" customFormat="1" ht="16.5">
      <c r="A84" s="91"/>
      <c r="B84" s="91"/>
      <c r="C84" s="92" t="s">
        <v>66</v>
      </c>
      <c r="D84" s="88"/>
    </row>
    <row r="85" spans="1:4" s="3" customFormat="1" ht="16.5">
      <c r="A85" s="91"/>
      <c r="B85" s="94"/>
      <c r="C85" s="19" t="s">
        <v>264</v>
      </c>
      <c r="D85" s="95">
        <v>14045.4</v>
      </c>
    </row>
    <row r="86" spans="1:4" s="3" customFormat="1" ht="40.5">
      <c r="A86" s="91"/>
      <c r="B86" s="94"/>
      <c r="C86" s="19" t="s">
        <v>401</v>
      </c>
      <c r="D86" s="95">
        <v>15776.2</v>
      </c>
    </row>
    <row r="87" spans="1:4" s="3" customFormat="1" ht="27">
      <c r="A87" s="91"/>
      <c r="B87" s="94"/>
      <c r="C87" s="19" t="s">
        <v>265</v>
      </c>
      <c r="D87" s="95">
        <v>8324.4</v>
      </c>
    </row>
    <row r="88" spans="1:4" s="3" customFormat="1" ht="27">
      <c r="A88" s="91"/>
      <c r="B88" s="94"/>
      <c r="C88" s="19" t="s">
        <v>266</v>
      </c>
      <c r="D88" s="95">
        <v>3973.3</v>
      </c>
    </row>
    <row r="89" spans="1:4" s="3" customFormat="1" ht="27">
      <c r="A89" s="91"/>
      <c r="B89" s="94"/>
      <c r="C89" s="19" t="s">
        <v>267</v>
      </c>
      <c r="D89" s="95">
        <v>5963.2</v>
      </c>
    </row>
    <row r="90" spans="1:4" s="3" customFormat="1" ht="27">
      <c r="A90" s="91"/>
      <c r="B90" s="94"/>
      <c r="C90" s="19" t="s">
        <v>268</v>
      </c>
      <c r="D90" s="95">
        <v>2266.5</v>
      </c>
    </row>
    <row r="91" spans="1:4" s="3" customFormat="1" ht="27">
      <c r="A91" s="91"/>
      <c r="B91" s="94"/>
      <c r="C91" s="19" t="s">
        <v>269</v>
      </c>
      <c r="D91" s="95">
        <v>7694</v>
      </c>
    </row>
    <row r="92" spans="1:4" s="3" customFormat="1" ht="81">
      <c r="A92" s="91"/>
      <c r="B92" s="94"/>
      <c r="C92" s="19" t="s">
        <v>270</v>
      </c>
      <c r="D92" s="95">
        <v>89928</v>
      </c>
    </row>
    <row r="93" spans="1:4" s="3" customFormat="1" ht="27">
      <c r="A93" s="91"/>
      <c r="B93" s="94"/>
      <c r="C93" s="19" t="s">
        <v>271</v>
      </c>
      <c r="D93" s="95">
        <v>38096.6</v>
      </c>
    </row>
    <row r="94" spans="1:4" s="3" customFormat="1" ht="27">
      <c r="A94" s="91"/>
      <c r="B94" s="94"/>
      <c r="C94" s="19" t="s">
        <v>402</v>
      </c>
      <c r="D94" s="95">
        <v>9093.4</v>
      </c>
    </row>
    <row r="95" spans="1:4" s="3" customFormat="1" ht="27">
      <c r="A95" s="91"/>
      <c r="B95" s="94"/>
      <c r="C95" s="19" t="s">
        <v>327</v>
      </c>
      <c r="D95" s="95">
        <v>10876.8</v>
      </c>
    </row>
    <row r="96" spans="1:4" s="3" customFormat="1" ht="27">
      <c r="A96" s="91"/>
      <c r="B96" s="94"/>
      <c r="C96" s="19" t="s">
        <v>272</v>
      </c>
      <c r="D96" s="95">
        <v>4096.1000000000004</v>
      </c>
    </row>
    <row r="97" spans="1:4" s="3" customFormat="1" ht="27">
      <c r="A97" s="91"/>
      <c r="B97" s="94"/>
      <c r="C97" s="19" t="s">
        <v>273</v>
      </c>
      <c r="D97" s="95">
        <v>4289.3999999999996</v>
      </c>
    </row>
    <row r="98" spans="1:4" ht="16.5">
      <c r="A98" s="91"/>
      <c r="B98" s="91"/>
      <c r="C98" s="89" t="s">
        <v>143</v>
      </c>
      <c r="D98" s="96">
        <f>D100+D101</f>
        <v>55479.6</v>
      </c>
    </row>
    <row r="99" spans="1:4" ht="16.5">
      <c r="A99" s="91"/>
      <c r="B99" s="91"/>
      <c r="C99" s="92" t="s">
        <v>66</v>
      </c>
      <c r="D99" s="88"/>
    </row>
    <row r="100" spans="1:4" ht="54">
      <c r="A100" s="91"/>
      <c r="B100" s="91"/>
      <c r="C100" s="19" t="s">
        <v>406</v>
      </c>
      <c r="D100" s="95">
        <v>47633.4</v>
      </c>
    </row>
    <row r="101" spans="1:4" ht="27">
      <c r="A101" s="91"/>
      <c r="B101" s="91"/>
      <c r="C101" s="19" t="s">
        <v>274</v>
      </c>
      <c r="D101" s="95">
        <v>7846.2</v>
      </c>
    </row>
    <row r="102" spans="1:4" ht="16.5">
      <c r="A102" s="91"/>
      <c r="B102" s="91"/>
      <c r="C102" s="89" t="s">
        <v>151</v>
      </c>
      <c r="D102" s="96">
        <f>SUM(D104:D107)</f>
        <v>1021386.5000000001</v>
      </c>
    </row>
    <row r="103" spans="1:4" ht="16.5">
      <c r="A103" s="91"/>
      <c r="B103" s="91"/>
      <c r="C103" s="92" t="s">
        <v>66</v>
      </c>
      <c r="D103" s="88"/>
    </row>
    <row r="104" spans="1:4" ht="27" customHeight="1">
      <c r="A104" s="91"/>
      <c r="B104" s="91"/>
      <c r="C104" s="19" t="s">
        <v>275</v>
      </c>
      <c r="D104" s="95">
        <v>498252.7</v>
      </c>
    </row>
    <row r="105" spans="1:4" ht="45.75" customHeight="1">
      <c r="A105" s="91"/>
      <c r="B105" s="91"/>
      <c r="C105" s="19" t="s">
        <v>276</v>
      </c>
      <c r="D105" s="95">
        <v>96101.1</v>
      </c>
    </row>
    <row r="106" spans="1:4" ht="54">
      <c r="A106" s="91"/>
      <c r="B106" s="91"/>
      <c r="C106" s="19" t="s">
        <v>277</v>
      </c>
      <c r="D106" s="95">
        <v>115798.3</v>
      </c>
    </row>
    <row r="107" spans="1:4" ht="67.5">
      <c r="A107" s="91"/>
      <c r="B107" s="91"/>
      <c r="C107" s="19" t="s">
        <v>407</v>
      </c>
      <c r="D107" s="95">
        <v>311234.40000000002</v>
      </c>
    </row>
    <row r="108" spans="1:4" ht="16.5">
      <c r="A108" s="91"/>
      <c r="B108" s="91"/>
      <c r="C108" s="89" t="s">
        <v>278</v>
      </c>
      <c r="D108" s="96">
        <f>SUM(D110:D113)</f>
        <v>10684.4</v>
      </c>
    </row>
    <row r="109" spans="1:4" ht="16.5">
      <c r="A109" s="91"/>
      <c r="B109" s="91"/>
      <c r="C109" s="92" t="s">
        <v>66</v>
      </c>
      <c r="D109" s="88"/>
    </row>
    <row r="110" spans="1:4" ht="54">
      <c r="A110" s="91"/>
      <c r="B110" s="91"/>
      <c r="C110" s="19" t="s">
        <v>279</v>
      </c>
      <c r="D110" s="95">
        <v>10684.4</v>
      </c>
    </row>
  </sheetData>
  <mergeCells count="8">
    <mergeCell ref="B13:C13"/>
    <mergeCell ref="A7:B7"/>
    <mergeCell ref="C7:C8"/>
    <mergeCell ref="A11:C11"/>
    <mergeCell ref="B2:D2"/>
    <mergeCell ref="B3:D3"/>
    <mergeCell ref="A12:D12"/>
    <mergeCell ref="A5:D5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261"/>
  <sheetViews>
    <sheetView topLeftCell="A66" workbookViewId="0">
      <selection activeCell="G66" sqref="G66"/>
    </sheetView>
  </sheetViews>
  <sheetFormatPr defaultRowHeight="16.5"/>
  <cols>
    <col min="1" max="1" width="8.140625" style="3" customWidth="1"/>
    <col min="2" max="2" width="7.5703125" style="3" customWidth="1"/>
    <col min="3" max="3" width="7" style="3" customWidth="1"/>
    <col min="4" max="4" width="9.5703125" style="3" bestFit="1" customWidth="1"/>
    <col min="5" max="5" width="15" style="3" customWidth="1"/>
    <col min="6" max="6" width="68" style="3" customWidth="1"/>
    <col min="7" max="7" width="20.5703125" style="3" customWidth="1"/>
    <col min="8" max="8" width="9.140625" style="3"/>
    <col min="9" max="9" width="10.140625" style="3" bestFit="1" customWidth="1"/>
    <col min="10" max="10" width="9.140625" style="3"/>
    <col min="11" max="11" width="14.140625" style="3" bestFit="1" customWidth="1"/>
    <col min="12" max="16384" width="9.140625" style="3"/>
  </cols>
  <sheetData>
    <row r="1" spans="1:8" s="4" customFormat="1" ht="13.5" customHeight="1">
      <c r="A1" s="1" t="s">
        <v>64</v>
      </c>
      <c r="B1" s="1"/>
      <c r="C1" s="1"/>
      <c r="D1" s="1"/>
      <c r="F1" s="1"/>
      <c r="G1" s="1" t="s">
        <v>116</v>
      </c>
    </row>
    <row r="2" spans="1:8" s="4" customFormat="1" ht="18.75" customHeight="1">
      <c r="A2" s="31" t="s">
        <v>108</v>
      </c>
      <c r="B2" s="31"/>
      <c r="C2" s="31"/>
      <c r="D2" s="31"/>
      <c r="F2" s="31"/>
      <c r="G2" s="8" t="s">
        <v>109</v>
      </c>
    </row>
    <row r="3" spans="1:8" s="4" customFormat="1" ht="15" customHeight="1">
      <c r="A3" s="31"/>
      <c r="B3" s="31"/>
      <c r="C3" s="31"/>
      <c r="D3" s="31"/>
      <c r="F3" s="31"/>
      <c r="G3" s="8" t="s">
        <v>51</v>
      </c>
    </row>
    <row r="4" spans="1:8" s="37" customFormat="1">
      <c r="C4" s="38"/>
      <c r="D4" s="39"/>
    </row>
    <row r="5" spans="1:8">
      <c r="A5" s="31"/>
      <c r="B5" s="32"/>
      <c r="C5" s="32"/>
      <c r="D5" s="32"/>
      <c r="E5" s="32"/>
      <c r="F5" s="32"/>
      <c r="G5" s="32"/>
    </row>
    <row r="6" spans="1:8" ht="40.5" customHeight="1">
      <c r="A6" s="245" t="s">
        <v>65</v>
      </c>
      <c r="B6" s="245"/>
      <c r="C6" s="245"/>
      <c r="D6" s="245"/>
      <c r="E6" s="245"/>
      <c r="F6" s="245"/>
      <c r="G6" s="245"/>
    </row>
    <row r="7" spans="1:8" ht="17.25" customHeight="1">
      <c r="A7" s="141"/>
      <c r="B7" s="142"/>
      <c r="C7" s="142"/>
      <c r="D7" s="141"/>
      <c r="E7" s="141"/>
      <c r="F7" s="141"/>
      <c r="G7" s="143" t="s">
        <v>52</v>
      </c>
    </row>
    <row r="8" spans="1:8" ht="89.25" customHeight="1">
      <c r="A8" s="246" t="s">
        <v>43</v>
      </c>
      <c r="B8" s="247"/>
      <c r="C8" s="247"/>
      <c r="D8" s="246" t="s">
        <v>2</v>
      </c>
      <c r="E8" s="248"/>
      <c r="F8" s="249" t="s">
        <v>53</v>
      </c>
      <c r="G8" s="229" t="s">
        <v>42</v>
      </c>
    </row>
    <row r="9" spans="1:8" ht="30.75" customHeight="1">
      <c r="A9" s="19" t="s">
        <v>54</v>
      </c>
      <c r="B9" s="228" t="s">
        <v>55</v>
      </c>
      <c r="C9" s="228" t="s">
        <v>44</v>
      </c>
      <c r="D9" s="19" t="s">
        <v>23</v>
      </c>
      <c r="E9" s="19" t="s">
        <v>24</v>
      </c>
      <c r="F9" s="250"/>
      <c r="G9" s="19" t="s">
        <v>56</v>
      </c>
    </row>
    <row r="10" spans="1:8" s="74" customFormat="1">
      <c r="A10" s="28"/>
      <c r="B10" s="72"/>
      <c r="C10" s="72"/>
      <c r="D10" s="28"/>
      <c r="E10" s="28"/>
      <c r="F10" s="73" t="s">
        <v>8</v>
      </c>
      <c r="G10" s="144">
        <v>0</v>
      </c>
    </row>
    <row r="11" spans="1:8">
      <c r="A11" s="19"/>
      <c r="B11" s="228"/>
      <c r="C11" s="228"/>
      <c r="D11" s="19"/>
      <c r="E11" s="19"/>
      <c r="F11" s="20" t="s">
        <v>5</v>
      </c>
      <c r="G11" s="36"/>
    </row>
    <row r="12" spans="1:8" s="33" customFormat="1">
      <c r="A12" s="145" t="s">
        <v>60</v>
      </c>
      <c r="B12" s="146"/>
      <c r="C12" s="146"/>
      <c r="D12" s="147"/>
      <c r="E12" s="148"/>
      <c r="F12" s="149" t="s">
        <v>61</v>
      </c>
      <c r="G12" s="144">
        <f>G14</f>
        <v>2286594.0180000002</v>
      </c>
      <c r="H12" s="3"/>
    </row>
    <row r="13" spans="1:8" s="33" customFormat="1">
      <c r="A13" s="146"/>
      <c r="B13" s="146"/>
      <c r="C13" s="146"/>
      <c r="D13" s="22"/>
      <c r="E13" s="150"/>
      <c r="F13" s="150" t="s">
        <v>5</v>
      </c>
      <c r="G13" s="144"/>
      <c r="H13" s="3"/>
    </row>
    <row r="14" spans="1:8" s="33" customFormat="1" ht="28.5">
      <c r="A14" s="146"/>
      <c r="B14" s="145" t="s">
        <v>62</v>
      </c>
      <c r="C14" s="146"/>
      <c r="D14" s="147"/>
      <c r="E14" s="148"/>
      <c r="F14" s="149" t="s">
        <v>63</v>
      </c>
      <c r="G14" s="144">
        <f>G16</f>
        <v>2286594.0180000002</v>
      </c>
      <c r="H14" s="3"/>
    </row>
    <row r="15" spans="1:8" s="33" customFormat="1">
      <c r="A15" s="146"/>
      <c r="B15" s="146"/>
      <c r="C15" s="146"/>
      <c r="D15" s="22"/>
      <c r="E15" s="150"/>
      <c r="F15" s="150" t="s">
        <v>5</v>
      </c>
      <c r="G15" s="144"/>
      <c r="H15" s="3"/>
    </row>
    <row r="16" spans="1:8" s="33" customFormat="1" ht="28.5">
      <c r="A16" s="146"/>
      <c r="B16" s="146"/>
      <c r="C16" s="145" t="s">
        <v>60</v>
      </c>
      <c r="D16" s="147"/>
      <c r="E16" s="148"/>
      <c r="F16" s="149" t="s">
        <v>63</v>
      </c>
      <c r="G16" s="144">
        <f>G20</f>
        <v>2286594.0180000002</v>
      </c>
      <c r="H16" s="3"/>
    </row>
    <row r="17" spans="1:8" ht="17.25" customHeight="1">
      <c r="A17" s="11"/>
      <c r="B17" s="11"/>
      <c r="C17" s="22"/>
      <c r="D17" s="22"/>
      <c r="E17" s="151"/>
      <c r="F17" s="150" t="s">
        <v>5</v>
      </c>
      <c r="G17" s="144"/>
    </row>
    <row r="18" spans="1:8" ht="30.75" customHeight="1">
      <c r="A18" s="23"/>
      <c r="B18" s="24"/>
      <c r="C18" s="25"/>
      <c r="D18" s="22"/>
      <c r="E18" s="152"/>
      <c r="F18" s="150" t="s">
        <v>30</v>
      </c>
      <c r="G18" s="144">
        <f>+G20</f>
        <v>2286594.0180000002</v>
      </c>
    </row>
    <row r="19" spans="1:8" ht="17.25" customHeight="1">
      <c r="A19" s="23"/>
      <c r="B19" s="24"/>
      <c r="C19" s="25"/>
      <c r="D19" s="22"/>
      <c r="E19" s="152"/>
      <c r="F19" s="150" t="s">
        <v>5</v>
      </c>
      <c r="G19" s="144"/>
    </row>
    <row r="20" spans="1:8">
      <c r="A20" s="230"/>
      <c r="B20" s="34"/>
      <c r="C20" s="34"/>
      <c r="D20" s="145">
        <v>1212</v>
      </c>
      <c r="E20" s="230"/>
      <c r="F20" s="149" t="s">
        <v>57</v>
      </c>
      <c r="G20" s="144">
        <f>G22</f>
        <v>2286594.0180000002</v>
      </c>
    </row>
    <row r="21" spans="1:8" ht="26.25" customHeight="1">
      <c r="A21" s="19"/>
      <c r="B21" s="228"/>
      <c r="C21" s="228"/>
      <c r="D21" s="19"/>
      <c r="E21" s="19"/>
      <c r="F21" s="20" t="s">
        <v>5</v>
      </c>
      <c r="G21" s="36"/>
    </row>
    <row r="22" spans="1:8" ht="57.75" customHeight="1">
      <c r="A22" s="230"/>
      <c r="B22" s="34"/>
      <c r="C22" s="34"/>
      <c r="D22" s="230"/>
      <c r="E22" s="145">
        <v>12007</v>
      </c>
      <c r="F22" s="149" t="s">
        <v>58</v>
      </c>
      <c r="G22" s="144">
        <f>G24+G31+G38+G45+G52+G59+G66+G73+G80</f>
        <v>2286594.0180000002</v>
      </c>
    </row>
    <row r="23" spans="1:8" s="33" customFormat="1">
      <c r="A23" s="19"/>
      <c r="B23" s="228"/>
      <c r="C23" s="228"/>
      <c r="D23" s="19"/>
      <c r="E23" s="19"/>
      <c r="F23" s="20" t="s">
        <v>6</v>
      </c>
      <c r="G23" s="36"/>
      <c r="H23" s="3"/>
    </row>
    <row r="24" spans="1:8">
      <c r="A24" s="19"/>
      <c r="B24" s="228"/>
      <c r="C24" s="228"/>
      <c r="D24" s="19"/>
      <c r="E24" s="19"/>
      <c r="F24" s="153" t="s">
        <v>282</v>
      </c>
      <c r="G24" s="154">
        <f>G27</f>
        <v>182282.7</v>
      </c>
    </row>
    <row r="25" spans="1:8" ht="30" customHeight="1">
      <c r="A25" s="19"/>
      <c r="B25" s="228"/>
      <c r="C25" s="228"/>
      <c r="D25" s="19"/>
      <c r="E25" s="19"/>
      <c r="F25" s="155" t="s">
        <v>7</v>
      </c>
      <c r="G25" s="36"/>
    </row>
    <row r="26" spans="1:8">
      <c r="A26" s="19"/>
      <c r="B26" s="228"/>
      <c r="C26" s="228"/>
      <c r="D26" s="19"/>
      <c r="E26" s="19"/>
      <c r="F26" s="155" t="s">
        <v>8</v>
      </c>
      <c r="G26" s="36">
        <f t="shared" ref="G25:G28" si="0">G27</f>
        <v>182282.7</v>
      </c>
    </row>
    <row r="27" spans="1:8">
      <c r="A27" s="19"/>
      <c r="B27" s="228"/>
      <c r="C27" s="228"/>
      <c r="D27" s="19"/>
      <c r="E27" s="19"/>
      <c r="F27" s="155" t="s">
        <v>9</v>
      </c>
      <c r="G27" s="36">
        <f t="shared" si="0"/>
        <v>182282.7</v>
      </c>
    </row>
    <row r="28" spans="1:8">
      <c r="A28" s="19"/>
      <c r="B28" s="228"/>
      <c r="C28" s="228"/>
      <c r="D28" s="19"/>
      <c r="E28" s="19"/>
      <c r="F28" s="155" t="s">
        <v>10</v>
      </c>
      <c r="G28" s="36">
        <f t="shared" si="0"/>
        <v>182282.7</v>
      </c>
    </row>
    <row r="29" spans="1:8" ht="33.75" customHeight="1">
      <c r="A29" s="19"/>
      <c r="B29" s="228"/>
      <c r="C29" s="228"/>
      <c r="D29" s="19"/>
      <c r="E29" s="19"/>
      <c r="F29" s="155" t="s">
        <v>28</v>
      </c>
      <c r="G29" s="36">
        <f>G30</f>
        <v>182282.7</v>
      </c>
    </row>
    <row r="30" spans="1:8">
      <c r="A30" s="19"/>
      <c r="B30" s="228"/>
      <c r="C30" s="228"/>
      <c r="D30" s="19"/>
      <c r="E30" s="19"/>
      <c r="F30" s="155" t="s">
        <v>29</v>
      </c>
      <c r="G30" s="36">
        <f>'2'!D15</f>
        <v>182282.7</v>
      </c>
    </row>
    <row r="31" spans="1:8">
      <c r="A31" s="19"/>
      <c r="B31" s="228"/>
      <c r="C31" s="228"/>
      <c r="D31" s="19"/>
      <c r="E31" s="19"/>
      <c r="F31" s="153" t="s">
        <v>283</v>
      </c>
      <c r="G31" s="154">
        <f>+G37</f>
        <v>213385.9</v>
      </c>
    </row>
    <row r="32" spans="1:8" ht="30" customHeight="1">
      <c r="A32" s="19"/>
      <c r="B32" s="228"/>
      <c r="C32" s="228"/>
      <c r="D32" s="19"/>
      <c r="E32" s="19"/>
      <c r="F32" s="155" t="s">
        <v>7</v>
      </c>
      <c r="G32" s="36"/>
    </row>
    <row r="33" spans="1:7">
      <c r="A33" s="19"/>
      <c r="B33" s="228"/>
      <c r="C33" s="228"/>
      <c r="D33" s="19"/>
      <c r="E33" s="19"/>
      <c r="F33" s="155" t="s">
        <v>8</v>
      </c>
      <c r="G33" s="36">
        <f t="shared" ref="G32:G35" si="1">G34</f>
        <v>213385.9</v>
      </c>
    </row>
    <row r="34" spans="1:7">
      <c r="A34" s="19"/>
      <c r="B34" s="228"/>
      <c r="C34" s="228"/>
      <c r="D34" s="19"/>
      <c r="E34" s="19"/>
      <c r="F34" s="155" t="s">
        <v>9</v>
      </c>
      <c r="G34" s="36">
        <f t="shared" si="1"/>
        <v>213385.9</v>
      </c>
    </row>
    <row r="35" spans="1:7">
      <c r="A35" s="19"/>
      <c r="B35" s="228"/>
      <c r="C35" s="228"/>
      <c r="D35" s="19"/>
      <c r="E35" s="19"/>
      <c r="F35" s="155" t="s">
        <v>10</v>
      </c>
      <c r="G35" s="36">
        <f t="shared" si="1"/>
        <v>213385.9</v>
      </c>
    </row>
    <row r="36" spans="1:7" ht="33.75" customHeight="1">
      <c r="A36" s="19"/>
      <c r="B36" s="228"/>
      <c r="C36" s="228"/>
      <c r="D36" s="19"/>
      <c r="E36" s="19"/>
      <c r="F36" s="155" t="s">
        <v>28</v>
      </c>
      <c r="G36" s="36">
        <f>G37</f>
        <v>213385.9</v>
      </c>
    </row>
    <row r="37" spans="1:7">
      <c r="A37" s="19"/>
      <c r="B37" s="228"/>
      <c r="C37" s="228"/>
      <c r="D37" s="19"/>
      <c r="E37" s="19"/>
      <c r="F37" s="155" t="s">
        <v>29</v>
      </c>
      <c r="G37" s="36">
        <f>'2'!D33</f>
        <v>213385.9</v>
      </c>
    </row>
    <row r="38" spans="1:7">
      <c r="A38" s="19"/>
      <c r="B38" s="228"/>
      <c r="C38" s="228"/>
      <c r="D38" s="19"/>
      <c r="E38" s="19"/>
      <c r="F38" s="153" t="s">
        <v>75</v>
      </c>
      <c r="G38" s="154">
        <f>+G44</f>
        <v>99265.600000000006</v>
      </c>
    </row>
    <row r="39" spans="1:7" ht="30" customHeight="1">
      <c r="A39" s="19"/>
      <c r="B39" s="228"/>
      <c r="C39" s="228"/>
      <c r="D39" s="19"/>
      <c r="E39" s="19"/>
      <c r="F39" s="155" t="s">
        <v>7</v>
      </c>
      <c r="G39" s="36"/>
    </row>
    <row r="40" spans="1:7">
      <c r="A40" s="19"/>
      <c r="B40" s="228"/>
      <c r="C40" s="228"/>
      <c r="D40" s="19"/>
      <c r="E40" s="19"/>
      <c r="F40" s="155" t="s">
        <v>8</v>
      </c>
      <c r="G40" s="36">
        <f t="shared" ref="G39:G42" si="2">G41</f>
        <v>99265.600000000006</v>
      </c>
    </row>
    <row r="41" spans="1:7">
      <c r="A41" s="19"/>
      <c r="B41" s="228"/>
      <c r="C41" s="228"/>
      <c r="D41" s="19"/>
      <c r="E41" s="19"/>
      <c r="F41" s="155" t="s">
        <v>9</v>
      </c>
      <c r="G41" s="36">
        <f t="shared" si="2"/>
        <v>99265.600000000006</v>
      </c>
    </row>
    <row r="42" spans="1:7">
      <c r="A42" s="19"/>
      <c r="B42" s="228"/>
      <c r="C42" s="228"/>
      <c r="D42" s="19"/>
      <c r="E42" s="19"/>
      <c r="F42" s="155" t="s">
        <v>10</v>
      </c>
      <c r="G42" s="36">
        <f t="shared" si="2"/>
        <v>99265.600000000006</v>
      </c>
    </row>
    <row r="43" spans="1:7" ht="33.75" customHeight="1">
      <c r="A43" s="19"/>
      <c r="B43" s="228"/>
      <c r="C43" s="228"/>
      <c r="D43" s="19"/>
      <c r="E43" s="19"/>
      <c r="F43" s="155" t="s">
        <v>28</v>
      </c>
      <c r="G43" s="36">
        <f>G44</f>
        <v>99265.600000000006</v>
      </c>
    </row>
    <row r="44" spans="1:7">
      <c r="A44" s="19"/>
      <c r="B44" s="228"/>
      <c r="C44" s="228"/>
      <c r="D44" s="19"/>
      <c r="E44" s="19"/>
      <c r="F44" s="155" t="s">
        <v>29</v>
      </c>
      <c r="G44" s="36">
        <f>'2'!D46</f>
        <v>99265.600000000006</v>
      </c>
    </row>
    <row r="45" spans="1:7">
      <c r="A45" s="19"/>
      <c r="B45" s="228"/>
      <c r="C45" s="228"/>
      <c r="D45" s="19"/>
      <c r="E45" s="19"/>
      <c r="F45" s="153" t="s">
        <v>59</v>
      </c>
      <c r="G45" s="154">
        <f>G48</f>
        <v>371406.21799999999</v>
      </c>
    </row>
    <row r="46" spans="1:7" ht="30" customHeight="1">
      <c r="A46" s="19"/>
      <c r="B46" s="228"/>
      <c r="C46" s="228"/>
      <c r="D46" s="19"/>
      <c r="E46" s="19"/>
      <c r="F46" s="155" t="s">
        <v>7</v>
      </c>
      <c r="G46" s="36"/>
    </row>
    <row r="47" spans="1:7">
      <c r="A47" s="19"/>
      <c r="B47" s="228"/>
      <c r="C47" s="228"/>
      <c r="D47" s="19"/>
      <c r="E47" s="19"/>
      <c r="F47" s="155" t="s">
        <v>8</v>
      </c>
      <c r="G47" s="36">
        <f t="shared" ref="G46:G49" si="3">G48</f>
        <v>371406.21799999999</v>
      </c>
    </row>
    <row r="48" spans="1:7">
      <c r="A48" s="19"/>
      <c r="B48" s="228"/>
      <c r="C48" s="228"/>
      <c r="D48" s="19"/>
      <c r="E48" s="19"/>
      <c r="F48" s="155" t="s">
        <v>9</v>
      </c>
      <c r="G48" s="36">
        <f t="shared" si="3"/>
        <v>371406.21799999999</v>
      </c>
    </row>
    <row r="49" spans="1:7">
      <c r="A49" s="19"/>
      <c r="B49" s="228"/>
      <c r="C49" s="228"/>
      <c r="D49" s="19"/>
      <c r="E49" s="19"/>
      <c r="F49" s="155" t="s">
        <v>10</v>
      </c>
      <c r="G49" s="36">
        <f t="shared" si="3"/>
        <v>371406.21799999999</v>
      </c>
    </row>
    <row r="50" spans="1:7" ht="33.75" customHeight="1">
      <c r="A50" s="19"/>
      <c r="B50" s="228"/>
      <c r="C50" s="228"/>
      <c r="D50" s="19"/>
      <c r="E50" s="19"/>
      <c r="F50" s="155" t="s">
        <v>28</v>
      </c>
      <c r="G50" s="36">
        <f>G51</f>
        <v>371406.21799999999</v>
      </c>
    </row>
    <row r="51" spans="1:7">
      <c r="A51" s="19"/>
      <c r="B51" s="228"/>
      <c r="C51" s="228"/>
      <c r="D51" s="19"/>
      <c r="E51" s="19"/>
      <c r="F51" s="155" t="s">
        <v>29</v>
      </c>
      <c r="G51" s="36">
        <f>'2'!D61</f>
        <v>371406.21799999999</v>
      </c>
    </row>
    <row r="52" spans="1:7">
      <c r="A52" s="19"/>
      <c r="B52" s="228"/>
      <c r="C52" s="228"/>
      <c r="D52" s="19"/>
      <c r="E52" s="19"/>
      <c r="F52" s="153" t="s">
        <v>77</v>
      </c>
      <c r="G52" s="154">
        <f>G55</f>
        <v>214423.3</v>
      </c>
    </row>
    <row r="53" spans="1:7" ht="30" customHeight="1">
      <c r="A53" s="19"/>
      <c r="B53" s="228"/>
      <c r="C53" s="228"/>
      <c r="D53" s="19"/>
      <c r="E53" s="19"/>
      <c r="F53" s="155" t="s">
        <v>7</v>
      </c>
      <c r="G53" s="36"/>
    </row>
    <row r="54" spans="1:7">
      <c r="A54" s="19"/>
      <c r="B54" s="228"/>
      <c r="C54" s="228"/>
      <c r="D54" s="19"/>
      <c r="E54" s="19"/>
      <c r="F54" s="155" t="s">
        <v>8</v>
      </c>
      <c r="G54" s="36">
        <f t="shared" ref="G52:G56" si="4">G55</f>
        <v>214423.3</v>
      </c>
    </row>
    <row r="55" spans="1:7">
      <c r="A55" s="19"/>
      <c r="B55" s="228"/>
      <c r="C55" s="228"/>
      <c r="D55" s="19"/>
      <c r="E55" s="19"/>
      <c r="F55" s="155" t="s">
        <v>9</v>
      </c>
      <c r="G55" s="36">
        <f t="shared" si="4"/>
        <v>214423.3</v>
      </c>
    </row>
    <row r="56" spans="1:7">
      <c r="A56" s="19"/>
      <c r="B56" s="228"/>
      <c r="C56" s="228"/>
      <c r="D56" s="19"/>
      <c r="E56" s="19"/>
      <c r="F56" s="155" t="s">
        <v>10</v>
      </c>
      <c r="G56" s="36">
        <f t="shared" si="4"/>
        <v>214423.3</v>
      </c>
    </row>
    <row r="57" spans="1:7" ht="33.75" customHeight="1">
      <c r="A57" s="19"/>
      <c r="B57" s="228"/>
      <c r="C57" s="228"/>
      <c r="D57" s="19"/>
      <c r="E57" s="19"/>
      <c r="F57" s="155" t="s">
        <v>28</v>
      </c>
      <c r="G57" s="36">
        <f>G58</f>
        <v>214423.3</v>
      </c>
    </row>
    <row r="58" spans="1:7">
      <c r="A58" s="19"/>
      <c r="B58" s="228"/>
      <c r="C58" s="228"/>
      <c r="D58" s="19"/>
      <c r="E58" s="19"/>
      <c r="F58" s="155" t="s">
        <v>29</v>
      </c>
      <c r="G58" s="36">
        <f>'2'!D83</f>
        <v>214423.3</v>
      </c>
    </row>
    <row r="59" spans="1:7">
      <c r="A59" s="19"/>
      <c r="B59" s="228"/>
      <c r="C59" s="228"/>
      <c r="D59" s="19"/>
      <c r="E59" s="19"/>
      <c r="F59" s="153" t="s">
        <v>76</v>
      </c>
      <c r="G59" s="154">
        <f>G61</f>
        <v>118279.8</v>
      </c>
    </row>
    <row r="60" spans="1:7" ht="30" customHeight="1">
      <c r="A60" s="19"/>
      <c r="B60" s="228"/>
      <c r="C60" s="228"/>
      <c r="D60" s="19"/>
      <c r="E60" s="19"/>
      <c r="F60" s="155" t="s">
        <v>7</v>
      </c>
      <c r="G60" s="36"/>
    </row>
    <row r="61" spans="1:7">
      <c r="A61" s="19"/>
      <c r="B61" s="228"/>
      <c r="C61" s="228"/>
      <c r="D61" s="19"/>
      <c r="E61" s="19"/>
      <c r="F61" s="155" t="s">
        <v>8</v>
      </c>
      <c r="G61" s="36">
        <f t="shared" ref="G61:G63" si="5">G62</f>
        <v>118279.8</v>
      </c>
    </row>
    <row r="62" spans="1:7">
      <c r="A62" s="19"/>
      <c r="B62" s="228"/>
      <c r="C62" s="228"/>
      <c r="D62" s="19"/>
      <c r="E62" s="19"/>
      <c r="F62" s="155" t="s">
        <v>9</v>
      </c>
      <c r="G62" s="36">
        <f t="shared" si="5"/>
        <v>118279.8</v>
      </c>
    </row>
    <row r="63" spans="1:7">
      <c r="A63" s="19"/>
      <c r="B63" s="228"/>
      <c r="C63" s="228"/>
      <c r="D63" s="19"/>
      <c r="E63" s="19"/>
      <c r="F63" s="155" t="s">
        <v>10</v>
      </c>
      <c r="G63" s="36">
        <f t="shared" si="5"/>
        <v>118279.8</v>
      </c>
    </row>
    <row r="64" spans="1:7" ht="33.75" customHeight="1">
      <c r="A64" s="19"/>
      <c r="B64" s="228"/>
      <c r="C64" s="228"/>
      <c r="D64" s="19"/>
      <c r="E64" s="19"/>
      <c r="F64" s="155" t="s">
        <v>28</v>
      </c>
      <c r="G64" s="36">
        <f>G65</f>
        <v>118279.8</v>
      </c>
    </row>
    <row r="65" spans="1:7">
      <c r="A65" s="19"/>
      <c r="B65" s="228"/>
      <c r="C65" s="228"/>
      <c r="D65" s="19"/>
      <c r="E65" s="19"/>
      <c r="F65" s="155" t="s">
        <v>29</v>
      </c>
      <c r="G65" s="36">
        <v>118279.8</v>
      </c>
    </row>
    <row r="66" spans="1:7">
      <c r="A66" s="19"/>
      <c r="B66" s="228"/>
      <c r="C66" s="228"/>
      <c r="D66" s="19"/>
      <c r="E66" s="19"/>
      <c r="F66" s="153" t="s">
        <v>138</v>
      </c>
      <c r="G66" s="154">
        <f>G68</f>
        <v>55479.6</v>
      </c>
    </row>
    <row r="67" spans="1:7" ht="27">
      <c r="A67" s="19"/>
      <c r="B67" s="228"/>
      <c r="C67" s="228"/>
      <c r="D67" s="19"/>
      <c r="E67" s="19"/>
      <c r="F67" s="155" t="s">
        <v>7</v>
      </c>
      <c r="G67" s="36"/>
    </row>
    <row r="68" spans="1:7">
      <c r="A68" s="19"/>
      <c r="B68" s="228"/>
      <c r="C68" s="228"/>
      <c r="D68" s="19"/>
      <c r="E68" s="19"/>
      <c r="F68" s="155" t="s">
        <v>8</v>
      </c>
      <c r="G68" s="36">
        <f t="shared" ref="G67:G70" si="6">G69</f>
        <v>55479.6</v>
      </c>
    </row>
    <row r="69" spans="1:7">
      <c r="A69" s="19"/>
      <c r="B69" s="228"/>
      <c r="C69" s="228"/>
      <c r="D69" s="19"/>
      <c r="E69" s="19"/>
      <c r="F69" s="155" t="s">
        <v>9</v>
      </c>
      <c r="G69" s="36">
        <f t="shared" si="6"/>
        <v>55479.6</v>
      </c>
    </row>
    <row r="70" spans="1:7">
      <c r="A70" s="19"/>
      <c r="B70" s="228"/>
      <c r="C70" s="228"/>
      <c r="D70" s="19"/>
      <c r="E70" s="19"/>
      <c r="F70" s="155" t="s">
        <v>10</v>
      </c>
      <c r="G70" s="36">
        <f t="shared" si="6"/>
        <v>55479.6</v>
      </c>
    </row>
    <row r="71" spans="1:7">
      <c r="A71" s="19"/>
      <c r="B71" s="228"/>
      <c r="C71" s="228"/>
      <c r="D71" s="19"/>
      <c r="E71" s="19"/>
      <c r="F71" s="155" t="s">
        <v>28</v>
      </c>
      <c r="G71" s="36">
        <f>G72</f>
        <v>55479.6</v>
      </c>
    </row>
    <row r="72" spans="1:7">
      <c r="A72" s="19"/>
      <c r="B72" s="228"/>
      <c r="C72" s="228"/>
      <c r="D72" s="19"/>
      <c r="E72" s="19"/>
      <c r="F72" s="155" t="s">
        <v>29</v>
      </c>
      <c r="G72" s="36">
        <f>'2'!D98</f>
        <v>55479.6</v>
      </c>
    </row>
    <row r="73" spans="1:7">
      <c r="A73" s="19"/>
      <c r="B73" s="228"/>
      <c r="C73" s="228"/>
      <c r="D73" s="19"/>
      <c r="E73" s="19"/>
      <c r="F73" s="153" t="s">
        <v>152</v>
      </c>
      <c r="G73" s="154">
        <f>G75</f>
        <v>1021386.5000000001</v>
      </c>
    </row>
    <row r="74" spans="1:7" ht="27">
      <c r="A74" s="19"/>
      <c r="B74" s="228"/>
      <c r="C74" s="228"/>
      <c r="D74" s="19"/>
      <c r="E74" s="19"/>
      <c r="F74" s="155" t="s">
        <v>7</v>
      </c>
      <c r="G74" s="36"/>
    </row>
    <row r="75" spans="1:7">
      <c r="A75" s="19"/>
      <c r="B75" s="228"/>
      <c r="C75" s="228"/>
      <c r="D75" s="19"/>
      <c r="E75" s="19"/>
      <c r="F75" s="155" t="s">
        <v>8</v>
      </c>
      <c r="G75" s="36">
        <f t="shared" ref="G74:G77" si="7">G76</f>
        <v>1021386.5000000001</v>
      </c>
    </row>
    <row r="76" spans="1:7">
      <c r="A76" s="19"/>
      <c r="B76" s="228"/>
      <c r="C76" s="228"/>
      <c r="D76" s="19"/>
      <c r="E76" s="19"/>
      <c r="F76" s="155" t="s">
        <v>9</v>
      </c>
      <c r="G76" s="36">
        <f t="shared" si="7"/>
        <v>1021386.5000000001</v>
      </c>
    </row>
    <row r="77" spans="1:7">
      <c r="A77" s="19"/>
      <c r="B77" s="228"/>
      <c r="C77" s="228"/>
      <c r="D77" s="19"/>
      <c r="E77" s="19"/>
      <c r="F77" s="155" t="s">
        <v>10</v>
      </c>
      <c r="G77" s="36">
        <f t="shared" si="7"/>
        <v>1021386.5000000001</v>
      </c>
    </row>
    <row r="78" spans="1:7">
      <c r="A78" s="19"/>
      <c r="B78" s="228"/>
      <c r="C78" s="228"/>
      <c r="D78" s="19"/>
      <c r="E78" s="19"/>
      <c r="F78" s="155" t="s">
        <v>28</v>
      </c>
      <c r="G78" s="36">
        <f>G79</f>
        <v>1021386.5000000001</v>
      </c>
    </row>
    <row r="79" spans="1:7">
      <c r="A79" s="19"/>
      <c r="B79" s="228"/>
      <c r="C79" s="228"/>
      <c r="D79" s="19"/>
      <c r="E79" s="19"/>
      <c r="F79" s="155" t="s">
        <v>29</v>
      </c>
      <c r="G79" s="36">
        <f>'2'!D102</f>
        <v>1021386.5000000001</v>
      </c>
    </row>
    <row r="80" spans="1:7">
      <c r="A80" s="19"/>
      <c r="B80" s="228"/>
      <c r="C80" s="228"/>
      <c r="D80" s="19"/>
      <c r="E80" s="19"/>
      <c r="F80" s="153" t="s">
        <v>284</v>
      </c>
      <c r="G80" s="154">
        <f>G83</f>
        <v>10684.4</v>
      </c>
    </row>
    <row r="81" spans="1:7" ht="27">
      <c r="A81" s="19"/>
      <c r="B81" s="228"/>
      <c r="C81" s="228"/>
      <c r="D81" s="19"/>
      <c r="E81" s="19"/>
      <c r="F81" s="155" t="s">
        <v>7</v>
      </c>
      <c r="G81" s="36"/>
    </row>
    <row r="82" spans="1:7">
      <c r="A82" s="19"/>
      <c r="B82" s="228"/>
      <c r="C82" s="228"/>
      <c r="D82" s="19"/>
      <c r="E82" s="19"/>
      <c r="F82" s="155" t="s">
        <v>8</v>
      </c>
      <c r="G82" s="36">
        <f t="shared" ref="G81:G84" si="8">G83</f>
        <v>10684.4</v>
      </c>
    </row>
    <row r="83" spans="1:7">
      <c r="A83" s="19"/>
      <c r="B83" s="228"/>
      <c r="C83" s="228"/>
      <c r="D83" s="19"/>
      <c r="E83" s="19"/>
      <c r="F83" s="155" t="s">
        <v>9</v>
      </c>
      <c r="G83" s="36">
        <f t="shared" si="8"/>
        <v>10684.4</v>
      </c>
    </row>
    <row r="84" spans="1:7">
      <c r="A84" s="19"/>
      <c r="B84" s="228"/>
      <c r="C84" s="228"/>
      <c r="D84" s="19"/>
      <c r="E84" s="19"/>
      <c r="F84" s="155" t="s">
        <v>10</v>
      </c>
      <c r="G84" s="36">
        <f t="shared" si="8"/>
        <v>10684.4</v>
      </c>
    </row>
    <row r="85" spans="1:7">
      <c r="A85" s="19"/>
      <c r="B85" s="228"/>
      <c r="C85" s="228"/>
      <c r="D85" s="19"/>
      <c r="E85" s="19"/>
      <c r="F85" s="155" t="s">
        <v>28</v>
      </c>
      <c r="G85" s="36">
        <f>'2'!D108</f>
        <v>10684.4</v>
      </c>
    </row>
    <row r="86" spans="1:7">
      <c r="A86" s="19"/>
      <c r="B86" s="228"/>
      <c r="C86" s="228"/>
      <c r="D86" s="19"/>
      <c r="E86" s="19"/>
      <c r="F86" s="155" t="s">
        <v>29</v>
      </c>
      <c r="G86" s="36">
        <f>'2'!D108</f>
        <v>10684.4</v>
      </c>
    </row>
    <row r="87" spans="1:7" s="69" customFormat="1">
      <c r="A87" s="156" t="s">
        <v>145</v>
      </c>
      <c r="B87" s="157"/>
      <c r="C87" s="157"/>
      <c r="D87" s="73"/>
      <c r="E87" s="158"/>
      <c r="F87" s="159" t="s">
        <v>157</v>
      </c>
      <c r="G87" s="160">
        <f>+G89</f>
        <v>-160298.79999999999</v>
      </c>
    </row>
    <row r="88" spans="1:7" s="69" customFormat="1">
      <c r="A88" s="157"/>
      <c r="B88" s="157"/>
      <c r="C88" s="157"/>
      <c r="D88" s="71"/>
      <c r="E88" s="161"/>
      <c r="F88" s="161" t="s">
        <v>5</v>
      </c>
      <c r="G88" s="160"/>
    </row>
    <row r="89" spans="1:7" s="69" customFormat="1">
      <c r="A89" s="157"/>
      <c r="B89" s="156" t="s">
        <v>155</v>
      </c>
      <c r="C89" s="157"/>
      <c r="D89" s="73"/>
      <c r="E89" s="158"/>
      <c r="F89" s="159" t="s">
        <v>156</v>
      </c>
      <c r="G89" s="160">
        <f>+G91</f>
        <v>-160298.79999999999</v>
      </c>
    </row>
    <row r="90" spans="1:7" s="69" customFormat="1">
      <c r="A90" s="157"/>
      <c r="B90" s="157"/>
      <c r="C90" s="157"/>
      <c r="D90" s="71"/>
      <c r="E90" s="161"/>
      <c r="F90" s="161" t="s">
        <v>5</v>
      </c>
      <c r="G90" s="160"/>
    </row>
    <row r="91" spans="1:7" s="69" customFormat="1">
      <c r="A91" s="157"/>
      <c r="B91" s="157"/>
      <c r="C91" s="162" t="s">
        <v>60</v>
      </c>
      <c r="D91" s="73"/>
      <c r="E91" s="158"/>
      <c r="F91" s="159" t="s">
        <v>156</v>
      </c>
      <c r="G91" s="160">
        <f>+G93</f>
        <v>-160298.79999999999</v>
      </c>
    </row>
    <row r="92" spans="1:7" s="69" customFormat="1">
      <c r="A92" s="70"/>
      <c r="B92" s="70"/>
      <c r="C92" s="71"/>
      <c r="D92" s="71"/>
      <c r="E92" s="163"/>
      <c r="F92" s="161" t="s">
        <v>5</v>
      </c>
      <c r="G92" s="160"/>
    </row>
    <row r="93" spans="1:7" s="35" customFormat="1">
      <c r="A93" s="155"/>
      <c r="B93" s="155"/>
      <c r="C93" s="155"/>
      <c r="D93" s="155">
        <v>1072</v>
      </c>
      <c r="E93" s="155"/>
      <c r="F93" s="164" t="s">
        <v>146</v>
      </c>
      <c r="G93" s="165">
        <f>G95+G104</f>
        <v>-160298.79999999999</v>
      </c>
    </row>
    <row r="94" spans="1:7" s="35" customFormat="1">
      <c r="A94" s="155"/>
      <c r="B94" s="155"/>
      <c r="C94" s="155"/>
      <c r="D94" s="155"/>
      <c r="E94" s="155"/>
      <c r="F94" s="155" t="s">
        <v>5</v>
      </c>
      <c r="G94" s="165"/>
    </row>
    <row r="95" spans="1:7" s="33" customFormat="1" ht="54">
      <c r="A95" s="146"/>
      <c r="B95" s="146"/>
      <c r="C95" s="146"/>
      <c r="D95" s="146"/>
      <c r="E95" s="146">
        <v>12001</v>
      </c>
      <c r="F95" s="213" t="s">
        <v>148</v>
      </c>
      <c r="G95" s="166">
        <f>'1'!D124</f>
        <v>-10298.799999999999</v>
      </c>
    </row>
    <row r="96" spans="1:7" s="33" customFormat="1">
      <c r="A96" s="146"/>
      <c r="B96" s="146"/>
      <c r="C96" s="146"/>
      <c r="D96" s="146"/>
      <c r="E96" s="102"/>
      <c r="F96" s="81" t="s">
        <v>6</v>
      </c>
      <c r="G96" s="166"/>
    </row>
    <row r="97" spans="1:7" s="33" customFormat="1" ht="28.5">
      <c r="A97" s="146"/>
      <c r="B97" s="146"/>
      <c r="C97" s="146"/>
      <c r="D97" s="146"/>
      <c r="E97" s="102"/>
      <c r="F97" s="153" t="s">
        <v>153</v>
      </c>
      <c r="G97" s="167">
        <f>G99</f>
        <v>-10298.799999999999</v>
      </c>
    </row>
    <row r="98" spans="1:7" s="33" customFormat="1" ht="27">
      <c r="A98" s="146"/>
      <c r="B98" s="146"/>
      <c r="C98" s="146"/>
      <c r="D98" s="146"/>
      <c r="E98" s="102"/>
      <c r="F98" s="146" t="s">
        <v>7</v>
      </c>
      <c r="G98" s="166"/>
    </row>
    <row r="99" spans="1:7" s="33" customFormat="1">
      <c r="A99" s="146"/>
      <c r="B99" s="146"/>
      <c r="C99" s="146"/>
      <c r="D99" s="146"/>
      <c r="E99" s="102"/>
      <c r="F99" s="81" t="s">
        <v>8</v>
      </c>
      <c r="G99" s="166">
        <f>+G100</f>
        <v>-10298.799999999999</v>
      </c>
    </row>
    <row r="100" spans="1:7" s="33" customFormat="1">
      <c r="A100" s="146"/>
      <c r="B100" s="146"/>
      <c r="C100" s="146"/>
      <c r="D100" s="146"/>
      <c r="E100" s="102"/>
      <c r="F100" s="214" t="s">
        <v>83</v>
      </c>
      <c r="G100" s="166">
        <f>G103</f>
        <v>-10298.799999999999</v>
      </c>
    </row>
    <row r="101" spans="1:7" s="33" customFormat="1">
      <c r="A101" s="146"/>
      <c r="B101" s="146"/>
      <c r="C101" s="146"/>
      <c r="D101" s="146"/>
      <c r="E101" s="102"/>
      <c r="F101" s="81" t="s">
        <v>154</v>
      </c>
      <c r="G101" s="166">
        <f>G102</f>
        <v>-10298.799999999999</v>
      </c>
    </row>
    <row r="102" spans="1:7" s="33" customFormat="1">
      <c r="A102" s="146"/>
      <c r="B102" s="146"/>
      <c r="C102" s="146"/>
      <c r="D102" s="146"/>
      <c r="E102" s="102"/>
      <c r="F102" s="271" t="s">
        <v>393</v>
      </c>
      <c r="G102" s="166">
        <f>G103</f>
        <v>-10298.799999999999</v>
      </c>
    </row>
    <row r="103" spans="1:7" s="33" customFormat="1">
      <c r="A103" s="146"/>
      <c r="B103" s="146"/>
      <c r="C103" s="146"/>
      <c r="D103" s="146"/>
      <c r="E103" s="102"/>
      <c r="F103" s="217" t="s">
        <v>392</v>
      </c>
      <c r="G103" s="166">
        <f>'1'!D124</f>
        <v>-10298.799999999999</v>
      </c>
    </row>
    <row r="104" spans="1:7" s="35" customFormat="1" ht="67.5">
      <c r="A104" s="155"/>
      <c r="B104" s="155"/>
      <c r="C104" s="155"/>
      <c r="D104" s="155"/>
      <c r="E104" s="155">
        <v>31001</v>
      </c>
      <c r="F104" s="213" t="s">
        <v>149</v>
      </c>
      <c r="G104" s="165">
        <f>+G106</f>
        <v>-150000</v>
      </c>
    </row>
    <row r="105" spans="1:7" s="35" customFormat="1">
      <c r="A105" s="155"/>
      <c r="B105" s="155"/>
      <c r="C105" s="155"/>
      <c r="D105" s="155"/>
      <c r="E105" s="155"/>
      <c r="F105" s="155" t="s">
        <v>6</v>
      </c>
      <c r="G105" s="170"/>
    </row>
    <row r="106" spans="1:7" s="35" customFormat="1" ht="28.5">
      <c r="A106" s="155"/>
      <c r="B106" s="155"/>
      <c r="C106" s="155"/>
      <c r="D106" s="155"/>
      <c r="E106" s="155"/>
      <c r="F106" s="153" t="s">
        <v>153</v>
      </c>
      <c r="G106" s="167">
        <f>+G108</f>
        <v>-150000</v>
      </c>
    </row>
    <row r="107" spans="1:7" s="35" customFormat="1" ht="27">
      <c r="A107" s="155"/>
      <c r="B107" s="155"/>
      <c r="C107" s="155"/>
      <c r="D107" s="155"/>
      <c r="E107" s="155"/>
      <c r="F107" s="146" t="s">
        <v>7</v>
      </c>
      <c r="G107" s="166"/>
    </row>
    <row r="108" spans="1:7" s="35" customFormat="1">
      <c r="A108" s="155"/>
      <c r="B108" s="155"/>
      <c r="C108" s="155"/>
      <c r="D108" s="155"/>
      <c r="E108" s="155"/>
      <c r="F108" s="81" t="s">
        <v>8</v>
      </c>
      <c r="G108" s="166">
        <f t="shared" ref="G108:G110" si="9">+G109</f>
        <v>-150000</v>
      </c>
    </row>
    <row r="109" spans="1:7" s="35" customFormat="1">
      <c r="A109" s="155"/>
      <c r="B109" s="155"/>
      <c r="C109" s="155"/>
      <c r="D109" s="155"/>
      <c r="E109" s="155"/>
      <c r="F109" s="214" t="s">
        <v>83</v>
      </c>
      <c r="G109" s="166">
        <f t="shared" si="9"/>
        <v>-150000</v>
      </c>
    </row>
    <row r="110" spans="1:7" s="35" customFormat="1">
      <c r="A110" s="155"/>
      <c r="B110" s="155"/>
      <c r="C110" s="155"/>
      <c r="D110" s="155"/>
      <c r="E110" s="155"/>
      <c r="F110" s="81" t="s">
        <v>154</v>
      </c>
      <c r="G110" s="166">
        <f t="shared" si="9"/>
        <v>-150000</v>
      </c>
    </row>
    <row r="111" spans="1:7" s="35" customFormat="1">
      <c r="A111" s="155"/>
      <c r="B111" s="155"/>
      <c r="C111" s="155"/>
      <c r="D111" s="155"/>
      <c r="E111" s="155"/>
      <c r="F111" s="214" t="s">
        <v>285</v>
      </c>
      <c r="G111" s="166">
        <f>+G112</f>
        <v>-150000</v>
      </c>
    </row>
    <row r="112" spans="1:7" s="35" customFormat="1">
      <c r="A112" s="155"/>
      <c r="B112" s="155"/>
      <c r="C112" s="155"/>
      <c r="D112" s="155"/>
      <c r="E112" s="155"/>
      <c r="F112" s="272" t="s">
        <v>85</v>
      </c>
      <c r="G112" s="216">
        <f>-150000</f>
        <v>-150000</v>
      </c>
    </row>
    <row r="113" spans="1:7" s="69" customFormat="1">
      <c r="A113" s="156" t="s">
        <v>286</v>
      </c>
      <c r="B113" s="157"/>
      <c r="C113" s="157"/>
      <c r="D113" s="73"/>
      <c r="E113" s="158"/>
      <c r="F113" s="139" t="s">
        <v>186</v>
      </c>
      <c r="G113" s="160">
        <f>+G115</f>
        <v>-432328.2</v>
      </c>
    </row>
    <row r="114" spans="1:7" s="69" customFormat="1">
      <c r="A114" s="157"/>
      <c r="B114" s="157"/>
      <c r="C114" s="157"/>
      <c r="D114" s="71"/>
      <c r="E114" s="161"/>
      <c r="F114" s="161" t="s">
        <v>5</v>
      </c>
      <c r="G114" s="160"/>
    </row>
    <row r="115" spans="1:7" s="69" customFormat="1">
      <c r="A115" s="157"/>
      <c r="B115" s="156" t="s">
        <v>287</v>
      </c>
      <c r="C115" s="157"/>
      <c r="D115" s="73"/>
      <c r="E115" s="158"/>
      <c r="F115" s="159" t="s">
        <v>288</v>
      </c>
      <c r="G115" s="160">
        <f>+G117</f>
        <v>-432328.2</v>
      </c>
    </row>
    <row r="116" spans="1:7" s="69" customFormat="1">
      <c r="A116" s="157"/>
      <c r="B116" s="157"/>
      <c r="C116" s="157"/>
      <c r="D116" s="71"/>
      <c r="E116" s="161"/>
      <c r="F116" s="161" t="s">
        <v>5</v>
      </c>
      <c r="G116" s="160"/>
    </row>
    <row r="117" spans="1:7" s="69" customFormat="1">
      <c r="A117" s="157"/>
      <c r="B117" s="157"/>
      <c r="C117" s="156" t="s">
        <v>286</v>
      </c>
      <c r="D117" s="73"/>
      <c r="E117" s="158"/>
      <c r="F117" s="159" t="s">
        <v>288</v>
      </c>
      <c r="G117" s="160">
        <f>+G119</f>
        <v>-432328.2</v>
      </c>
    </row>
    <row r="118" spans="1:7" s="69" customFormat="1">
      <c r="A118" s="70"/>
      <c r="B118" s="70"/>
      <c r="C118" s="71"/>
      <c r="D118" s="71"/>
      <c r="E118" s="163"/>
      <c r="F118" s="161" t="s">
        <v>5</v>
      </c>
      <c r="G118" s="160"/>
    </row>
    <row r="119" spans="1:7" s="35" customFormat="1" ht="27">
      <c r="A119" s="155"/>
      <c r="B119" s="155"/>
      <c r="C119" s="155"/>
      <c r="D119" s="153">
        <v>1004</v>
      </c>
      <c r="E119" s="155"/>
      <c r="F119" s="155" t="s">
        <v>289</v>
      </c>
      <c r="G119" s="165">
        <f>+G121+G129+G137+G145+G154</f>
        <v>-432328.2</v>
      </c>
    </row>
    <row r="120" spans="1:7" s="35" customFormat="1">
      <c r="A120" s="155"/>
      <c r="B120" s="155"/>
      <c r="C120" s="155"/>
      <c r="D120" s="155"/>
      <c r="E120" s="155"/>
      <c r="F120" s="155" t="s">
        <v>5</v>
      </c>
      <c r="G120" s="165"/>
    </row>
    <row r="121" spans="1:7" s="33" customFormat="1" ht="27">
      <c r="A121" s="146"/>
      <c r="B121" s="146"/>
      <c r="C121" s="146"/>
      <c r="D121" s="146"/>
      <c r="E121" s="146">
        <v>11005</v>
      </c>
      <c r="F121" s="213" t="s">
        <v>189</v>
      </c>
      <c r="G121" s="166">
        <f>'1'!D44</f>
        <v>-72680.899999999994</v>
      </c>
    </row>
    <row r="122" spans="1:7" s="33" customFormat="1">
      <c r="A122" s="146"/>
      <c r="B122" s="146"/>
      <c r="C122" s="146"/>
      <c r="D122" s="146"/>
      <c r="E122" s="102"/>
      <c r="F122" s="81" t="s">
        <v>6</v>
      </c>
      <c r="G122" s="166"/>
    </row>
    <row r="123" spans="1:7" s="33" customFormat="1" ht="28.5">
      <c r="A123" s="146"/>
      <c r="B123" s="146"/>
      <c r="C123" s="146"/>
      <c r="D123" s="146"/>
      <c r="E123" s="102"/>
      <c r="F123" s="153" t="s">
        <v>153</v>
      </c>
      <c r="G123" s="166">
        <v>-72680.899999999994</v>
      </c>
    </row>
    <row r="124" spans="1:7" s="33" customFormat="1" ht="27">
      <c r="A124" s="146"/>
      <c r="B124" s="146"/>
      <c r="C124" s="146"/>
      <c r="D124" s="146"/>
      <c r="E124" s="102"/>
      <c r="F124" s="146" t="s">
        <v>7</v>
      </c>
      <c r="G124" s="166"/>
    </row>
    <row r="125" spans="1:7" s="33" customFormat="1">
      <c r="A125" s="146"/>
      <c r="B125" s="146"/>
      <c r="C125" s="146"/>
      <c r="D125" s="146"/>
      <c r="E125" s="102"/>
      <c r="F125" s="81" t="s">
        <v>8</v>
      </c>
      <c r="G125" s="166">
        <v>-72680.899999999994</v>
      </c>
    </row>
    <row r="126" spans="1:7" s="33" customFormat="1">
      <c r="A126" s="146"/>
      <c r="B126" s="146"/>
      <c r="C126" s="146"/>
      <c r="D126" s="146"/>
      <c r="E126" s="102"/>
      <c r="F126" s="273" t="s">
        <v>9</v>
      </c>
      <c r="G126" s="166">
        <v>-72680.899999999994</v>
      </c>
    </row>
    <row r="127" spans="1:7" s="33" customFormat="1">
      <c r="A127" s="146"/>
      <c r="B127" s="146"/>
      <c r="C127" s="146"/>
      <c r="D127" s="146"/>
      <c r="E127" s="102"/>
      <c r="F127" s="273" t="s">
        <v>290</v>
      </c>
      <c r="G127" s="166">
        <v>-72680.899999999994</v>
      </c>
    </row>
    <row r="128" spans="1:7" s="33" customFormat="1">
      <c r="A128" s="146"/>
      <c r="B128" s="146"/>
      <c r="C128" s="146"/>
      <c r="D128" s="146"/>
      <c r="E128" s="102"/>
      <c r="F128" s="217" t="s">
        <v>389</v>
      </c>
      <c r="G128" s="166">
        <v>-72680.899999999994</v>
      </c>
    </row>
    <row r="129" spans="1:7" s="33" customFormat="1" ht="40.5">
      <c r="A129" s="146"/>
      <c r="B129" s="146"/>
      <c r="C129" s="146"/>
      <c r="D129" s="146"/>
      <c r="E129" s="146">
        <v>11008</v>
      </c>
      <c r="F129" s="119" t="s">
        <v>410</v>
      </c>
      <c r="G129" s="166">
        <f>'1'!D50</f>
        <v>-47857.5</v>
      </c>
    </row>
    <row r="130" spans="1:7" s="33" customFormat="1">
      <c r="A130" s="146"/>
      <c r="B130" s="146"/>
      <c r="C130" s="146"/>
      <c r="D130" s="146"/>
      <c r="E130" s="102"/>
      <c r="F130" s="81" t="s">
        <v>6</v>
      </c>
      <c r="G130" s="166"/>
    </row>
    <row r="131" spans="1:7" s="33" customFormat="1" ht="28.5">
      <c r="A131" s="146"/>
      <c r="B131" s="146"/>
      <c r="C131" s="146"/>
      <c r="D131" s="146"/>
      <c r="E131" s="102"/>
      <c r="F131" s="153" t="s">
        <v>153</v>
      </c>
      <c r="G131" s="166">
        <v>-47857.5</v>
      </c>
    </row>
    <row r="132" spans="1:7" s="33" customFormat="1" ht="27">
      <c r="A132" s="146"/>
      <c r="B132" s="146"/>
      <c r="C132" s="146"/>
      <c r="D132" s="146"/>
      <c r="E132" s="102"/>
      <c r="F132" s="146" t="s">
        <v>7</v>
      </c>
      <c r="G132" s="166"/>
    </row>
    <row r="133" spans="1:7" s="33" customFormat="1">
      <c r="A133" s="146"/>
      <c r="B133" s="146"/>
      <c r="C133" s="146"/>
      <c r="D133" s="146"/>
      <c r="E133" s="102"/>
      <c r="F133" s="81" t="s">
        <v>8</v>
      </c>
      <c r="G133" s="166">
        <v>-47857.5</v>
      </c>
    </row>
    <row r="134" spans="1:7" s="33" customFormat="1">
      <c r="A134" s="146"/>
      <c r="B134" s="146"/>
      <c r="C134" s="146"/>
      <c r="D134" s="146"/>
      <c r="E134" s="102"/>
      <c r="F134" s="155" t="s">
        <v>9</v>
      </c>
      <c r="G134" s="166">
        <v>-47857.5</v>
      </c>
    </row>
    <row r="135" spans="1:7" s="33" customFormat="1">
      <c r="A135" s="146"/>
      <c r="B135" s="146"/>
      <c r="C135" s="146"/>
      <c r="D135" s="146"/>
      <c r="E135" s="102"/>
      <c r="F135" s="155" t="s">
        <v>290</v>
      </c>
      <c r="G135" s="166">
        <v>-47857.5</v>
      </c>
    </row>
    <row r="136" spans="1:7" s="33" customFormat="1">
      <c r="A136" s="146"/>
      <c r="B136" s="146"/>
      <c r="C136" s="146"/>
      <c r="D136" s="146"/>
      <c r="E136" s="102"/>
      <c r="F136" s="155" t="s">
        <v>291</v>
      </c>
      <c r="G136" s="166">
        <v>-47857.5</v>
      </c>
    </row>
    <row r="137" spans="1:7" ht="67.5">
      <c r="A137" s="146"/>
      <c r="B137" s="146"/>
      <c r="C137" s="146"/>
      <c r="D137" s="146"/>
      <c r="E137" s="146">
        <v>11010</v>
      </c>
      <c r="F137" s="155" t="s">
        <v>292</v>
      </c>
      <c r="G137" s="166">
        <f>'1'!D56</f>
        <v>-28384.9</v>
      </c>
    </row>
    <row r="138" spans="1:7">
      <c r="A138" s="146"/>
      <c r="B138" s="146"/>
      <c r="C138" s="146"/>
      <c r="D138" s="146"/>
      <c r="E138" s="102"/>
      <c r="F138" s="155" t="s">
        <v>6</v>
      </c>
      <c r="G138" s="11"/>
    </row>
    <row r="139" spans="1:7" ht="28.5">
      <c r="A139" s="146"/>
      <c r="B139" s="146"/>
      <c r="C139" s="146"/>
      <c r="D139" s="146"/>
      <c r="E139" s="102"/>
      <c r="F139" s="153" t="s">
        <v>293</v>
      </c>
      <c r="G139" s="166">
        <v>-28384.9</v>
      </c>
    </row>
    <row r="140" spans="1:7" ht="27">
      <c r="A140" s="146"/>
      <c r="B140" s="146"/>
      <c r="C140" s="146"/>
      <c r="D140" s="146"/>
      <c r="E140" s="102"/>
      <c r="F140" s="155" t="s">
        <v>7</v>
      </c>
      <c r="G140" s="166"/>
    </row>
    <row r="141" spans="1:7">
      <c r="A141" s="146"/>
      <c r="B141" s="146"/>
      <c r="C141" s="146"/>
      <c r="D141" s="146"/>
      <c r="E141" s="102"/>
      <c r="F141" s="155" t="s">
        <v>8</v>
      </c>
      <c r="G141" s="166">
        <v>-28384.9</v>
      </c>
    </row>
    <row r="142" spans="1:7">
      <c r="A142" s="146"/>
      <c r="B142" s="146"/>
      <c r="C142" s="146"/>
      <c r="D142" s="146"/>
      <c r="E142" s="102"/>
      <c r="F142" s="155" t="s">
        <v>9</v>
      </c>
      <c r="G142" s="166">
        <v>-28384.9</v>
      </c>
    </row>
    <row r="143" spans="1:7">
      <c r="A143" s="146"/>
      <c r="B143" s="146"/>
      <c r="C143" s="146"/>
      <c r="D143" s="146"/>
      <c r="E143" s="102"/>
      <c r="F143" s="155" t="s">
        <v>290</v>
      </c>
      <c r="G143" s="166">
        <v>-28384.9</v>
      </c>
    </row>
    <row r="144" spans="1:7">
      <c r="A144" s="146"/>
      <c r="B144" s="146"/>
      <c r="C144" s="146"/>
      <c r="D144" s="146"/>
      <c r="E144" s="102"/>
      <c r="F144" s="155" t="s">
        <v>291</v>
      </c>
      <c r="G144" s="166">
        <v>-28384.9</v>
      </c>
    </row>
    <row r="145" spans="1:7" ht="33">
      <c r="A145" s="56"/>
      <c r="B145" s="56"/>
      <c r="C145" s="56"/>
      <c r="D145" s="56"/>
      <c r="E145" s="273" t="s">
        <v>294</v>
      </c>
      <c r="F145" s="273" t="s">
        <v>295</v>
      </c>
      <c r="G145" s="166">
        <f>'1'!D62</f>
        <v>-216666.7</v>
      </c>
    </row>
    <row r="146" spans="1:7">
      <c r="A146" s="56"/>
      <c r="B146" s="56"/>
      <c r="C146" s="56"/>
      <c r="D146" s="56"/>
      <c r="E146" s="273"/>
      <c r="F146" s="273" t="s">
        <v>6</v>
      </c>
      <c r="G146" s="56"/>
    </row>
    <row r="147" spans="1:7" ht="28.5">
      <c r="A147" s="56"/>
      <c r="B147" s="56"/>
      <c r="C147" s="56"/>
      <c r="D147" s="56"/>
      <c r="E147" s="273"/>
      <c r="F147" s="153" t="s">
        <v>293</v>
      </c>
      <c r="G147" s="166">
        <v>-216666.7</v>
      </c>
    </row>
    <row r="148" spans="1:7" ht="33">
      <c r="A148" s="56"/>
      <c r="B148" s="56"/>
      <c r="C148" s="56"/>
      <c r="D148" s="56"/>
      <c r="E148" s="273"/>
      <c r="F148" s="273" t="s">
        <v>7</v>
      </c>
      <c r="G148" s="166"/>
    </row>
    <row r="149" spans="1:7">
      <c r="A149" s="56"/>
      <c r="B149" s="56"/>
      <c r="C149" s="56"/>
      <c r="D149" s="56"/>
      <c r="E149" s="273"/>
      <c r="F149" s="273" t="s">
        <v>8</v>
      </c>
      <c r="G149" s="166">
        <v>-216666.7</v>
      </c>
    </row>
    <row r="150" spans="1:7">
      <c r="A150" s="56"/>
      <c r="B150" s="56"/>
      <c r="C150" s="56"/>
      <c r="D150" s="56"/>
      <c r="E150" s="273"/>
      <c r="F150" s="273" t="s">
        <v>83</v>
      </c>
      <c r="G150" s="166">
        <v>-216666.7</v>
      </c>
    </row>
    <row r="151" spans="1:7">
      <c r="A151" s="56"/>
      <c r="B151" s="56"/>
      <c r="C151" s="56"/>
      <c r="D151" s="56"/>
      <c r="E151" s="273"/>
      <c r="F151" s="273" t="s">
        <v>296</v>
      </c>
      <c r="G151" s="166">
        <v>-216666.7</v>
      </c>
    </row>
    <row r="152" spans="1:7">
      <c r="A152" s="56"/>
      <c r="B152" s="56"/>
      <c r="C152" s="56"/>
      <c r="D152" s="56"/>
      <c r="E152" s="273"/>
      <c r="F152" s="273" t="s">
        <v>84</v>
      </c>
      <c r="G152" s="166">
        <v>-216666.7</v>
      </c>
    </row>
    <row r="153" spans="1:7">
      <c r="A153" s="56"/>
      <c r="B153" s="56"/>
      <c r="C153" s="56"/>
      <c r="D153" s="56"/>
      <c r="E153" s="273"/>
      <c r="F153" s="273" t="s">
        <v>85</v>
      </c>
      <c r="G153" s="166">
        <v>-216666.7</v>
      </c>
    </row>
    <row r="154" spans="1:7" ht="49.5">
      <c r="A154" s="56"/>
      <c r="B154" s="56"/>
      <c r="C154" s="56"/>
      <c r="D154" s="56"/>
      <c r="E154" s="273" t="s">
        <v>297</v>
      </c>
      <c r="F154" s="273" t="s">
        <v>298</v>
      </c>
      <c r="G154" s="166">
        <f>'1'!D68</f>
        <v>-66738.2</v>
      </c>
    </row>
    <row r="155" spans="1:7">
      <c r="A155" s="56"/>
      <c r="B155" s="56"/>
      <c r="C155" s="56"/>
      <c r="D155" s="56"/>
      <c r="E155" s="273"/>
      <c r="F155" s="273" t="s">
        <v>6</v>
      </c>
      <c r="G155" s="56"/>
    </row>
    <row r="156" spans="1:7" ht="28.5">
      <c r="A156" s="56"/>
      <c r="B156" s="56"/>
      <c r="C156" s="56"/>
      <c r="D156" s="56"/>
      <c r="E156" s="273"/>
      <c r="F156" s="153" t="s">
        <v>293</v>
      </c>
      <c r="G156" s="166">
        <v>-66738.2</v>
      </c>
    </row>
    <row r="157" spans="1:7" ht="33">
      <c r="A157" s="56"/>
      <c r="B157" s="56"/>
      <c r="C157" s="56"/>
      <c r="D157" s="56"/>
      <c r="E157" s="273"/>
      <c r="F157" s="273" t="s">
        <v>7</v>
      </c>
      <c r="G157" s="166"/>
    </row>
    <row r="158" spans="1:7">
      <c r="A158" s="56"/>
      <c r="B158" s="56"/>
      <c r="C158" s="56"/>
      <c r="D158" s="56"/>
      <c r="E158" s="273"/>
      <c r="F158" s="273" t="s">
        <v>8</v>
      </c>
      <c r="G158" s="166">
        <v>-66738.2</v>
      </c>
    </row>
    <row r="159" spans="1:7">
      <c r="A159" s="56"/>
      <c r="B159" s="56"/>
      <c r="C159" s="56"/>
      <c r="D159" s="56"/>
      <c r="E159" s="273"/>
      <c r="F159" s="273" t="s">
        <v>83</v>
      </c>
      <c r="G159" s="166">
        <v>-66738.2</v>
      </c>
    </row>
    <row r="160" spans="1:7">
      <c r="A160" s="56"/>
      <c r="B160" s="56"/>
      <c r="C160" s="56"/>
      <c r="D160" s="56"/>
      <c r="E160" s="273"/>
      <c r="F160" s="273" t="s">
        <v>296</v>
      </c>
      <c r="G160" s="166">
        <v>-66738.2</v>
      </c>
    </row>
    <row r="161" spans="1:7">
      <c r="A161" s="56"/>
      <c r="B161" s="56"/>
      <c r="C161" s="56"/>
      <c r="D161" s="56"/>
      <c r="E161" s="273"/>
      <c r="F161" s="273" t="s">
        <v>390</v>
      </c>
      <c r="G161" s="166">
        <v>-66738.2</v>
      </c>
    </row>
    <row r="162" spans="1:7">
      <c r="A162" s="56"/>
      <c r="B162" s="56"/>
      <c r="C162" s="56"/>
      <c r="D162" s="56"/>
      <c r="E162" s="273"/>
      <c r="F162" s="273" t="s">
        <v>391</v>
      </c>
      <c r="G162" s="166">
        <v>-66738.2</v>
      </c>
    </row>
    <row r="163" spans="1:7" s="69" customFormat="1">
      <c r="A163" s="156" t="s">
        <v>286</v>
      </c>
      <c r="B163" s="157"/>
      <c r="C163" s="157"/>
      <c r="D163" s="73"/>
      <c r="E163" s="158"/>
      <c r="F163" s="139" t="s">
        <v>302</v>
      </c>
      <c r="G163" s="160">
        <f>+G165</f>
        <v>-325440.90000000002</v>
      </c>
    </row>
    <row r="164" spans="1:7" s="69" customFormat="1">
      <c r="A164" s="157"/>
      <c r="B164" s="157"/>
      <c r="C164" s="157"/>
      <c r="D164" s="71"/>
      <c r="E164" s="161"/>
      <c r="F164" s="161" t="s">
        <v>5</v>
      </c>
      <c r="G164" s="160"/>
    </row>
    <row r="165" spans="1:7" s="69" customFormat="1">
      <c r="A165" s="157"/>
      <c r="B165" s="156" t="s">
        <v>299</v>
      </c>
      <c r="C165" s="157"/>
      <c r="D165" s="73"/>
      <c r="E165" s="158"/>
      <c r="F165" s="139" t="s">
        <v>301</v>
      </c>
      <c r="G165" s="160">
        <f>+G167</f>
        <v>-325440.90000000002</v>
      </c>
    </row>
    <row r="166" spans="1:7" s="69" customFormat="1">
      <c r="A166" s="157"/>
      <c r="B166" s="157"/>
      <c r="C166" s="157"/>
      <c r="D166" s="71"/>
      <c r="E166" s="161"/>
      <c r="F166" s="161" t="s">
        <v>5</v>
      </c>
      <c r="G166" s="160"/>
    </row>
    <row r="167" spans="1:7" s="69" customFormat="1">
      <c r="A167" s="157"/>
      <c r="B167" s="157"/>
      <c r="C167" s="156" t="s">
        <v>300</v>
      </c>
      <c r="D167" s="73"/>
      <c r="E167" s="158"/>
      <c r="F167" s="139" t="s">
        <v>301</v>
      </c>
      <c r="G167" s="160">
        <f>+G169</f>
        <v>-325440.90000000002</v>
      </c>
    </row>
    <row r="168" spans="1:7" s="69" customFormat="1">
      <c r="A168" s="70"/>
      <c r="B168" s="70"/>
      <c r="C168" s="71"/>
      <c r="D168" s="71"/>
      <c r="E168" s="163"/>
      <c r="F168" s="161" t="s">
        <v>5</v>
      </c>
      <c r="G168" s="160"/>
    </row>
    <row r="169" spans="1:7" s="35" customFormat="1">
      <c r="A169" s="155"/>
      <c r="B169" s="155"/>
      <c r="C169" s="155"/>
      <c r="D169" s="153">
        <v>1019</v>
      </c>
      <c r="E169" s="155"/>
      <c r="F169" s="139" t="s">
        <v>175</v>
      </c>
      <c r="G169" s="165">
        <f>G171</f>
        <v>-325440.90000000002</v>
      </c>
    </row>
    <row r="170" spans="1:7" s="35" customFormat="1">
      <c r="A170" s="155"/>
      <c r="B170" s="155"/>
      <c r="C170" s="155"/>
      <c r="D170" s="155"/>
      <c r="E170" s="155"/>
      <c r="F170" s="155" t="s">
        <v>5</v>
      </c>
      <c r="G170" s="165"/>
    </row>
    <row r="171" spans="1:7" ht="82.5">
      <c r="A171" s="56"/>
      <c r="B171" s="56"/>
      <c r="C171" s="56"/>
      <c r="D171" s="56"/>
      <c r="E171" s="273" t="s">
        <v>303</v>
      </c>
      <c r="F171" s="273" t="s">
        <v>304</v>
      </c>
      <c r="G171" s="167">
        <f>G178+G180</f>
        <v>-325440.90000000002</v>
      </c>
    </row>
    <row r="172" spans="1:7">
      <c r="A172" s="56"/>
      <c r="B172" s="56"/>
      <c r="C172" s="56"/>
      <c r="D172" s="56"/>
      <c r="E172" s="273"/>
      <c r="F172" s="273" t="s">
        <v>6</v>
      </c>
      <c r="G172" s="166"/>
    </row>
    <row r="173" spans="1:7">
      <c r="A173" s="56"/>
      <c r="B173" s="56"/>
      <c r="C173" s="56"/>
      <c r="D173" s="56"/>
      <c r="E173" s="273"/>
      <c r="F173" s="274" t="s">
        <v>71</v>
      </c>
      <c r="G173" s="166">
        <f>+G171</f>
        <v>-325440.90000000002</v>
      </c>
    </row>
    <row r="174" spans="1:7" ht="33">
      <c r="A174" s="56"/>
      <c r="B174" s="56"/>
      <c r="C174" s="56"/>
      <c r="D174" s="56"/>
      <c r="E174" s="273"/>
      <c r="F174" s="273" t="s">
        <v>7</v>
      </c>
      <c r="G174" s="166"/>
    </row>
    <row r="175" spans="1:7">
      <c r="A175" s="56"/>
      <c r="B175" s="56"/>
      <c r="C175" s="56"/>
      <c r="D175" s="56"/>
      <c r="E175" s="273"/>
      <c r="F175" s="273" t="s">
        <v>8</v>
      </c>
      <c r="G175" s="166">
        <f>+G173</f>
        <v>-325440.90000000002</v>
      </c>
    </row>
    <row r="176" spans="1:7">
      <c r="A176" s="56"/>
      <c r="B176" s="56"/>
      <c r="C176" s="56"/>
      <c r="D176" s="56"/>
      <c r="E176" s="273"/>
      <c r="F176" s="273" t="s">
        <v>83</v>
      </c>
      <c r="G176" s="166">
        <f>+G175</f>
        <v>-325440.90000000002</v>
      </c>
    </row>
    <row r="177" spans="1:7">
      <c r="A177" s="56"/>
      <c r="B177" s="56"/>
      <c r="C177" s="56"/>
      <c r="D177" s="56"/>
      <c r="E177" s="273"/>
      <c r="F177" s="273" t="s">
        <v>296</v>
      </c>
      <c r="G177" s="166">
        <f>+G176</f>
        <v>-325440.90000000002</v>
      </c>
    </row>
    <row r="178" spans="1:7">
      <c r="A178" s="56"/>
      <c r="B178" s="56"/>
      <c r="C178" s="56"/>
      <c r="D178" s="56"/>
      <c r="E178" s="273"/>
      <c r="F178" s="273" t="s">
        <v>84</v>
      </c>
      <c r="G178" s="166">
        <v>-161837.70000000001</v>
      </c>
    </row>
    <row r="179" spans="1:7">
      <c r="A179" s="56"/>
      <c r="B179" s="56"/>
      <c r="C179" s="56"/>
      <c r="D179" s="56"/>
      <c r="E179" s="273"/>
      <c r="F179" s="273" t="s">
        <v>85</v>
      </c>
      <c r="G179" s="166">
        <v>-161837.70000000001</v>
      </c>
    </row>
    <row r="180" spans="1:7">
      <c r="A180" s="56"/>
      <c r="B180" s="56"/>
      <c r="C180" s="56"/>
      <c r="D180" s="56"/>
      <c r="E180" s="273"/>
      <c r="F180" s="273" t="s">
        <v>305</v>
      </c>
      <c r="G180" s="166">
        <v>-163603.20000000001</v>
      </c>
    </row>
    <row r="181" spans="1:7">
      <c r="A181" s="56"/>
      <c r="B181" s="56"/>
      <c r="C181" s="56"/>
      <c r="D181" s="56"/>
      <c r="E181" s="273"/>
      <c r="F181" s="273" t="s">
        <v>306</v>
      </c>
      <c r="G181" s="166">
        <v>-163603.20000000001</v>
      </c>
    </row>
    <row r="182" spans="1:7" s="69" customFormat="1">
      <c r="A182" s="156" t="s">
        <v>299</v>
      </c>
      <c r="B182" s="157"/>
      <c r="C182" s="157"/>
      <c r="D182" s="73"/>
      <c r="E182" s="158"/>
      <c r="F182" s="139" t="s">
        <v>308</v>
      </c>
      <c r="G182" s="160">
        <f>+G184</f>
        <v>-336526.1</v>
      </c>
    </row>
    <row r="183" spans="1:7" s="69" customFormat="1">
      <c r="A183" s="157"/>
      <c r="B183" s="157"/>
      <c r="C183" s="157"/>
      <c r="D183" s="71"/>
      <c r="E183" s="161"/>
      <c r="F183" s="161" t="s">
        <v>5</v>
      </c>
      <c r="G183" s="160"/>
    </row>
    <row r="184" spans="1:7" s="69" customFormat="1">
      <c r="A184" s="157"/>
      <c r="B184" s="156" t="s">
        <v>145</v>
      </c>
      <c r="C184" s="157"/>
      <c r="D184" s="73"/>
      <c r="E184" s="158"/>
      <c r="F184" s="139" t="s">
        <v>307</v>
      </c>
      <c r="G184" s="160">
        <f>+G186</f>
        <v>-336526.1</v>
      </c>
    </row>
    <row r="185" spans="1:7" s="69" customFormat="1">
      <c r="A185" s="157"/>
      <c r="B185" s="157"/>
      <c r="C185" s="157"/>
      <c r="D185" s="71"/>
      <c r="E185" s="161"/>
      <c r="F185" s="161" t="s">
        <v>5</v>
      </c>
      <c r="G185" s="160"/>
    </row>
    <row r="186" spans="1:7" s="69" customFormat="1">
      <c r="A186" s="157"/>
      <c r="B186" s="157"/>
      <c r="C186" s="156" t="s">
        <v>300</v>
      </c>
      <c r="D186" s="73"/>
      <c r="E186" s="158"/>
      <c r="F186" s="139" t="s">
        <v>307</v>
      </c>
      <c r="G186" s="160">
        <f>+G188</f>
        <v>-336526.1</v>
      </c>
    </row>
    <row r="187" spans="1:7" s="69" customFormat="1">
      <c r="A187" s="70"/>
      <c r="B187" s="70"/>
      <c r="C187" s="71"/>
      <c r="D187" s="71"/>
      <c r="E187" s="163"/>
      <c r="F187" s="161" t="s">
        <v>5</v>
      </c>
      <c r="G187" s="160"/>
    </row>
    <row r="188" spans="1:7" s="35" customFormat="1">
      <c r="A188" s="155"/>
      <c r="B188" s="155"/>
      <c r="C188" s="155"/>
      <c r="D188" s="153">
        <v>1189</v>
      </c>
      <c r="E188" s="155"/>
      <c r="F188" s="139" t="s">
        <v>181</v>
      </c>
      <c r="G188" s="165">
        <f>G190</f>
        <v>-336526.1</v>
      </c>
    </row>
    <row r="189" spans="1:7" s="35" customFormat="1">
      <c r="A189" s="155"/>
      <c r="B189" s="155"/>
      <c r="C189" s="155"/>
      <c r="D189" s="155"/>
      <c r="E189" s="155"/>
      <c r="F189" s="155" t="s">
        <v>5</v>
      </c>
      <c r="G189" s="165"/>
    </row>
    <row r="190" spans="1:7" ht="66">
      <c r="A190" s="56"/>
      <c r="B190" s="56"/>
      <c r="C190" s="56"/>
      <c r="D190" s="56"/>
      <c r="E190" s="273" t="s">
        <v>303</v>
      </c>
      <c r="F190" s="273" t="s">
        <v>309</v>
      </c>
      <c r="G190" s="167">
        <f>G197+G199</f>
        <v>-336526.1</v>
      </c>
    </row>
    <row r="191" spans="1:7">
      <c r="A191" s="56"/>
      <c r="B191" s="56"/>
      <c r="C191" s="56"/>
      <c r="D191" s="56"/>
      <c r="E191" s="273"/>
      <c r="F191" s="273" t="s">
        <v>6</v>
      </c>
      <c r="G191" s="166"/>
    </row>
    <row r="192" spans="1:7">
      <c r="A192" s="56"/>
      <c r="B192" s="56"/>
      <c r="C192" s="56"/>
      <c r="D192" s="56"/>
      <c r="E192" s="273"/>
      <c r="F192" s="274" t="s">
        <v>71</v>
      </c>
      <c r="G192" s="166">
        <f>+G190</f>
        <v>-336526.1</v>
      </c>
    </row>
    <row r="193" spans="1:9" ht="33">
      <c r="A193" s="56"/>
      <c r="B193" s="56"/>
      <c r="C193" s="56"/>
      <c r="D193" s="56"/>
      <c r="E193" s="273"/>
      <c r="F193" s="273" t="s">
        <v>7</v>
      </c>
      <c r="G193" s="166"/>
    </row>
    <row r="194" spans="1:9">
      <c r="A194" s="56"/>
      <c r="B194" s="56"/>
      <c r="C194" s="56"/>
      <c r="D194" s="56"/>
      <c r="E194" s="273"/>
      <c r="F194" s="273" t="s">
        <v>8</v>
      </c>
      <c r="G194" s="166">
        <f>+G192</f>
        <v>-336526.1</v>
      </c>
    </row>
    <row r="195" spans="1:9">
      <c r="A195" s="56"/>
      <c r="B195" s="56"/>
      <c r="C195" s="56"/>
      <c r="D195" s="56"/>
      <c r="E195" s="273"/>
      <c r="F195" s="273" t="s">
        <v>83</v>
      </c>
      <c r="G195" s="166">
        <f>+G194</f>
        <v>-336526.1</v>
      </c>
    </row>
    <row r="196" spans="1:9">
      <c r="A196" s="56"/>
      <c r="B196" s="56"/>
      <c r="C196" s="56"/>
      <c r="D196" s="56"/>
      <c r="E196" s="273"/>
      <c r="F196" s="273" t="s">
        <v>296</v>
      </c>
      <c r="G196" s="166">
        <f>+G195</f>
        <v>-336526.1</v>
      </c>
    </row>
    <row r="197" spans="1:9">
      <c r="A197" s="56"/>
      <c r="B197" s="56"/>
      <c r="C197" s="56"/>
      <c r="D197" s="56"/>
      <c r="E197" s="273"/>
      <c r="F197" s="273" t="s">
        <v>84</v>
      </c>
      <c r="G197" s="166">
        <v>-335586.3</v>
      </c>
    </row>
    <row r="198" spans="1:9">
      <c r="A198" s="56"/>
      <c r="B198" s="56"/>
      <c r="C198" s="56"/>
      <c r="D198" s="56"/>
      <c r="E198" s="273"/>
      <c r="F198" s="273" t="s">
        <v>85</v>
      </c>
      <c r="G198" s="166">
        <v>-335586.3</v>
      </c>
    </row>
    <row r="199" spans="1:9">
      <c r="A199" s="56"/>
      <c r="B199" s="56"/>
      <c r="C199" s="56"/>
      <c r="D199" s="56"/>
      <c r="E199" s="273"/>
      <c r="F199" s="273" t="s">
        <v>310</v>
      </c>
      <c r="G199" s="166">
        <f>+G200</f>
        <v>-939.8</v>
      </c>
      <c r="I199" s="114"/>
    </row>
    <row r="200" spans="1:9">
      <c r="A200" s="56"/>
      <c r="B200" s="56"/>
      <c r="C200" s="56"/>
      <c r="D200" s="56"/>
      <c r="E200" s="273"/>
      <c r="F200" s="273" t="s">
        <v>311</v>
      </c>
      <c r="G200" s="166">
        <v>-939.8</v>
      </c>
    </row>
    <row r="201" spans="1:9" s="69" customFormat="1">
      <c r="A201" s="156" t="s">
        <v>286</v>
      </c>
      <c r="B201" s="157"/>
      <c r="C201" s="157"/>
      <c r="D201" s="73"/>
      <c r="E201" s="158"/>
      <c r="F201" s="139" t="s">
        <v>302</v>
      </c>
      <c r="G201" s="160">
        <f>+G203</f>
        <v>-1032000</v>
      </c>
      <c r="I201" s="226"/>
    </row>
    <row r="202" spans="1:9" s="69" customFormat="1">
      <c r="A202" s="157"/>
      <c r="B202" s="157"/>
      <c r="C202" s="157"/>
      <c r="D202" s="71"/>
      <c r="E202" s="161"/>
      <c r="F202" s="161" t="s">
        <v>5</v>
      </c>
      <c r="G202" s="160"/>
    </row>
    <row r="203" spans="1:9" s="69" customFormat="1">
      <c r="A203" s="157"/>
      <c r="B203" s="156" t="s">
        <v>312</v>
      </c>
      <c r="C203" s="157"/>
      <c r="D203" s="73"/>
      <c r="E203" s="158"/>
      <c r="F203" s="139" t="s">
        <v>313</v>
      </c>
      <c r="G203" s="160">
        <f>+G205</f>
        <v>-1032000</v>
      </c>
    </row>
    <row r="204" spans="1:9" s="69" customFormat="1">
      <c r="A204" s="157"/>
      <c r="B204" s="157"/>
      <c r="C204" s="157"/>
      <c r="D204" s="71"/>
      <c r="E204" s="161"/>
      <c r="F204" s="161" t="s">
        <v>5</v>
      </c>
      <c r="G204" s="160"/>
    </row>
    <row r="205" spans="1:9" s="69" customFormat="1">
      <c r="A205" s="157"/>
      <c r="B205" s="157"/>
      <c r="C205" s="156" t="s">
        <v>300</v>
      </c>
      <c r="D205" s="73"/>
      <c r="E205" s="158"/>
      <c r="F205" s="139" t="s">
        <v>314</v>
      </c>
      <c r="G205" s="160">
        <f>+G207</f>
        <v>-1032000</v>
      </c>
    </row>
    <row r="206" spans="1:9" s="69" customFormat="1">
      <c r="A206" s="70"/>
      <c r="B206" s="70"/>
      <c r="C206" s="71"/>
      <c r="D206" s="71"/>
      <c r="E206" s="163"/>
      <c r="F206" s="161" t="s">
        <v>5</v>
      </c>
      <c r="G206" s="160"/>
    </row>
    <row r="207" spans="1:9" s="35" customFormat="1">
      <c r="A207" s="155"/>
      <c r="B207" s="155"/>
      <c r="C207" s="155"/>
      <c r="D207" s="153">
        <v>1049</v>
      </c>
      <c r="E207" s="155"/>
      <c r="F207" s="139" t="s">
        <v>172</v>
      </c>
      <c r="G207" s="165">
        <f>G209+G217+G228+G236+G244+G253</f>
        <v>-1032000</v>
      </c>
    </row>
    <row r="208" spans="1:9" s="35" customFormat="1">
      <c r="A208" s="155"/>
      <c r="B208" s="155"/>
      <c r="C208" s="155"/>
      <c r="D208" s="155"/>
      <c r="E208" s="155"/>
      <c r="F208" s="155" t="s">
        <v>5</v>
      </c>
      <c r="G208" s="165"/>
    </row>
    <row r="209" spans="1:11" ht="49.5">
      <c r="A209" s="56"/>
      <c r="B209" s="56"/>
      <c r="C209" s="56"/>
      <c r="D209" s="56"/>
      <c r="E209" s="273">
        <v>11005</v>
      </c>
      <c r="F209" s="273" t="s">
        <v>320</v>
      </c>
      <c r="G209" s="167">
        <v>-14000</v>
      </c>
      <c r="K209" s="172"/>
    </row>
    <row r="210" spans="1:11">
      <c r="A210" s="56"/>
      <c r="B210" s="56"/>
      <c r="C210" s="56"/>
      <c r="D210" s="56"/>
      <c r="E210" s="273"/>
      <c r="F210" s="273" t="s">
        <v>6</v>
      </c>
      <c r="G210" s="166"/>
    </row>
    <row r="211" spans="1:11">
      <c r="A211" s="56"/>
      <c r="B211" s="56"/>
      <c r="C211" s="56"/>
      <c r="D211" s="56"/>
      <c r="E211" s="273"/>
      <c r="F211" s="274" t="s">
        <v>71</v>
      </c>
      <c r="G211" s="166">
        <f>+G209</f>
        <v>-14000</v>
      </c>
    </row>
    <row r="212" spans="1:11" ht="33">
      <c r="A212" s="56"/>
      <c r="B212" s="56"/>
      <c r="C212" s="56"/>
      <c r="D212" s="56"/>
      <c r="E212" s="273"/>
      <c r="F212" s="273" t="s">
        <v>7</v>
      </c>
      <c r="G212" s="166"/>
    </row>
    <row r="213" spans="1:11">
      <c r="A213" s="56"/>
      <c r="B213" s="56"/>
      <c r="C213" s="56"/>
      <c r="D213" s="56"/>
      <c r="E213" s="273"/>
      <c r="F213" s="273" t="s">
        <v>8</v>
      </c>
      <c r="G213" s="166">
        <f>+G211</f>
        <v>-14000</v>
      </c>
    </row>
    <row r="214" spans="1:11">
      <c r="A214" s="56"/>
      <c r="B214" s="56"/>
      <c r="C214" s="56"/>
      <c r="D214" s="56"/>
      <c r="E214" s="273"/>
      <c r="F214" s="273" t="s">
        <v>9</v>
      </c>
      <c r="G214" s="166">
        <f>+G213</f>
        <v>-14000</v>
      </c>
    </row>
    <row r="215" spans="1:11">
      <c r="A215" s="56"/>
      <c r="B215" s="56"/>
      <c r="C215" s="56"/>
      <c r="D215" s="56"/>
      <c r="E215" s="273"/>
      <c r="F215" s="273" t="s">
        <v>290</v>
      </c>
      <c r="G215" s="166">
        <f t="shared" ref="G215:G216" si="10">+G214</f>
        <v>-14000</v>
      </c>
    </row>
    <row r="216" spans="1:11">
      <c r="A216" s="56"/>
      <c r="B216" s="56"/>
      <c r="C216" s="56"/>
      <c r="D216" s="56"/>
      <c r="E216" s="273"/>
      <c r="F216" s="273" t="s">
        <v>291</v>
      </c>
      <c r="G216" s="166">
        <f t="shared" si="10"/>
        <v>-14000</v>
      </c>
    </row>
    <row r="217" spans="1:11" ht="49.5">
      <c r="A217" s="56"/>
      <c r="B217" s="56"/>
      <c r="C217" s="56"/>
      <c r="D217" s="56"/>
      <c r="E217" s="273">
        <v>11012</v>
      </c>
      <c r="F217" s="273" t="s">
        <v>315</v>
      </c>
      <c r="G217" s="167">
        <f>G224+G227</f>
        <v>-250000</v>
      </c>
    </row>
    <row r="218" spans="1:11">
      <c r="A218" s="56"/>
      <c r="B218" s="56"/>
      <c r="C218" s="56"/>
      <c r="D218" s="56"/>
      <c r="E218" s="273"/>
      <c r="F218" s="273" t="s">
        <v>6</v>
      </c>
      <c r="G218" s="166"/>
    </row>
    <row r="219" spans="1:11" ht="33">
      <c r="A219" s="56"/>
      <c r="B219" s="56"/>
      <c r="C219" s="56"/>
      <c r="D219" s="56"/>
      <c r="E219" s="273"/>
      <c r="F219" s="273" t="s">
        <v>71</v>
      </c>
      <c r="G219" s="166">
        <f>+G217</f>
        <v>-250000</v>
      </c>
    </row>
    <row r="220" spans="1:11" ht="33">
      <c r="A220" s="56"/>
      <c r="B220" s="56"/>
      <c r="C220" s="56"/>
      <c r="D220" s="56"/>
      <c r="E220" s="273"/>
      <c r="F220" s="273" t="s">
        <v>7</v>
      </c>
      <c r="G220" s="166"/>
    </row>
    <row r="221" spans="1:11">
      <c r="A221" s="56"/>
      <c r="B221" s="56"/>
      <c r="C221" s="56"/>
      <c r="D221" s="56"/>
      <c r="E221" s="273"/>
      <c r="F221" s="273" t="s">
        <v>8</v>
      </c>
      <c r="G221" s="166">
        <f>+G219</f>
        <v>-250000</v>
      </c>
    </row>
    <row r="222" spans="1:11">
      <c r="A222" s="56"/>
      <c r="B222" s="56"/>
      <c r="C222" s="56"/>
      <c r="D222" s="56"/>
      <c r="E222" s="273"/>
      <c r="F222" s="273" t="s">
        <v>9</v>
      </c>
      <c r="G222" s="166">
        <f>+G221</f>
        <v>-250000</v>
      </c>
    </row>
    <row r="223" spans="1:11">
      <c r="A223" s="56"/>
      <c r="B223" s="56"/>
      <c r="C223" s="56"/>
      <c r="D223" s="56"/>
      <c r="E223" s="273"/>
      <c r="F223" s="273" t="s">
        <v>290</v>
      </c>
      <c r="G223" s="166">
        <v>-50000</v>
      </c>
    </row>
    <row r="224" spans="1:11">
      <c r="A224" s="56"/>
      <c r="B224" s="56"/>
      <c r="C224" s="56"/>
      <c r="D224" s="56"/>
      <c r="E224" s="273"/>
      <c r="F224" s="155" t="s">
        <v>291</v>
      </c>
      <c r="G224" s="166">
        <v>-50000</v>
      </c>
    </row>
    <row r="225" spans="1:7">
      <c r="A225" s="56"/>
      <c r="B225" s="56"/>
      <c r="C225" s="56"/>
      <c r="D225" s="56"/>
      <c r="E225" s="56"/>
      <c r="F225" s="273" t="s">
        <v>10</v>
      </c>
      <c r="G225" s="166">
        <v>-200000</v>
      </c>
    </row>
    <row r="226" spans="1:7" ht="33">
      <c r="A226" s="56"/>
      <c r="B226" s="56"/>
      <c r="C226" s="56"/>
      <c r="D226" s="56"/>
      <c r="E226" s="56"/>
      <c r="F226" s="273" t="s">
        <v>316</v>
      </c>
      <c r="G226" s="166">
        <v>-200000</v>
      </c>
    </row>
    <row r="227" spans="1:7">
      <c r="A227" s="56"/>
      <c r="B227" s="56"/>
      <c r="C227" s="56"/>
      <c r="D227" s="56"/>
      <c r="E227" s="56"/>
      <c r="F227" s="273" t="s">
        <v>317</v>
      </c>
      <c r="G227" s="166">
        <v>-200000</v>
      </c>
    </row>
    <row r="228" spans="1:7" ht="49.5">
      <c r="A228" s="56"/>
      <c r="B228" s="56"/>
      <c r="C228" s="56"/>
      <c r="D228" s="56"/>
      <c r="E228" s="273" t="s">
        <v>318</v>
      </c>
      <c r="F228" s="273" t="s">
        <v>319</v>
      </c>
      <c r="G228" s="167">
        <v>-400000</v>
      </c>
    </row>
    <row r="229" spans="1:7">
      <c r="A229" s="56"/>
      <c r="B229" s="56"/>
      <c r="C229" s="56"/>
      <c r="D229" s="56"/>
      <c r="E229" s="273"/>
      <c r="F229" s="273" t="s">
        <v>6</v>
      </c>
      <c r="G229" s="166"/>
    </row>
    <row r="230" spans="1:7" ht="33">
      <c r="A230" s="56"/>
      <c r="B230" s="56"/>
      <c r="C230" s="56"/>
      <c r="D230" s="56"/>
      <c r="E230" s="273"/>
      <c r="F230" s="273" t="s">
        <v>71</v>
      </c>
      <c r="G230" s="166">
        <v>-400000</v>
      </c>
    </row>
    <row r="231" spans="1:7" ht="33">
      <c r="A231" s="56"/>
      <c r="B231" s="56"/>
      <c r="C231" s="56"/>
      <c r="D231" s="56"/>
      <c r="E231" s="273"/>
      <c r="F231" s="273" t="s">
        <v>7</v>
      </c>
      <c r="G231" s="166"/>
    </row>
    <row r="232" spans="1:7">
      <c r="A232" s="56"/>
      <c r="B232" s="56"/>
      <c r="C232" s="56"/>
      <c r="D232" s="56"/>
      <c r="E232" s="273"/>
      <c r="F232" s="273" t="s">
        <v>8</v>
      </c>
      <c r="G232" s="166">
        <v>-400000</v>
      </c>
    </row>
    <row r="233" spans="1:7">
      <c r="A233" s="56"/>
      <c r="B233" s="56"/>
      <c r="C233" s="56"/>
      <c r="D233" s="56"/>
      <c r="E233" s="273"/>
      <c r="F233" s="273" t="s">
        <v>9</v>
      </c>
      <c r="G233" s="166">
        <v>-400000</v>
      </c>
    </row>
    <row r="234" spans="1:7">
      <c r="A234" s="56"/>
      <c r="B234" s="56"/>
      <c r="C234" s="56"/>
      <c r="D234" s="56"/>
      <c r="E234" s="273"/>
      <c r="F234" s="273" t="s">
        <v>290</v>
      </c>
      <c r="G234" s="166">
        <v>-400000</v>
      </c>
    </row>
    <row r="235" spans="1:7">
      <c r="A235" s="56"/>
      <c r="B235" s="56"/>
      <c r="C235" s="56"/>
      <c r="D235" s="56"/>
      <c r="E235" s="273"/>
      <c r="F235" s="273" t="s">
        <v>291</v>
      </c>
      <c r="G235" s="166">
        <v>-400000</v>
      </c>
    </row>
    <row r="236" spans="1:7" ht="66">
      <c r="A236" s="56"/>
      <c r="B236" s="56"/>
      <c r="C236" s="56"/>
      <c r="D236" s="56"/>
      <c r="E236" s="273">
        <v>11014</v>
      </c>
      <c r="F236" s="273" t="s">
        <v>321</v>
      </c>
      <c r="G236" s="167">
        <v>-18000</v>
      </c>
    </row>
    <row r="237" spans="1:7">
      <c r="A237" s="56"/>
      <c r="B237" s="56"/>
      <c r="C237" s="56"/>
      <c r="D237" s="56"/>
      <c r="E237" s="273"/>
      <c r="F237" s="273" t="s">
        <v>6</v>
      </c>
      <c r="G237" s="167"/>
    </row>
    <row r="238" spans="1:7" ht="33">
      <c r="A238" s="56"/>
      <c r="B238" s="56"/>
      <c r="C238" s="56"/>
      <c r="D238" s="56"/>
      <c r="E238" s="273"/>
      <c r="F238" s="273" t="s">
        <v>71</v>
      </c>
      <c r="G238" s="166">
        <v>-18000</v>
      </c>
    </row>
    <row r="239" spans="1:7" ht="33">
      <c r="A239" s="56"/>
      <c r="B239" s="56"/>
      <c r="C239" s="56"/>
      <c r="D239" s="56"/>
      <c r="E239" s="273"/>
      <c r="F239" s="273" t="s">
        <v>7</v>
      </c>
      <c r="G239" s="166"/>
    </row>
    <row r="240" spans="1:7">
      <c r="A240" s="56"/>
      <c r="B240" s="56"/>
      <c r="C240" s="56"/>
      <c r="D240" s="56"/>
      <c r="E240" s="273"/>
      <c r="F240" s="273" t="s">
        <v>8</v>
      </c>
      <c r="G240" s="166">
        <v>-18000</v>
      </c>
    </row>
    <row r="241" spans="1:7">
      <c r="A241" s="56"/>
      <c r="B241" s="56"/>
      <c r="C241" s="56"/>
      <c r="D241" s="56"/>
      <c r="E241" s="273"/>
      <c r="F241" s="273" t="s">
        <v>9</v>
      </c>
      <c r="G241" s="166">
        <v>-18000</v>
      </c>
    </row>
    <row r="242" spans="1:7">
      <c r="A242" s="56"/>
      <c r="B242" s="56"/>
      <c r="C242" s="56"/>
      <c r="D242" s="56"/>
      <c r="E242" s="273"/>
      <c r="F242" s="273" t="s">
        <v>290</v>
      </c>
      <c r="G242" s="166">
        <v>-18000</v>
      </c>
    </row>
    <row r="243" spans="1:7">
      <c r="A243" s="56"/>
      <c r="B243" s="56"/>
      <c r="C243" s="56"/>
      <c r="D243" s="56"/>
      <c r="E243" s="273"/>
      <c r="F243" s="273" t="s">
        <v>291</v>
      </c>
      <c r="G243" s="166">
        <v>-18000</v>
      </c>
    </row>
    <row r="244" spans="1:7" ht="66">
      <c r="A244" s="56"/>
      <c r="B244" s="56"/>
      <c r="C244" s="56"/>
      <c r="D244" s="56"/>
      <c r="E244" s="273" t="s">
        <v>322</v>
      </c>
      <c r="F244" s="273" t="s">
        <v>323</v>
      </c>
      <c r="G244" s="167">
        <v>-150000</v>
      </c>
    </row>
    <row r="245" spans="1:7">
      <c r="A245" s="56"/>
      <c r="B245" s="56"/>
      <c r="C245" s="56"/>
      <c r="D245" s="56"/>
      <c r="E245" s="273"/>
      <c r="F245" s="273" t="s">
        <v>6</v>
      </c>
      <c r="G245" s="166"/>
    </row>
    <row r="246" spans="1:7" ht="33">
      <c r="A246" s="56"/>
      <c r="B246" s="56"/>
      <c r="C246" s="56"/>
      <c r="D246" s="56"/>
      <c r="E246" s="273"/>
      <c r="F246" s="273" t="s">
        <v>71</v>
      </c>
      <c r="G246" s="166">
        <v>-150000</v>
      </c>
    </row>
    <row r="247" spans="1:7" ht="33">
      <c r="A247" s="56"/>
      <c r="B247" s="56"/>
      <c r="C247" s="56"/>
      <c r="D247" s="56"/>
      <c r="E247" s="273"/>
      <c r="F247" s="273" t="s">
        <v>7</v>
      </c>
      <c r="G247" s="166"/>
    </row>
    <row r="248" spans="1:7">
      <c r="A248" s="56"/>
      <c r="B248" s="56"/>
      <c r="C248" s="56"/>
      <c r="D248" s="56"/>
      <c r="E248" s="273"/>
      <c r="F248" s="273" t="s">
        <v>8</v>
      </c>
      <c r="G248" s="166">
        <v>-150000</v>
      </c>
    </row>
    <row r="249" spans="1:7">
      <c r="A249" s="56"/>
      <c r="B249" s="56"/>
      <c r="C249" s="56"/>
      <c r="D249" s="56"/>
      <c r="E249" s="273"/>
      <c r="F249" s="273" t="s">
        <v>83</v>
      </c>
      <c r="G249" s="166">
        <v>-150000</v>
      </c>
    </row>
    <row r="250" spans="1:7">
      <c r="A250" s="56"/>
      <c r="B250" s="56"/>
      <c r="C250" s="56"/>
      <c r="D250" s="56"/>
      <c r="E250" s="273"/>
      <c r="F250" s="273" t="s">
        <v>296</v>
      </c>
      <c r="G250" s="166">
        <v>-150000</v>
      </c>
    </row>
    <row r="251" spans="1:7">
      <c r="A251" s="56"/>
      <c r="B251" s="56"/>
      <c r="C251" s="56"/>
      <c r="D251" s="56"/>
      <c r="E251" s="273"/>
      <c r="F251" s="273" t="s">
        <v>84</v>
      </c>
      <c r="G251" s="166">
        <v>-150000</v>
      </c>
    </row>
    <row r="252" spans="1:7">
      <c r="A252" s="56"/>
      <c r="B252" s="56"/>
      <c r="C252" s="56"/>
      <c r="D252" s="56"/>
      <c r="E252" s="273"/>
      <c r="F252" s="273" t="s">
        <v>85</v>
      </c>
      <c r="G252" s="166">
        <v>-150000</v>
      </c>
    </row>
    <row r="253" spans="1:7" ht="66">
      <c r="A253" s="56"/>
      <c r="B253" s="56"/>
      <c r="C253" s="56"/>
      <c r="D253" s="56"/>
      <c r="E253" s="273">
        <v>21013</v>
      </c>
      <c r="F253" s="273" t="s">
        <v>324</v>
      </c>
      <c r="G253" s="167">
        <v>-200000</v>
      </c>
    </row>
    <row r="254" spans="1:7">
      <c r="A254" s="56"/>
      <c r="B254" s="56"/>
      <c r="C254" s="56"/>
      <c r="D254" s="56"/>
      <c r="E254" s="273"/>
      <c r="F254" s="273" t="s">
        <v>6</v>
      </c>
      <c r="G254" s="166"/>
    </row>
    <row r="255" spans="1:7">
      <c r="A255" s="56"/>
      <c r="B255" s="56"/>
      <c r="C255" s="56"/>
      <c r="D255" s="56"/>
      <c r="E255" s="273"/>
      <c r="F255" s="274" t="s">
        <v>71</v>
      </c>
      <c r="G255" s="166">
        <v>-200000</v>
      </c>
    </row>
    <row r="256" spans="1:7" ht="33">
      <c r="A256" s="56"/>
      <c r="B256" s="56"/>
      <c r="C256" s="56"/>
      <c r="D256" s="56"/>
      <c r="E256" s="273"/>
      <c r="F256" s="273" t="s">
        <v>7</v>
      </c>
      <c r="G256" s="166"/>
    </row>
    <row r="257" spans="1:7">
      <c r="A257" s="56"/>
      <c r="B257" s="56"/>
      <c r="C257" s="56"/>
      <c r="D257" s="56"/>
      <c r="E257" s="273"/>
      <c r="F257" s="273" t="s">
        <v>8</v>
      </c>
      <c r="G257" s="166">
        <v>-200000</v>
      </c>
    </row>
    <row r="258" spans="1:7">
      <c r="A258" s="56"/>
      <c r="B258" s="56"/>
      <c r="C258" s="56"/>
      <c r="D258" s="56"/>
      <c r="E258" s="273"/>
      <c r="F258" s="273" t="s">
        <v>83</v>
      </c>
      <c r="G258" s="166">
        <v>-200000</v>
      </c>
    </row>
    <row r="259" spans="1:7">
      <c r="A259" s="56"/>
      <c r="B259" s="56"/>
      <c r="C259" s="56"/>
      <c r="D259" s="56"/>
      <c r="E259" s="273"/>
      <c r="F259" s="273" t="s">
        <v>296</v>
      </c>
      <c r="G259" s="166">
        <v>-200000</v>
      </c>
    </row>
    <row r="260" spans="1:7">
      <c r="A260" s="56"/>
      <c r="B260" s="56"/>
      <c r="C260" s="56"/>
      <c r="D260" s="56"/>
      <c r="E260" s="273"/>
      <c r="F260" s="273" t="s">
        <v>84</v>
      </c>
      <c r="G260" s="166">
        <v>-200000</v>
      </c>
    </row>
    <row r="261" spans="1:7">
      <c r="A261" s="56"/>
      <c r="B261" s="56"/>
      <c r="C261" s="56"/>
      <c r="D261" s="56"/>
      <c r="E261" s="273"/>
      <c r="F261" s="273" t="s">
        <v>325</v>
      </c>
      <c r="G261" s="166">
        <v>-200000</v>
      </c>
    </row>
  </sheetData>
  <mergeCells count="4">
    <mergeCell ref="A6:G6"/>
    <mergeCell ref="A8:C8"/>
    <mergeCell ref="D8:E8"/>
    <mergeCell ref="F8:F9"/>
  </mergeCells>
  <pageMargins left="0" right="0" top="0" bottom="0" header="0" footer="0"/>
  <pageSetup paperSize="9" scale="7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142"/>
  <sheetViews>
    <sheetView zoomScaleSheetLayoutView="85" workbookViewId="0">
      <selection activeCell="C7" sqref="C7:C10"/>
    </sheetView>
  </sheetViews>
  <sheetFormatPr defaultRowHeight="13.5"/>
  <cols>
    <col min="1" max="1" width="11.140625" style="208" customWidth="1"/>
    <col min="2" max="2" width="15.28515625" style="208" customWidth="1"/>
    <col min="3" max="3" width="77" style="208" customWidth="1"/>
    <col min="4" max="4" width="15.5703125" style="208" bestFit="1" customWidth="1"/>
    <col min="5" max="5" width="12.85546875" style="208" customWidth="1"/>
    <col min="6" max="6" width="17.140625" style="208" customWidth="1"/>
    <col min="7" max="7" width="29.140625" style="208" customWidth="1"/>
    <col min="8" max="8" width="15.85546875" style="208" customWidth="1"/>
    <col min="9" max="9" width="11.42578125" style="208" customWidth="1"/>
    <col min="10" max="10" width="9.140625" style="208"/>
    <col min="11" max="11" width="14.42578125" style="208" bestFit="1" customWidth="1"/>
    <col min="12" max="16384" width="9.140625" style="208"/>
  </cols>
  <sheetData>
    <row r="1" spans="1:7" s="4" customFormat="1" ht="13.5" customHeight="1">
      <c r="A1" s="1" t="s">
        <v>64</v>
      </c>
      <c r="B1" s="1"/>
      <c r="C1" s="1"/>
      <c r="D1" s="1"/>
      <c r="E1" s="1" t="s">
        <v>117</v>
      </c>
    </row>
    <row r="2" spans="1:7" s="4" customFormat="1" ht="18.75" customHeight="1">
      <c r="A2" s="202" t="s">
        <v>326</v>
      </c>
      <c r="B2" s="202"/>
      <c r="C2" s="202"/>
      <c r="D2" s="202"/>
      <c r="E2" s="61" t="s">
        <v>109</v>
      </c>
    </row>
    <row r="3" spans="1:7" s="4" customFormat="1" ht="15" customHeight="1">
      <c r="A3" s="202"/>
      <c r="B3" s="202"/>
      <c r="C3" s="202"/>
      <c r="D3" s="202"/>
      <c r="E3" s="61" t="s">
        <v>51</v>
      </c>
    </row>
    <row r="4" spans="1:7" s="203" customFormat="1">
      <c r="C4" s="204"/>
    </row>
    <row r="5" spans="1:7" s="205" customFormat="1" ht="71.25" customHeight="1">
      <c r="A5" s="251" t="s">
        <v>165</v>
      </c>
      <c r="B5" s="251"/>
      <c r="C5" s="251"/>
      <c r="D5" s="251"/>
      <c r="E5" s="251"/>
      <c r="F5" s="251"/>
    </row>
    <row r="6" spans="1:7" s="207" customFormat="1" ht="21.75" customHeight="1">
      <c r="A6" s="206"/>
      <c r="B6" s="206"/>
      <c r="C6" s="206"/>
    </row>
    <row r="7" spans="1:7" s="207" customFormat="1" ht="49.5" customHeight="1">
      <c r="A7" s="254" t="s">
        <v>96</v>
      </c>
      <c r="B7" s="254"/>
      <c r="C7" s="255" t="s">
        <v>97</v>
      </c>
      <c r="D7" s="257" t="s">
        <v>42</v>
      </c>
      <c r="E7" s="257"/>
      <c r="F7" s="258"/>
    </row>
    <row r="8" spans="1:7" s="207" customFormat="1" ht="21.75" customHeight="1">
      <c r="A8" s="254"/>
      <c r="B8" s="254"/>
      <c r="C8" s="255"/>
      <c r="D8" s="256" t="s">
        <v>115</v>
      </c>
      <c r="E8" s="257"/>
      <c r="F8" s="258"/>
      <c r="G8" s="207">
        <v>1</v>
      </c>
    </row>
    <row r="9" spans="1:7">
      <c r="A9" s="254"/>
      <c r="B9" s="254"/>
      <c r="C9" s="255"/>
      <c r="D9" s="253" t="s">
        <v>98</v>
      </c>
      <c r="E9" s="253" t="s">
        <v>99</v>
      </c>
      <c r="F9" s="253"/>
    </row>
    <row r="10" spans="1:7" s="205" customFormat="1" ht="27">
      <c r="A10" s="47" t="s">
        <v>100</v>
      </c>
      <c r="B10" s="47" t="s">
        <v>101</v>
      </c>
      <c r="C10" s="255"/>
      <c r="D10" s="253"/>
      <c r="E10" s="140" t="s">
        <v>102</v>
      </c>
      <c r="F10" s="140" t="s">
        <v>103</v>
      </c>
    </row>
    <row r="11" spans="1:7" s="205" customFormat="1" ht="36.75" customHeight="1">
      <c r="A11" s="47"/>
      <c r="B11" s="47"/>
      <c r="C11" s="173" t="s">
        <v>104</v>
      </c>
      <c r="D11" s="174">
        <f>D12+D13</f>
        <v>-1876295.2</v>
      </c>
      <c r="E11" s="174">
        <f t="shared" ref="E11:F11" si="0">E12+E13</f>
        <v>0</v>
      </c>
      <c r="F11" s="174">
        <f t="shared" si="0"/>
        <v>-1876295.2</v>
      </c>
    </row>
    <row r="12" spans="1:7" s="209" customFormat="1" ht="14.25">
      <c r="A12" s="176"/>
      <c r="B12" s="138"/>
      <c r="C12" s="177" t="s">
        <v>113</v>
      </c>
      <c r="D12" s="174">
        <f>D106+D98+D117+D28+D36+D44</f>
        <v>-430923.30000000005</v>
      </c>
      <c r="E12" s="174">
        <f t="shared" ref="E12:F12" si="1">E106+E98+E117+E28+E36+E44</f>
        <v>0</v>
      </c>
      <c r="F12" s="174">
        <f t="shared" si="1"/>
        <v>-430923.30000000005</v>
      </c>
      <c r="G12" s="205"/>
    </row>
    <row r="13" spans="1:7" s="209" customFormat="1" ht="14.25">
      <c r="A13" s="176"/>
      <c r="B13" s="138"/>
      <c r="C13" s="177" t="s">
        <v>114</v>
      </c>
      <c r="D13" s="174">
        <f>D17+D52+D61+D72+D83+D125+D134</f>
        <v>-1445371.9</v>
      </c>
      <c r="E13" s="174">
        <f t="shared" ref="E13:F13" si="2">E19+E54+E61+E72+E83+E125+E134</f>
        <v>0</v>
      </c>
      <c r="F13" s="174">
        <f t="shared" si="2"/>
        <v>-1445371.9</v>
      </c>
      <c r="G13" s="221"/>
    </row>
    <row r="14" spans="1:7" ht="28.5">
      <c r="A14" s="252"/>
      <c r="B14" s="252"/>
      <c r="C14" s="179" t="s">
        <v>105</v>
      </c>
      <c r="D14" s="174"/>
      <c r="E14" s="210">
        <f>E15</f>
        <v>0</v>
      </c>
      <c r="F14" s="174"/>
    </row>
    <row r="15" spans="1:7">
      <c r="A15" s="155">
        <v>1072</v>
      </c>
      <c r="B15" s="155"/>
      <c r="C15" s="164" t="s">
        <v>146</v>
      </c>
      <c r="D15" s="165">
        <f>D17</f>
        <v>-150000</v>
      </c>
      <c r="E15" s="165">
        <f t="shared" ref="E15:F15" si="3">E17</f>
        <v>0</v>
      </c>
      <c r="F15" s="165">
        <f t="shared" si="3"/>
        <v>-150000</v>
      </c>
    </row>
    <row r="16" spans="1:7" ht="20.25" customHeight="1">
      <c r="A16" s="155"/>
      <c r="B16" s="155"/>
      <c r="C16" s="155" t="s">
        <v>5</v>
      </c>
      <c r="D16" s="165"/>
      <c r="E16" s="188"/>
      <c r="F16" s="188"/>
    </row>
    <row r="17" spans="1:6" ht="54">
      <c r="A17" s="155"/>
      <c r="B17" s="155">
        <v>31001</v>
      </c>
      <c r="C17" s="213" t="s">
        <v>149</v>
      </c>
      <c r="D17" s="219">
        <f>+D19</f>
        <v>-150000</v>
      </c>
      <c r="E17" s="188"/>
      <c r="F17" s="211">
        <f>D17</f>
        <v>-150000</v>
      </c>
    </row>
    <row r="18" spans="1:6">
      <c r="A18" s="155"/>
      <c r="B18" s="155"/>
      <c r="C18" s="155" t="s">
        <v>6</v>
      </c>
      <c r="D18" s="170"/>
      <c r="E18" s="212"/>
      <c r="F18" s="192"/>
    </row>
    <row r="19" spans="1:6" ht="28.5">
      <c r="A19" s="155"/>
      <c r="B19" s="155"/>
      <c r="C19" s="153" t="s">
        <v>153</v>
      </c>
      <c r="D19" s="166">
        <f>+D21</f>
        <v>-150000</v>
      </c>
      <c r="E19" s="212"/>
      <c r="F19" s="166">
        <f>+F21</f>
        <v>-150000</v>
      </c>
    </row>
    <row r="20" spans="1:6">
      <c r="A20" s="155"/>
      <c r="B20" s="155"/>
      <c r="C20" s="146" t="s">
        <v>7</v>
      </c>
      <c r="D20" s="166"/>
      <c r="E20" s="212"/>
      <c r="F20" s="166"/>
    </row>
    <row r="21" spans="1:6">
      <c r="A21" s="155"/>
      <c r="B21" s="155"/>
      <c r="C21" s="81" t="s">
        <v>8</v>
      </c>
      <c r="D21" s="166">
        <f t="shared" ref="D21:F23" si="4">+D22</f>
        <v>-150000</v>
      </c>
      <c r="E21" s="192"/>
      <c r="F21" s="166">
        <f t="shared" si="4"/>
        <v>-150000</v>
      </c>
    </row>
    <row r="22" spans="1:6" ht="14.25">
      <c r="A22" s="155"/>
      <c r="B22" s="155"/>
      <c r="C22" s="214" t="s">
        <v>83</v>
      </c>
      <c r="D22" s="166">
        <f t="shared" si="4"/>
        <v>-150000</v>
      </c>
      <c r="E22" s="210"/>
      <c r="F22" s="166">
        <f t="shared" si="4"/>
        <v>-150000</v>
      </c>
    </row>
    <row r="23" spans="1:6">
      <c r="A23" s="155"/>
      <c r="B23" s="155"/>
      <c r="C23" s="81" t="s">
        <v>154</v>
      </c>
      <c r="D23" s="166">
        <f t="shared" si="4"/>
        <v>-150000</v>
      </c>
      <c r="E23" s="192"/>
      <c r="F23" s="166">
        <f t="shared" si="4"/>
        <v>-150000</v>
      </c>
    </row>
    <row r="24" spans="1:6">
      <c r="A24" s="155"/>
      <c r="B24" s="155"/>
      <c r="C24" s="214" t="s">
        <v>84</v>
      </c>
      <c r="D24" s="166">
        <f>+D25</f>
        <v>-150000</v>
      </c>
      <c r="E24" s="192"/>
      <c r="F24" s="166">
        <f>+F25</f>
        <v>-150000</v>
      </c>
    </row>
    <row r="25" spans="1:6">
      <c r="A25" s="155"/>
      <c r="B25" s="155"/>
      <c r="C25" s="214" t="s">
        <v>85</v>
      </c>
      <c r="D25" s="216">
        <f>-150000</f>
        <v>-150000</v>
      </c>
      <c r="E25" s="192"/>
      <c r="F25" s="216">
        <f>-150000</f>
        <v>-150000</v>
      </c>
    </row>
    <row r="26" spans="1:6" ht="14.25">
      <c r="A26" s="153">
        <v>1004</v>
      </c>
      <c r="B26" s="155"/>
      <c r="C26" s="155" t="s">
        <v>289</v>
      </c>
      <c r="D26" s="165">
        <f>+D28+D36+D44+D52+D61</f>
        <v>-432328.2</v>
      </c>
      <c r="E26" s="198"/>
      <c r="F26" s="215">
        <f>F28+F36+F44+F52+F61</f>
        <v>-432328.2</v>
      </c>
    </row>
    <row r="27" spans="1:6" ht="13.5" customHeight="1">
      <c r="A27" s="155"/>
      <c r="B27" s="155"/>
      <c r="C27" s="155" t="s">
        <v>5</v>
      </c>
      <c r="D27" s="165"/>
      <c r="E27" s="198"/>
      <c r="F27" s="215"/>
    </row>
    <row r="28" spans="1:6" ht="27">
      <c r="A28" s="146"/>
      <c r="B28" s="146">
        <v>11005</v>
      </c>
      <c r="C28" s="213" t="s">
        <v>189</v>
      </c>
      <c r="D28" s="166">
        <f>D30</f>
        <v>-72680.899999999994</v>
      </c>
      <c r="E28" s="198"/>
      <c r="F28" s="166">
        <f>F30</f>
        <v>-72680.899999999994</v>
      </c>
    </row>
    <row r="29" spans="1:6">
      <c r="A29" s="146"/>
      <c r="B29" s="102"/>
      <c r="C29" s="81" t="s">
        <v>6</v>
      </c>
      <c r="D29" s="166"/>
      <c r="E29" s="198"/>
      <c r="F29" s="166"/>
    </row>
    <row r="30" spans="1:6" ht="28.5">
      <c r="A30" s="146"/>
      <c r="B30" s="102"/>
      <c r="C30" s="153" t="s">
        <v>153</v>
      </c>
      <c r="D30" s="166">
        <v>-72680.899999999994</v>
      </c>
      <c r="E30" s="198"/>
      <c r="F30" s="166">
        <v>-72680.899999999994</v>
      </c>
    </row>
    <row r="31" spans="1:6">
      <c r="A31" s="146"/>
      <c r="B31" s="102"/>
      <c r="C31" s="146" t="s">
        <v>7</v>
      </c>
      <c r="D31" s="166">
        <v>-72680.899999999994</v>
      </c>
      <c r="E31" s="198"/>
      <c r="F31" s="166">
        <v>-72680.899999999994</v>
      </c>
    </row>
    <row r="32" spans="1:6">
      <c r="A32" s="146"/>
      <c r="B32" s="102"/>
      <c r="C32" s="81" t="s">
        <v>8</v>
      </c>
      <c r="D32" s="166">
        <v>-72680.899999999994</v>
      </c>
      <c r="E32" s="198"/>
      <c r="F32" s="166">
        <v>-72680.899999999994</v>
      </c>
    </row>
    <row r="33" spans="1:6">
      <c r="A33" s="146"/>
      <c r="B33" s="102"/>
      <c r="C33" s="155" t="s">
        <v>9</v>
      </c>
      <c r="D33" s="166">
        <v>-72680.899999999994</v>
      </c>
      <c r="E33" s="198"/>
      <c r="F33" s="166">
        <v>-72680.899999999994</v>
      </c>
    </row>
    <row r="34" spans="1:6">
      <c r="A34" s="146"/>
      <c r="B34" s="102"/>
      <c r="C34" s="155" t="s">
        <v>290</v>
      </c>
      <c r="D34" s="166">
        <v>-72680.899999999994</v>
      </c>
      <c r="E34" s="198"/>
      <c r="F34" s="166">
        <v>-72680.899999999994</v>
      </c>
    </row>
    <row r="35" spans="1:6">
      <c r="A35" s="146"/>
      <c r="B35" s="102"/>
      <c r="C35" s="217" t="s">
        <v>389</v>
      </c>
      <c r="D35" s="166">
        <v>-72680.899999999994</v>
      </c>
      <c r="E35" s="198"/>
      <c r="F35" s="166">
        <v>-72680.899999999994</v>
      </c>
    </row>
    <row r="36" spans="1:6" ht="40.5">
      <c r="A36" s="146"/>
      <c r="B36" s="146">
        <v>11008</v>
      </c>
      <c r="C36" s="119" t="s">
        <v>409</v>
      </c>
      <c r="D36" s="166">
        <v>-47857.5</v>
      </c>
      <c r="E36" s="198"/>
      <c r="F36" s="166">
        <v>-47857.5</v>
      </c>
    </row>
    <row r="37" spans="1:6">
      <c r="A37" s="146"/>
      <c r="B37" s="102"/>
      <c r="C37" s="81" t="s">
        <v>6</v>
      </c>
      <c r="D37" s="166"/>
      <c r="E37" s="198"/>
      <c r="F37" s="166"/>
    </row>
    <row r="38" spans="1:6" ht="28.5">
      <c r="A38" s="146"/>
      <c r="B38" s="102"/>
      <c r="C38" s="153" t="s">
        <v>153</v>
      </c>
      <c r="D38" s="166">
        <v>-47857.5</v>
      </c>
      <c r="E38" s="198"/>
      <c r="F38" s="166">
        <v>-47857.5</v>
      </c>
    </row>
    <row r="39" spans="1:6">
      <c r="A39" s="146"/>
      <c r="B39" s="102"/>
      <c r="C39" s="146" t="s">
        <v>7</v>
      </c>
      <c r="D39" s="166">
        <v>-47857.5</v>
      </c>
      <c r="E39" s="198"/>
      <c r="F39" s="166">
        <v>-47857.5</v>
      </c>
    </row>
    <row r="40" spans="1:6" ht="13.5" customHeight="1">
      <c r="A40" s="146"/>
      <c r="B40" s="102"/>
      <c r="C40" s="81" t="s">
        <v>8</v>
      </c>
      <c r="D40" s="166">
        <v>-47857.5</v>
      </c>
      <c r="E40" s="198"/>
      <c r="F40" s="166">
        <v>-47857.5</v>
      </c>
    </row>
    <row r="41" spans="1:6">
      <c r="A41" s="146"/>
      <c r="B41" s="102"/>
      <c r="C41" s="155" t="s">
        <v>9</v>
      </c>
      <c r="D41" s="166">
        <v>-47857.5</v>
      </c>
      <c r="E41" s="198"/>
      <c r="F41" s="166">
        <v>-47857.5</v>
      </c>
    </row>
    <row r="42" spans="1:6">
      <c r="A42" s="146"/>
      <c r="B42" s="102"/>
      <c r="C42" s="155" t="s">
        <v>290</v>
      </c>
      <c r="D42" s="166">
        <v>-47857.5</v>
      </c>
      <c r="E42" s="198"/>
      <c r="F42" s="166">
        <v>-47857.5</v>
      </c>
    </row>
    <row r="43" spans="1:6">
      <c r="A43" s="146"/>
      <c r="B43" s="102"/>
      <c r="C43" s="155" t="s">
        <v>291</v>
      </c>
      <c r="D43" s="166">
        <v>-47857.5</v>
      </c>
      <c r="E43" s="198"/>
      <c r="F43" s="166">
        <v>-47857.5</v>
      </c>
    </row>
    <row r="44" spans="1:6" ht="54">
      <c r="A44" s="146"/>
      <c r="B44" s="146">
        <v>11010</v>
      </c>
      <c r="C44" s="155" t="s">
        <v>292</v>
      </c>
      <c r="D44" s="166">
        <v>-28384.9</v>
      </c>
      <c r="E44" s="198"/>
      <c r="F44" s="166">
        <v>-28384.9</v>
      </c>
    </row>
    <row r="45" spans="1:6">
      <c r="A45" s="146"/>
      <c r="B45" s="102"/>
      <c r="C45" s="155" t="s">
        <v>6</v>
      </c>
      <c r="D45" s="11"/>
      <c r="E45" s="198"/>
      <c r="F45" s="11"/>
    </row>
    <row r="46" spans="1:6" ht="28.5">
      <c r="A46" s="146"/>
      <c r="B46" s="102"/>
      <c r="C46" s="153" t="s">
        <v>293</v>
      </c>
      <c r="D46" s="166">
        <v>-28384.9</v>
      </c>
      <c r="E46" s="198"/>
      <c r="F46" s="166">
        <v>-28384.9</v>
      </c>
    </row>
    <row r="47" spans="1:6">
      <c r="A47" s="146"/>
      <c r="B47" s="102"/>
      <c r="C47" s="155" t="s">
        <v>7</v>
      </c>
      <c r="D47" s="166">
        <v>-28384.9</v>
      </c>
      <c r="E47" s="198"/>
      <c r="F47" s="166">
        <v>-28384.9</v>
      </c>
    </row>
    <row r="48" spans="1:6">
      <c r="A48" s="146"/>
      <c r="B48" s="102"/>
      <c r="C48" s="155" t="s">
        <v>8</v>
      </c>
      <c r="D48" s="166">
        <v>-28384.9</v>
      </c>
      <c r="E48" s="198"/>
      <c r="F48" s="166">
        <v>-28384.9</v>
      </c>
    </row>
    <row r="49" spans="1:6">
      <c r="A49" s="146"/>
      <c r="B49" s="102"/>
      <c r="C49" s="155" t="s">
        <v>9</v>
      </c>
      <c r="D49" s="166">
        <v>-28384.9</v>
      </c>
      <c r="E49" s="198"/>
      <c r="F49" s="166">
        <v>-28384.9</v>
      </c>
    </row>
    <row r="50" spans="1:6">
      <c r="A50" s="146"/>
      <c r="B50" s="102"/>
      <c r="C50" s="155" t="s">
        <v>290</v>
      </c>
      <c r="D50" s="166">
        <v>-28384.9</v>
      </c>
      <c r="E50" s="198"/>
      <c r="F50" s="166">
        <v>-28384.9</v>
      </c>
    </row>
    <row r="51" spans="1:6">
      <c r="A51" s="146"/>
      <c r="B51" s="102"/>
      <c r="C51" s="155" t="s">
        <v>291</v>
      </c>
      <c r="D51" s="166">
        <v>-28384.9</v>
      </c>
      <c r="E51" s="198"/>
      <c r="F51" s="166">
        <v>-28384.9</v>
      </c>
    </row>
    <row r="52" spans="1:6" ht="27">
      <c r="A52" s="11"/>
      <c r="B52" s="155" t="s">
        <v>294</v>
      </c>
      <c r="C52" s="155" t="s">
        <v>295</v>
      </c>
      <c r="D52" s="166">
        <v>-216666.7</v>
      </c>
      <c r="E52" s="198"/>
      <c r="F52" s="166">
        <v>-216666.7</v>
      </c>
    </row>
    <row r="53" spans="1:6">
      <c r="A53" s="11"/>
      <c r="B53" s="155"/>
      <c r="C53" s="155" t="s">
        <v>6</v>
      </c>
      <c r="D53" s="11"/>
      <c r="E53" s="198"/>
      <c r="F53" s="11"/>
    </row>
    <row r="54" spans="1:6" ht="28.5">
      <c r="A54" s="11"/>
      <c r="B54" s="155"/>
      <c r="C54" s="153" t="s">
        <v>293</v>
      </c>
      <c r="D54" s="166">
        <v>-216666.7</v>
      </c>
      <c r="E54" s="198"/>
      <c r="F54" s="166">
        <v>-216666.7</v>
      </c>
    </row>
    <row r="55" spans="1:6">
      <c r="A55" s="11"/>
      <c r="B55" s="155"/>
      <c r="C55" s="155" t="s">
        <v>7</v>
      </c>
      <c r="D55" s="166">
        <v>-216666.7</v>
      </c>
      <c r="E55" s="198"/>
      <c r="F55" s="166">
        <v>-216666.7</v>
      </c>
    </row>
    <row r="56" spans="1:6">
      <c r="A56" s="11"/>
      <c r="B56" s="155"/>
      <c r="C56" s="155" t="s">
        <v>8</v>
      </c>
      <c r="D56" s="166">
        <v>-216666.7</v>
      </c>
      <c r="E56" s="198"/>
      <c r="F56" s="166">
        <v>-216666.7</v>
      </c>
    </row>
    <row r="57" spans="1:6">
      <c r="A57" s="11"/>
      <c r="B57" s="155"/>
      <c r="C57" s="155" t="s">
        <v>83</v>
      </c>
      <c r="D57" s="166">
        <v>-216666.7</v>
      </c>
      <c r="E57" s="198"/>
      <c r="F57" s="166">
        <v>-216666.7</v>
      </c>
    </row>
    <row r="58" spans="1:6">
      <c r="A58" s="11"/>
      <c r="B58" s="155"/>
      <c r="C58" s="155" t="s">
        <v>296</v>
      </c>
      <c r="D58" s="166">
        <v>-216666.7</v>
      </c>
      <c r="E58" s="198"/>
      <c r="F58" s="166">
        <v>-216666.7</v>
      </c>
    </row>
    <row r="59" spans="1:6">
      <c r="A59" s="11"/>
      <c r="B59" s="155"/>
      <c r="C59" s="155" t="s">
        <v>84</v>
      </c>
      <c r="D59" s="166">
        <v>-216666.7</v>
      </c>
      <c r="E59" s="198"/>
      <c r="F59" s="166">
        <v>-216666.7</v>
      </c>
    </row>
    <row r="60" spans="1:6">
      <c r="A60" s="11"/>
      <c r="B60" s="155"/>
      <c r="C60" s="155" t="s">
        <v>85</v>
      </c>
      <c r="D60" s="166">
        <v>-216666.7</v>
      </c>
      <c r="E60" s="198"/>
      <c r="F60" s="166">
        <v>-216666.7</v>
      </c>
    </row>
    <row r="61" spans="1:6" ht="40.5">
      <c r="A61" s="11"/>
      <c r="B61" s="155" t="s">
        <v>297</v>
      </c>
      <c r="C61" s="155" t="s">
        <v>298</v>
      </c>
      <c r="D61" s="166">
        <v>-66738.2</v>
      </c>
      <c r="E61" s="198"/>
      <c r="F61" s="166">
        <v>-66738.2</v>
      </c>
    </row>
    <row r="62" spans="1:6">
      <c r="A62" s="11"/>
      <c r="B62" s="155"/>
      <c r="C62" s="155" t="s">
        <v>6</v>
      </c>
      <c r="D62" s="11"/>
      <c r="E62" s="198"/>
      <c r="F62" s="11"/>
    </row>
    <row r="63" spans="1:6" ht="28.5">
      <c r="A63" s="11"/>
      <c r="B63" s="155"/>
      <c r="C63" s="153" t="s">
        <v>293</v>
      </c>
      <c r="D63" s="166">
        <v>-66738.2</v>
      </c>
      <c r="E63" s="198"/>
      <c r="F63" s="166">
        <v>-66738.2</v>
      </c>
    </row>
    <row r="64" spans="1:6">
      <c r="A64" s="11"/>
      <c r="B64" s="155"/>
      <c r="C64" s="155" t="s">
        <v>7</v>
      </c>
      <c r="D64" s="166">
        <v>-66738.2</v>
      </c>
      <c r="E64" s="198"/>
      <c r="F64" s="166">
        <v>-66738.2</v>
      </c>
    </row>
    <row r="65" spans="1:6">
      <c r="A65" s="11"/>
      <c r="B65" s="155"/>
      <c r="C65" s="155" t="s">
        <v>8</v>
      </c>
      <c r="D65" s="166">
        <v>-66738.2</v>
      </c>
      <c r="E65" s="198"/>
      <c r="F65" s="166">
        <v>-66738.2</v>
      </c>
    </row>
    <row r="66" spans="1:6">
      <c r="A66" s="11"/>
      <c r="B66" s="155"/>
      <c r="C66" s="155" t="s">
        <v>83</v>
      </c>
      <c r="D66" s="166">
        <v>-66738.2</v>
      </c>
      <c r="E66" s="198"/>
      <c r="F66" s="166">
        <v>-66738.2</v>
      </c>
    </row>
    <row r="67" spans="1:6">
      <c r="A67" s="11"/>
      <c r="B67" s="155"/>
      <c r="C67" s="155" t="s">
        <v>296</v>
      </c>
      <c r="D67" s="166">
        <v>-66738.2</v>
      </c>
      <c r="E67" s="198"/>
      <c r="F67" s="166">
        <v>-66738.2</v>
      </c>
    </row>
    <row r="68" spans="1:6" ht="15">
      <c r="A68" s="11"/>
      <c r="B68" s="155"/>
      <c r="C68" s="224" t="s">
        <v>390</v>
      </c>
      <c r="D68" s="166">
        <v>-66738.2</v>
      </c>
      <c r="E68" s="198"/>
      <c r="F68" s="166">
        <v>-66738.2</v>
      </c>
    </row>
    <row r="69" spans="1:6" ht="15">
      <c r="A69" s="11"/>
      <c r="B69" s="155"/>
      <c r="C69" s="224" t="s">
        <v>391</v>
      </c>
      <c r="D69" s="166">
        <v>-66738.2</v>
      </c>
      <c r="E69" s="198"/>
      <c r="F69" s="166">
        <v>-66738.2</v>
      </c>
    </row>
    <row r="70" spans="1:6" ht="14.25">
      <c r="A70" s="153">
        <v>1019</v>
      </c>
      <c r="B70" s="155"/>
      <c r="C70" s="139" t="s">
        <v>175</v>
      </c>
      <c r="D70" s="220">
        <f>D72</f>
        <v>-325440.90000000002</v>
      </c>
      <c r="E70" s="198"/>
      <c r="F70" s="220">
        <f>F72</f>
        <v>-325440.90000000002</v>
      </c>
    </row>
    <row r="71" spans="1:6" ht="13.5" customHeight="1">
      <c r="A71" s="155"/>
      <c r="B71" s="155"/>
      <c r="C71" s="155" t="s">
        <v>5</v>
      </c>
      <c r="D71" s="165"/>
      <c r="E71" s="198"/>
      <c r="F71" s="165"/>
    </row>
    <row r="72" spans="1:6" ht="54">
      <c r="A72" s="11"/>
      <c r="B72" s="155" t="s">
        <v>303</v>
      </c>
      <c r="C72" s="155" t="s">
        <v>304</v>
      </c>
      <c r="D72" s="166">
        <f>D79+D81</f>
        <v>-325440.90000000002</v>
      </c>
      <c r="E72" s="198"/>
      <c r="F72" s="166">
        <f>F79+F81</f>
        <v>-325440.90000000002</v>
      </c>
    </row>
    <row r="73" spans="1:6">
      <c r="A73" s="11"/>
      <c r="B73" s="155"/>
      <c r="C73" s="155" t="s">
        <v>6</v>
      </c>
      <c r="D73" s="166"/>
      <c r="E73" s="198"/>
      <c r="F73" s="166"/>
    </row>
    <row r="74" spans="1:6">
      <c r="A74" s="11"/>
      <c r="B74" s="155"/>
      <c r="C74" s="218" t="s">
        <v>71</v>
      </c>
      <c r="D74" s="166">
        <f>+D72</f>
        <v>-325440.90000000002</v>
      </c>
      <c r="E74" s="198"/>
      <c r="F74" s="166">
        <f>+F72</f>
        <v>-325440.90000000002</v>
      </c>
    </row>
    <row r="75" spans="1:6">
      <c r="A75" s="11"/>
      <c r="B75" s="155"/>
      <c r="C75" s="155" t="s">
        <v>7</v>
      </c>
      <c r="D75" s="166"/>
      <c r="E75" s="198"/>
      <c r="F75" s="166"/>
    </row>
    <row r="76" spans="1:6">
      <c r="A76" s="11"/>
      <c r="B76" s="155"/>
      <c r="C76" s="155" t="s">
        <v>8</v>
      </c>
      <c r="D76" s="166">
        <f>+D74</f>
        <v>-325440.90000000002</v>
      </c>
      <c r="E76" s="198"/>
      <c r="F76" s="166">
        <f>+F74</f>
        <v>-325440.90000000002</v>
      </c>
    </row>
    <row r="77" spans="1:6">
      <c r="A77" s="11"/>
      <c r="B77" s="155"/>
      <c r="C77" s="155" t="s">
        <v>83</v>
      </c>
      <c r="D77" s="166">
        <f>+D76</f>
        <v>-325440.90000000002</v>
      </c>
      <c r="E77" s="198"/>
      <c r="F77" s="166">
        <f>+F76</f>
        <v>-325440.90000000002</v>
      </c>
    </row>
    <row r="78" spans="1:6">
      <c r="A78" s="11"/>
      <c r="B78" s="155"/>
      <c r="C78" s="155" t="s">
        <v>296</v>
      </c>
      <c r="D78" s="166">
        <f>+D77</f>
        <v>-325440.90000000002</v>
      </c>
      <c r="E78" s="198"/>
      <c r="F78" s="166">
        <f>+F77</f>
        <v>-325440.90000000002</v>
      </c>
    </row>
    <row r="79" spans="1:6">
      <c r="A79" s="11"/>
      <c r="B79" s="155"/>
      <c r="C79" s="155" t="s">
        <v>84</v>
      </c>
      <c r="D79" s="166">
        <v>-161837.70000000001</v>
      </c>
      <c r="E79" s="198"/>
      <c r="F79" s="166">
        <v>-161837.70000000001</v>
      </c>
    </row>
    <row r="80" spans="1:6">
      <c r="A80" s="11"/>
      <c r="B80" s="155"/>
      <c r="C80" s="155" t="s">
        <v>85</v>
      </c>
      <c r="D80" s="166">
        <v>-161837.70000000001</v>
      </c>
      <c r="E80" s="198"/>
      <c r="F80" s="166">
        <v>-161837.70000000001</v>
      </c>
    </row>
    <row r="81" spans="1:6">
      <c r="A81" s="11"/>
      <c r="B81" s="155"/>
      <c r="C81" s="155" t="s">
        <v>305</v>
      </c>
      <c r="D81" s="166">
        <v>-163603.20000000001</v>
      </c>
      <c r="E81" s="198"/>
      <c r="F81" s="166">
        <v>-163603.20000000001</v>
      </c>
    </row>
    <row r="82" spans="1:6">
      <c r="A82" s="11"/>
      <c r="B82" s="155"/>
      <c r="C82" s="155" t="s">
        <v>306</v>
      </c>
      <c r="D82" s="166">
        <v>-163603.20000000001</v>
      </c>
      <c r="E82" s="198"/>
      <c r="F82" s="166">
        <v>-163603.20000000001</v>
      </c>
    </row>
    <row r="83" spans="1:6" ht="14.25">
      <c r="A83" s="153">
        <v>1189</v>
      </c>
      <c r="B83" s="155"/>
      <c r="C83" s="139" t="s">
        <v>181</v>
      </c>
      <c r="D83" s="165">
        <f>D85</f>
        <v>-336526.1</v>
      </c>
      <c r="E83" s="198"/>
      <c r="F83" s="165">
        <f>F85</f>
        <v>-336526.1</v>
      </c>
    </row>
    <row r="84" spans="1:6">
      <c r="A84" s="155"/>
      <c r="B84" s="155"/>
      <c r="C84" s="155" t="s">
        <v>5</v>
      </c>
      <c r="D84" s="165"/>
      <c r="E84" s="198"/>
      <c r="F84" s="165"/>
    </row>
    <row r="85" spans="1:6" ht="40.5">
      <c r="A85" s="11"/>
      <c r="B85" s="155" t="s">
        <v>303</v>
      </c>
      <c r="C85" s="155" t="s">
        <v>309</v>
      </c>
      <c r="D85" s="167">
        <f>D92+D94</f>
        <v>-336526.1</v>
      </c>
      <c r="E85" s="198"/>
      <c r="F85" s="167">
        <f>F92+F94</f>
        <v>-336526.1</v>
      </c>
    </row>
    <row r="86" spans="1:6">
      <c r="A86" s="11"/>
      <c r="B86" s="155"/>
      <c r="C86" s="155" t="s">
        <v>6</v>
      </c>
      <c r="D86" s="166"/>
      <c r="E86" s="198"/>
      <c r="F86" s="166"/>
    </row>
    <row r="87" spans="1:6">
      <c r="A87" s="11"/>
      <c r="B87" s="155"/>
      <c r="C87" s="218" t="s">
        <v>71</v>
      </c>
      <c r="D87" s="166">
        <f>+D85</f>
        <v>-336526.1</v>
      </c>
      <c r="E87" s="198"/>
      <c r="F87" s="166">
        <f>+F85</f>
        <v>-336526.1</v>
      </c>
    </row>
    <row r="88" spans="1:6">
      <c r="A88" s="11"/>
      <c r="B88" s="155"/>
      <c r="C88" s="155" t="s">
        <v>7</v>
      </c>
      <c r="D88" s="166"/>
      <c r="E88" s="198"/>
      <c r="F88" s="166"/>
    </row>
    <row r="89" spans="1:6">
      <c r="A89" s="11"/>
      <c r="B89" s="155"/>
      <c r="C89" s="155" t="s">
        <v>8</v>
      </c>
      <c r="D89" s="166">
        <f>+D87</f>
        <v>-336526.1</v>
      </c>
      <c r="E89" s="198"/>
      <c r="F89" s="166">
        <f>+F87</f>
        <v>-336526.1</v>
      </c>
    </row>
    <row r="90" spans="1:6">
      <c r="A90" s="11"/>
      <c r="B90" s="155"/>
      <c r="C90" s="155" t="s">
        <v>83</v>
      </c>
      <c r="D90" s="166">
        <f>+D89</f>
        <v>-336526.1</v>
      </c>
      <c r="E90" s="198"/>
      <c r="F90" s="166">
        <f>+F89</f>
        <v>-336526.1</v>
      </c>
    </row>
    <row r="91" spans="1:6">
      <c r="A91" s="11"/>
      <c r="B91" s="155"/>
      <c r="C91" s="155" t="s">
        <v>296</v>
      </c>
      <c r="D91" s="166">
        <f>+D90</f>
        <v>-336526.1</v>
      </c>
      <c r="E91" s="198"/>
      <c r="F91" s="166">
        <f>+F90</f>
        <v>-336526.1</v>
      </c>
    </row>
    <row r="92" spans="1:6">
      <c r="A92" s="11"/>
      <c r="B92" s="155"/>
      <c r="C92" s="155" t="s">
        <v>84</v>
      </c>
      <c r="D92" s="166">
        <v>-335586.3</v>
      </c>
      <c r="E92" s="198"/>
      <c r="F92" s="166">
        <v>-335586.3</v>
      </c>
    </row>
    <row r="93" spans="1:6">
      <c r="A93" s="11"/>
      <c r="B93" s="155"/>
      <c r="C93" s="155" t="s">
        <v>85</v>
      </c>
      <c r="D93" s="166">
        <v>-335586.3</v>
      </c>
      <c r="E93" s="198"/>
      <c r="F93" s="166">
        <v>-335586.3</v>
      </c>
    </row>
    <row r="94" spans="1:6">
      <c r="A94" s="11"/>
      <c r="B94" s="155"/>
      <c r="C94" s="155" t="s">
        <v>310</v>
      </c>
      <c r="D94" s="166">
        <f>+D95</f>
        <v>-939.8</v>
      </c>
      <c r="E94" s="198"/>
      <c r="F94" s="166">
        <f>+F95</f>
        <v>-939.8</v>
      </c>
    </row>
    <row r="95" spans="1:6">
      <c r="A95" s="11"/>
      <c r="B95" s="155"/>
      <c r="C95" s="155" t="s">
        <v>311</v>
      </c>
      <c r="D95" s="166">
        <f>'3'!G200</f>
        <v>-939.8</v>
      </c>
      <c r="E95" s="198"/>
      <c r="F95" s="166">
        <f>'3'!G200</f>
        <v>-939.8</v>
      </c>
    </row>
    <row r="96" spans="1:6" ht="14.25">
      <c r="A96" s="153">
        <v>1049</v>
      </c>
      <c r="B96" s="155"/>
      <c r="C96" s="139" t="s">
        <v>172</v>
      </c>
      <c r="D96" s="220">
        <f>D98+D106+D117+D125+D134</f>
        <v>-632000</v>
      </c>
      <c r="E96" s="220"/>
      <c r="F96" s="220">
        <f t="shared" ref="F96" si="5">F98+F106+F117+F125+F134</f>
        <v>-632000</v>
      </c>
    </row>
    <row r="97" spans="1:6">
      <c r="A97" s="155"/>
      <c r="B97" s="155"/>
      <c r="C97" s="155" t="s">
        <v>5</v>
      </c>
      <c r="D97" s="165"/>
      <c r="E97" s="198"/>
      <c r="F97" s="165"/>
    </row>
    <row r="98" spans="1:6" ht="40.5">
      <c r="A98" s="11"/>
      <c r="B98" s="155">
        <v>11005</v>
      </c>
      <c r="C98" s="155" t="s">
        <v>320</v>
      </c>
      <c r="D98" s="167">
        <v>-14000</v>
      </c>
      <c r="E98" s="198"/>
      <c r="F98" s="167">
        <v>-14000</v>
      </c>
    </row>
    <row r="99" spans="1:6">
      <c r="A99" s="11"/>
      <c r="B99" s="155"/>
      <c r="C99" s="155" t="s">
        <v>6</v>
      </c>
      <c r="D99" s="166"/>
      <c r="E99" s="198"/>
      <c r="F99" s="166"/>
    </row>
    <row r="100" spans="1:6">
      <c r="A100" s="11"/>
      <c r="B100" s="155"/>
      <c r="C100" s="218" t="s">
        <v>71</v>
      </c>
      <c r="D100" s="166">
        <f>+D98</f>
        <v>-14000</v>
      </c>
      <c r="E100" s="198"/>
      <c r="F100" s="166">
        <f>+F98</f>
        <v>-14000</v>
      </c>
    </row>
    <row r="101" spans="1:6">
      <c r="A101" s="11"/>
      <c r="B101" s="155"/>
      <c r="C101" s="155" t="s">
        <v>7</v>
      </c>
      <c r="D101" s="166"/>
      <c r="E101" s="198"/>
      <c r="F101" s="166"/>
    </row>
    <row r="102" spans="1:6" ht="13.5" customHeight="1">
      <c r="A102" s="11"/>
      <c r="B102" s="155"/>
      <c r="C102" s="155" t="s">
        <v>8</v>
      </c>
      <c r="D102" s="166">
        <f>+D100</f>
        <v>-14000</v>
      </c>
      <c r="E102" s="198"/>
      <c r="F102" s="166">
        <f>+F100</f>
        <v>-14000</v>
      </c>
    </row>
    <row r="103" spans="1:6">
      <c r="A103" s="11"/>
      <c r="B103" s="155"/>
      <c r="C103" s="155" t="s">
        <v>9</v>
      </c>
      <c r="D103" s="166">
        <f>+D102</f>
        <v>-14000</v>
      </c>
      <c r="E103" s="198"/>
      <c r="F103" s="166">
        <f>+F102</f>
        <v>-14000</v>
      </c>
    </row>
    <row r="104" spans="1:6">
      <c r="A104" s="11"/>
      <c r="B104" s="155"/>
      <c r="C104" s="155" t="s">
        <v>290</v>
      </c>
      <c r="D104" s="166">
        <f t="shared" ref="D104:F105" si="6">+D103</f>
        <v>-14000</v>
      </c>
      <c r="E104" s="198"/>
      <c r="F104" s="166">
        <f t="shared" si="6"/>
        <v>-14000</v>
      </c>
    </row>
    <row r="105" spans="1:6">
      <c r="A105" s="11"/>
      <c r="B105" s="155"/>
      <c r="C105" s="155" t="s">
        <v>291</v>
      </c>
      <c r="D105" s="166">
        <f t="shared" si="6"/>
        <v>-14000</v>
      </c>
      <c r="E105" s="198"/>
      <c r="F105" s="166">
        <f t="shared" si="6"/>
        <v>-14000</v>
      </c>
    </row>
    <row r="106" spans="1:6" ht="27">
      <c r="A106" s="11"/>
      <c r="B106" s="155">
        <v>11012</v>
      </c>
      <c r="C106" s="155" t="s">
        <v>315</v>
      </c>
      <c r="D106" s="167">
        <f>D113+D116</f>
        <v>-250000</v>
      </c>
      <c r="E106" s="198"/>
      <c r="F106" s="167">
        <f>F113+F116</f>
        <v>-250000</v>
      </c>
    </row>
    <row r="107" spans="1:6">
      <c r="A107" s="11"/>
      <c r="B107" s="155"/>
      <c r="C107" s="155" t="s">
        <v>6</v>
      </c>
      <c r="D107" s="166"/>
      <c r="E107" s="198"/>
      <c r="F107" s="166"/>
    </row>
    <row r="108" spans="1:6">
      <c r="A108" s="11"/>
      <c r="B108" s="155"/>
      <c r="C108" s="155" t="s">
        <v>71</v>
      </c>
      <c r="D108" s="166">
        <f>+D106</f>
        <v>-250000</v>
      </c>
      <c r="E108" s="198"/>
      <c r="F108" s="166">
        <f>+F106</f>
        <v>-250000</v>
      </c>
    </row>
    <row r="109" spans="1:6">
      <c r="A109" s="11"/>
      <c r="B109" s="155"/>
      <c r="C109" s="155" t="s">
        <v>7</v>
      </c>
      <c r="D109" s="166"/>
      <c r="E109" s="198"/>
      <c r="F109" s="166"/>
    </row>
    <row r="110" spans="1:6">
      <c r="A110" s="11"/>
      <c r="B110" s="155"/>
      <c r="C110" s="155" t="s">
        <v>8</v>
      </c>
      <c r="D110" s="166">
        <f>+D108</f>
        <v>-250000</v>
      </c>
      <c r="E110" s="198"/>
      <c r="F110" s="166">
        <f>+F108</f>
        <v>-250000</v>
      </c>
    </row>
    <row r="111" spans="1:6">
      <c r="A111" s="11"/>
      <c r="B111" s="155"/>
      <c r="C111" s="155" t="s">
        <v>9</v>
      </c>
      <c r="D111" s="166">
        <f>+D110</f>
        <v>-250000</v>
      </c>
      <c r="E111" s="198"/>
      <c r="F111" s="166">
        <f>+F110</f>
        <v>-250000</v>
      </c>
    </row>
    <row r="112" spans="1:6">
      <c r="A112" s="11"/>
      <c r="B112" s="155"/>
      <c r="C112" s="155" t="s">
        <v>290</v>
      </c>
      <c r="D112" s="166">
        <v>-50000</v>
      </c>
      <c r="E112" s="198"/>
      <c r="F112" s="166">
        <v>-50000</v>
      </c>
    </row>
    <row r="113" spans="1:6">
      <c r="A113" s="11"/>
      <c r="B113" s="155"/>
      <c r="C113" s="155" t="s">
        <v>291</v>
      </c>
      <c r="D113" s="166">
        <v>-50000</v>
      </c>
      <c r="E113" s="198"/>
      <c r="F113" s="166">
        <v>-50000</v>
      </c>
    </row>
    <row r="114" spans="1:6">
      <c r="A114" s="11"/>
      <c r="B114" s="11"/>
      <c r="C114" s="155" t="s">
        <v>10</v>
      </c>
      <c r="D114" s="166">
        <v>-200000</v>
      </c>
      <c r="E114" s="198"/>
      <c r="F114" s="166">
        <v>-200000</v>
      </c>
    </row>
    <row r="115" spans="1:6">
      <c r="A115" s="11"/>
      <c r="B115" s="11"/>
      <c r="C115" s="155" t="s">
        <v>316</v>
      </c>
      <c r="D115" s="166">
        <v>-200000</v>
      </c>
      <c r="E115" s="198"/>
      <c r="F115" s="166">
        <v>-200000</v>
      </c>
    </row>
    <row r="116" spans="1:6">
      <c r="A116" s="11"/>
      <c r="B116" s="11"/>
      <c r="C116" s="155" t="s">
        <v>317</v>
      </c>
      <c r="D116" s="166">
        <v>-200000</v>
      </c>
      <c r="E116" s="198"/>
      <c r="F116" s="166">
        <v>-200000</v>
      </c>
    </row>
    <row r="117" spans="1:6" ht="40.5">
      <c r="A117" s="11"/>
      <c r="B117" s="155">
        <v>11014</v>
      </c>
      <c r="C117" s="155" t="s">
        <v>321</v>
      </c>
      <c r="D117" s="167">
        <v>-18000</v>
      </c>
      <c r="E117" s="198"/>
      <c r="F117" s="167">
        <v>-18000</v>
      </c>
    </row>
    <row r="118" spans="1:6" ht="14.25">
      <c r="A118" s="11"/>
      <c r="B118" s="155"/>
      <c r="C118" s="155" t="s">
        <v>6</v>
      </c>
      <c r="D118" s="167"/>
      <c r="E118" s="198"/>
      <c r="F118" s="167"/>
    </row>
    <row r="119" spans="1:6">
      <c r="A119" s="11"/>
      <c r="B119" s="155"/>
      <c r="C119" s="155" t="s">
        <v>71</v>
      </c>
      <c r="D119" s="166">
        <v>-18000</v>
      </c>
      <c r="E119" s="198"/>
      <c r="F119" s="166">
        <v>-18000</v>
      </c>
    </row>
    <row r="120" spans="1:6">
      <c r="A120" s="11"/>
      <c r="B120" s="155"/>
      <c r="C120" s="155" t="s">
        <v>7</v>
      </c>
      <c r="D120" s="166"/>
      <c r="E120" s="198"/>
      <c r="F120" s="166"/>
    </row>
    <row r="121" spans="1:6">
      <c r="A121" s="11"/>
      <c r="B121" s="155"/>
      <c r="C121" s="155" t="s">
        <v>8</v>
      </c>
      <c r="D121" s="166">
        <v>-18000</v>
      </c>
      <c r="E121" s="198"/>
      <c r="F121" s="166">
        <v>-18000</v>
      </c>
    </row>
    <row r="122" spans="1:6">
      <c r="A122" s="11"/>
      <c r="B122" s="155"/>
      <c r="C122" s="155" t="s">
        <v>9</v>
      </c>
      <c r="D122" s="166">
        <v>-18000</v>
      </c>
      <c r="E122" s="198"/>
      <c r="F122" s="166">
        <v>-18000</v>
      </c>
    </row>
    <row r="123" spans="1:6">
      <c r="A123" s="11"/>
      <c r="B123" s="155"/>
      <c r="C123" s="155" t="s">
        <v>290</v>
      </c>
      <c r="D123" s="166">
        <v>-18000</v>
      </c>
      <c r="E123" s="198"/>
      <c r="F123" s="166">
        <v>-18000</v>
      </c>
    </row>
    <row r="124" spans="1:6">
      <c r="A124" s="11"/>
      <c r="B124" s="155"/>
      <c r="C124" s="155" t="s">
        <v>291</v>
      </c>
      <c r="D124" s="166">
        <v>-18000</v>
      </c>
      <c r="E124" s="198"/>
      <c r="F124" s="166">
        <v>-18000</v>
      </c>
    </row>
    <row r="125" spans="1:6" ht="40.5">
      <c r="A125" s="11"/>
      <c r="B125" s="155" t="s">
        <v>322</v>
      </c>
      <c r="C125" s="155" t="s">
        <v>323</v>
      </c>
      <c r="D125" s="167">
        <v>-150000</v>
      </c>
      <c r="E125" s="198"/>
      <c r="F125" s="167">
        <v>-150000</v>
      </c>
    </row>
    <row r="126" spans="1:6">
      <c r="A126" s="11"/>
      <c r="B126" s="155"/>
      <c r="C126" s="155" t="s">
        <v>6</v>
      </c>
      <c r="D126" s="166"/>
      <c r="E126" s="198"/>
      <c r="F126" s="166"/>
    </row>
    <row r="127" spans="1:6">
      <c r="A127" s="11"/>
      <c r="B127" s="155"/>
      <c r="C127" s="155" t="s">
        <v>71</v>
      </c>
      <c r="D127" s="166">
        <v>-150000</v>
      </c>
      <c r="E127" s="198"/>
      <c r="F127" s="166">
        <v>-150000</v>
      </c>
    </row>
    <row r="128" spans="1:6">
      <c r="A128" s="11"/>
      <c r="B128" s="155"/>
      <c r="C128" s="155" t="s">
        <v>7</v>
      </c>
      <c r="D128" s="166"/>
      <c r="E128" s="198"/>
      <c r="F128" s="166"/>
    </row>
    <row r="129" spans="1:6">
      <c r="A129" s="11"/>
      <c r="B129" s="155"/>
      <c r="C129" s="155" t="s">
        <v>8</v>
      </c>
      <c r="D129" s="166">
        <v>-150000</v>
      </c>
      <c r="E129" s="198"/>
      <c r="F129" s="166">
        <v>-150000</v>
      </c>
    </row>
    <row r="130" spans="1:6">
      <c r="A130" s="11"/>
      <c r="B130" s="155"/>
      <c r="C130" s="155" t="s">
        <v>83</v>
      </c>
      <c r="D130" s="166">
        <v>-150000</v>
      </c>
      <c r="E130" s="198"/>
      <c r="F130" s="166">
        <v>-150000</v>
      </c>
    </row>
    <row r="131" spans="1:6">
      <c r="A131" s="11"/>
      <c r="B131" s="155"/>
      <c r="C131" s="155" t="s">
        <v>296</v>
      </c>
      <c r="D131" s="166">
        <v>-150000</v>
      </c>
      <c r="E131" s="198"/>
      <c r="F131" s="166">
        <v>-150000</v>
      </c>
    </row>
    <row r="132" spans="1:6">
      <c r="A132" s="11"/>
      <c r="B132" s="155"/>
      <c r="C132" s="155" t="s">
        <v>84</v>
      </c>
      <c r="D132" s="166">
        <v>-150000</v>
      </c>
      <c r="E132" s="198"/>
      <c r="F132" s="166">
        <v>-150000</v>
      </c>
    </row>
    <row r="133" spans="1:6">
      <c r="A133" s="11"/>
      <c r="B133" s="155"/>
      <c r="C133" s="155" t="s">
        <v>85</v>
      </c>
      <c r="D133" s="166">
        <v>-150000</v>
      </c>
      <c r="E133" s="198"/>
      <c r="F133" s="166">
        <v>-150000</v>
      </c>
    </row>
    <row r="134" spans="1:6" ht="40.5">
      <c r="A134" s="11"/>
      <c r="B134" s="155">
        <v>21013</v>
      </c>
      <c r="C134" s="155" t="s">
        <v>324</v>
      </c>
      <c r="D134" s="167">
        <v>-200000</v>
      </c>
      <c r="E134" s="198"/>
      <c r="F134" s="167">
        <v>-200000</v>
      </c>
    </row>
    <row r="135" spans="1:6">
      <c r="A135" s="11"/>
      <c r="B135" s="155"/>
      <c r="C135" s="155" t="s">
        <v>6</v>
      </c>
      <c r="D135" s="166"/>
      <c r="E135" s="198"/>
      <c r="F135" s="166"/>
    </row>
    <row r="136" spans="1:6">
      <c r="A136" s="11"/>
      <c r="B136" s="155"/>
      <c r="C136" s="155" t="s">
        <v>71</v>
      </c>
      <c r="D136" s="166">
        <v>-200000</v>
      </c>
      <c r="E136" s="198"/>
      <c r="F136" s="166">
        <v>-200000</v>
      </c>
    </row>
    <row r="137" spans="1:6">
      <c r="A137" s="11"/>
      <c r="B137" s="155"/>
      <c r="C137" s="155" t="s">
        <v>7</v>
      </c>
      <c r="D137" s="166"/>
      <c r="E137" s="198"/>
      <c r="F137" s="166"/>
    </row>
    <row r="138" spans="1:6">
      <c r="A138" s="11"/>
      <c r="B138" s="155"/>
      <c r="C138" s="155" t="s">
        <v>8</v>
      </c>
      <c r="D138" s="166">
        <v>-200000</v>
      </c>
      <c r="E138" s="198"/>
      <c r="F138" s="166">
        <v>-200000</v>
      </c>
    </row>
    <row r="139" spans="1:6">
      <c r="A139" s="11"/>
      <c r="B139" s="155"/>
      <c r="C139" s="155" t="s">
        <v>83</v>
      </c>
      <c r="D139" s="166">
        <v>-200000</v>
      </c>
      <c r="E139" s="198"/>
      <c r="F139" s="166">
        <v>-200000</v>
      </c>
    </row>
    <row r="140" spans="1:6">
      <c r="A140" s="11"/>
      <c r="B140" s="155"/>
      <c r="C140" s="155" t="s">
        <v>296</v>
      </c>
      <c r="D140" s="166">
        <v>-200000</v>
      </c>
      <c r="E140" s="198"/>
      <c r="F140" s="166">
        <v>-200000</v>
      </c>
    </row>
    <row r="141" spans="1:6">
      <c r="A141" s="11"/>
      <c r="B141" s="155"/>
      <c r="C141" s="155" t="s">
        <v>84</v>
      </c>
      <c r="D141" s="166">
        <v>-200000</v>
      </c>
      <c r="E141" s="198"/>
      <c r="F141" s="166">
        <v>-200000</v>
      </c>
    </row>
    <row r="142" spans="1:6">
      <c r="A142" s="11"/>
      <c r="B142" s="155"/>
      <c r="C142" s="155" t="s">
        <v>325</v>
      </c>
      <c r="D142" s="166">
        <v>-200000</v>
      </c>
      <c r="E142" s="198"/>
      <c r="F142" s="166">
        <v>-200000</v>
      </c>
    </row>
  </sheetData>
  <mergeCells count="8">
    <mergeCell ref="A5:F5"/>
    <mergeCell ref="A14:B14"/>
    <mergeCell ref="D9:D10"/>
    <mergeCell ref="E9:F9"/>
    <mergeCell ref="A7:B9"/>
    <mergeCell ref="C7:C10"/>
    <mergeCell ref="D8:F8"/>
    <mergeCell ref="D7:F7"/>
  </mergeCells>
  <printOptions horizontalCentered="1"/>
  <pageMargins left="0" right="0" top="0" bottom="0" header="0" footer="0"/>
  <pageSetup paperSize="9" scale="65" firstPageNumber="254" orientation="portrait" useFirstPageNumber="1" r:id="rId1"/>
  <headerFooter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H33"/>
  <sheetViews>
    <sheetView topLeftCell="A18" workbookViewId="0">
      <selection activeCell="C34" sqref="C34"/>
    </sheetView>
  </sheetViews>
  <sheetFormatPr defaultRowHeight="16.5"/>
  <cols>
    <col min="1" max="1" width="11.140625" style="42" customWidth="1"/>
    <col min="2" max="2" width="15.28515625" style="42" customWidth="1"/>
    <col min="3" max="3" width="77" style="42" customWidth="1"/>
    <col min="4" max="4" width="16.28515625" style="42" customWidth="1"/>
    <col min="5" max="5" width="12.85546875" style="42" customWidth="1"/>
    <col min="6" max="6" width="15" style="42" customWidth="1"/>
    <col min="7" max="7" width="29.140625" style="42" customWidth="1"/>
    <col min="8" max="8" width="15.85546875" style="42" customWidth="1"/>
    <col min="9" max="9" width="11.42578125" style="42" customWidth="1"/>
    <col min="10" max="10" width="9.140625" style="42"/>
    <col min="11" max="11" width="14.42578125" style="42" bestFit="1" customWidth="1"/>
    <col min="12" max="16384" width="9.140625" style="42"/>
  </cols>
  <sheetData>
    <row r="1" spans="1:8" s="4" customFormat="1" ht="13.5" customHeight="1">
      <c r="A1" s="1" t="s">
        <v>64</v>
      </c>
      <c r="B1" s="1"/>
      <c r="C1" s="1"/>
      <c r="D1" s="1"/>
      <c r="E1" s="1" t="s">
        <v>137</v>
      </c>
    </row>
    <row r="2" spans="1:8" s="4" customFormat="1" ht="18.75" customHeight="1">
      <c r="A2" s="31" t="s">
        <v>108</v>
      </c>
      <c r="B2" s="31"/>
      <c r="C2" s="31"/>
      <c r="D2" s="31"/>
      <c r="E2" s="61" t="s">
        <v>109</v>
      </c>
    </row>
    <row r="3" spans="1:8" s="4" customFormat="1" ht="15" customHeight="1">
      <c r="A3" s="31"/>
      <c r="B3" s="31"/>
      <c r="C3" s="31"/>
      <c r="D3" s="31"/>
      <c r="E3" s="61" t="s">
        <v>51</v>
      </c>
    </row>
    <row r="4" spans="1:8" s="68" customFormat="1" ht="12.75">
      <c r="C4" s="38"/>
    </row>
    <row r="5" spans="1:8" s="43" customFormat="1" ht="71.25" customHeight="1">
      <c r="A5" s="251" t="s">
        <v>166</v>
      </c>
      <c r="B5" s="251"/>
      <c r="C5" s="251"/>
      <c r="D5" s="251"/>
      <c r="E5" s="251"/>
      <c r="F5" s="251"/>
    </row>
    <row r="6" spans="1:8" s="45" customFormat="1" ht="21.75" customHeight="1">
      <c r="A6" s="44"/>
      <c r="B6" s="44"/>
      <c r="C6" s="44"/>
    </row>
    <row r="7" spans="1:8" s="45" customFormat="1" ht="36" customHeight="1">
      <c r="A7" s="254" t="s">
        <v>96</v>
      </c>
      <c r="B7" s="254"/>
      <c r="C7" s="255" t="s">
        <v>97</v>
      </c>
      <c r="D7" s="257" t="s">
        <v>42</v>
      </c>
      <c r="E7" s="257"/>
      <c r="F7" s="258"/>
    </row>
    <row r="8" spans="1:8" s="45" customFormat="1" ht="21.75" customHeight="1">
      <c r="A8" s="254"/>
      <c r="B8" s="254"/>
      <c r="C8" s="255"/>
      <c r="D8" s="256" t="s">
        <v>115</v>
      </c>
      <c r="E8" s="257"/>
      <c r="F8" s="258"/>
    </row>
    <row r="9" spans="1:8">
      <c r="A9" s="254"/>
      <c r="B9" s="254"/>
      <c r="C9" s="255"/>
      <c r="D9" s="253" t="s">
        <v>98</v>
      </c>
      <c r="E9" s="253" t="s">
        <v>99</v>
      </c>
      <c r="F9" s="253"/>
    </row>
    <row r="10" spans="1:8" s="43" customFormat="1" ht="54">
      <c r="A10" s="47" t="s">
        <v>100</v>
      </c>
      <c r="B10" s="47" t="s">
        <v>101</v>
      </c>
      <c r="C10" s="255"/>
      <c r="D10" s="253"/>
      <c r="E10" s="140" t="s">
        <v>144</v>
      </c>
      <c r="F10" s="140" t="s">
        <v>103</v>
      </c>
    </row>
    <row r="11" spans="1:8" s="43" customFormat="1" ht="36.75" customHeight="1">
      <c r="A11" s="47"/>
      <c r="B11" s="47"/>
      <c r="C11" s="173" t="s">
        <v>104</v>
      </c>
      <c r="D11" s="174">
        <f>D15+D24</f>
        <v>-410298.8</v>
      </c>
      <c r="E11" s="175" t="str">
        <f>E14</f>
        <v>-</v>
      </c>
      <c r="F11" s="174">
        <f>F15+F24</f>
        <v>-410298.8</v>
      </c>
      <c r="H11" s="46"/>
    </row>
    <row r="12" spans="1:8" s="46" customFormat="1">
      <c r="A12" s="176"/>
      <c r="B12" s="138"/>
      <c r="C12" s="177" t="s">
        <v>113</v>
      </c>
      <c r="D12" s="174">
        <f t="shared" ref="D12:D14" si="0">+D14+D27</f>
        <v>0</v>
      </c>
      <c r="E12" s="178" t="s">
        <v>130</v>
      </c>
      <c r="F12" s="174">
        <f t="shared" ref="F12:F13" si="1">F16+F25</f>
        <v>0</v>
      </c>
    </row>
    <row r="13" spans="1:8" s="46" customFormat="1">
      <c r="A13" s="176"/>
      <c r="B13" s="138"/>
      <c r="C13" s="177" t="s">
        <v>114</v>
      </c>
      <c r="D13" s="174">
        <f t="shared" si="0"/>
        <v>-410298.8</v>
      </c>
      <c r="E13" s="174"/>
      <c r="F13" s="174">
        <f t="shared" si="1"/>
        <v>-410298.8</v>
      </c>
    </row>
    <row r="14" spans="1:8" ht="28.5">
      <c r="A14" s="252"/>
      <c r="B14" s="252"/>
      <c r="C14" s="179" t="s">
        <v>105</v>
      </c>
      <c r="D14" s="174">
        <f t="shared" si="0"/>
        <v>0</v>
      </c>
      <c r="E14" s="175" t="str">
        <f>E15</f>
        <v>-</v>
      </c>
      <c r="F14" s="174"/>
    </row>
    <row r="15" spans="1:8">
      <c r="A15" s="180" t="s">
        <v>158</v>
      </c>
      <c r="B15" s="181"/>
      <c r="C15" s="182" t="s">
        <v>167</v>
      </c>
      <c r="D15" s="183">
        <f>+D17</f>
        <v>-10298.799999999999</v>
      </c>
      <c r="E15" s="184" t="s">
        <v>130</v>
      </c>
      <c r="F15" s="183">
        <f>+F23</f>
        <v>-10298.799999999999</v>
      </c>
    </row>
    <row r="16" spans="1:8">
      <c r="A16" s="185"/>
      <c r="B16" s="186"/>
      <c r="C16" s="187" t="s">
        <v>106</v>
      </c>
      <c r="D16" s="188"/>
      <c r="E16" s="189"/>
      <c r="F16" s="188"/>
    </row>
    <row r="17" spans="1:6" ht="63" customHeight="1">
      <c r="A17" s="185"/>
      <c r="B17" s="186" t="s">
        <v>160</v>
      </c>
      <c r="C17" s="108" t="s">
        <v>148</v>
      </c>
      <c r="D17" s="183">
        <f>+D19</f>
        <v>-10298.799999999999</v>
      </c>
      <c r="E17" s="184">
        <v>0</v>
      </c>
      <c r="F17" s="190">
        <f>+F23</f>
        <v>-10298.799999999999</v>
      </c>
    </row>
    <row r="18" spans="1:6">
      <c r="A18" s="185"/>
      <c r="B18" s="186"/>
      <c r="C18" s="191" t="s">
        <v>110</v>
      </c>
      <c r="D18" s="192"/>
      <c r="E18" s="193"/>
      <c r="F18" s="194"/>
    </row>
    <row r="19" spans="1:6" ht="28.5">
      <c r="A19" s="185"/>
      <c r="B19" s="186"/>
      <c r="C19" s="84" t="s">
        <v>159</v>
      </c>
      <c r="D19" s="195">
        <f>+D20</f>
        <v>-10298.799999999999</v>
      </c>
      <c r="E19" s="196">
        <f t="shared" ref="E19" si="2">E17</f>
        <v>0</v>
      </c>
      <c r="F19" s="190">
        <f>+F23</f>
        <v>-10298.799999999999</v>
      </c>
    </row>
    <row r="20" spans="1:6">
      <c r="A20" s="185"/>
      <c r="B20" s="186"/>
      <c r="C20" s="197" t="s">
        <v>111</v>
      </c>
      <c r="D20" s="192">
        <f>+D22</f>
        <v>-10298.799999999999</v>
      </c>
      <c r="E20" s="193"/>
      <c r="F20" s="194">
        <f>+F23</f>
        <v>-10298.799999999999</v>
      </c>
    </row>
    <row r="21" spans="1:6">
      <c r="A21" s="185"/>
      <c r="B21" s="186"/>
      <c r="C21" s="66" t="s">
        <v>112</v>
      </c>
      <c r="D21" s="192">
        <f>E21</f>
        <v>0</v>
      </c>
      <c r="E21" s="193">
        <v>0</v>
      </c>
      <c r="F21" s="193">
        <v>0</v>
      </c>
    </row>
    <row r="22" spans="1:6">
      <c r="A22" s="198"/>
      <c r="B22" s="198"/>
      <c r="C22" s="168" t="s">
        <v>393</v>
      </c>
      <c r="D22" s="192">
        <f>+D23</f>
        <v>-10298.799999999999</v>
      </c>
      <c r="E22" s="198"/>
      <c r="F22" s="194">
        <f>+F23</f>
        <v>-10298.799999999999</v>
      </c>
    </row>
    <row r="23" spans="1:6">
      <c r="A23" s="198"/>
      <c r="B23" s="186"/>
      <c r="C23" s="169" t="s">
        <v>392</v>
      </c>
      <c r="D23" s="199">
        <f>'1'!D124</f>
        <v>-10298.799999999999</v>
      </c>
      <c r="E23" s="198"/>
      <c r="F23" s="199">
        <f>'1'!D124</f>
        <v>-10298.799999999999</v>
      </c>
    </row>
    <row r="24" spans="1:6">
      <c r="A24" s="120">
        <v>1049</v>
      </c>
      <c r="B24" s="104"/>
      <c r="C24" s="182" t="s">
        <v>172</v>
      </c>
      <c r="D24" s="200">
        <f>D26</f>
        <v>-400000</v>
      </c>
      <c r="E24" s="200">
        <f t="shared" ref="E24:F24" si="3">E26</f>
        <v>0</v>
      </c>
      <c r="F24" s="200">
        <f t="shared" si="3"/>
        <v>-400000</v>
      </c>
    </row>
    <row r="25" spans="1:6">
      <c r="A25" s="104"/>
      <c r="B25" s="104"/>
      <c r="C25" s="187" t="s">
        <v>106</v>
      </c>
      <c r="D25" s="200"/>
      <c r="E25" s="198"/>
      <c r="F25" s="200"/>
    </row>
    <row r="26" spans="1:6" ht="27">
      <c r="A26" s="104"/>
      <c r="B26" s="139">
        <v>11013</v>
      </c>
      <c r="C26" s="119" t="s">
        <v>201</v>
      </c>
      <c r="D26" s="105">
        <f>F26</f>
        <v>-400000</v>
      </c>
      <c r="E26" s="198"/>
      <c r="F26" s="105">
        <f>'3'!G228</f>
        <v>-400000</v>
      </c>
    </row>
    <row r="27" spans="1:6">
      <c r="A27" s="104"/>
      <c r="B27" s="104"/>
      <c r="C27" s="191" t="s">
        <v>110</v>
      </c>
      <c r="D27" s="105"/>
      <c r="E27" s="198"/>
      <c r="F27" s="105"/>
    </row>
    <row r="28" spans="1:6">
      <c r="A28" s="104"/>
      <c r="B28" s="104"/>
      <c r="C28" s="201" t="s">
        <v>71</v>
      </c>
      <c r="D28" s="105">
        <f t="shared" ref="D28:D33" si="4">F28</f>
        <v>-400000</v>
      </c>
      <c r="E28" s="198"/>
      <c r="F28" s="105">
        <f>'3'!G230</f>
        <v>-400000</v>
      </c>
    </row>
    <row r="29" spans="1:6">
      <c r="A29" s="104"/>
      <c r="B29" s="104"/>
      <c r="C29" s="171" t="s">
        <v>7</v>
      </c>
      <c r="D29" s="105">
        <f t="shared" si="4"/>
        <v>0</v>
      </c>
      <c r="E29" s="198"/>
      <c r="F29" s="105">
        <f>'3'!G231</f>
        <v>0</v>
      </c>
    </row>
    <row r="30" spans="1:6">
      <c r="A30" s="104"/>
      <c r="B30" s="104"/>
      <c r="C30" s="171" t="s">
        <v>8</v>
      </c>
      <c r="D30" s="105">
        <f t="shared" si="4"/>
        <v>-400000</v>
      </c>
      <c r="E30" s="198"/>
      <c r="F30" s="105">
        <f>'3'!G232</f>
        <v>-400000</v>
      </c>
    </row>
    <row r="31" spans="1:6">
      <c r="A31" s="107"/>
      <c r="B31" s="103"/>
      <c r="C31" s="171" t="s">
        <v>9</v>
      </c>
      <c r="D31" s="105">
        <f t="shared" si="4"/>
        <v>-400000</v>
      </c>
      <c r="E31" s="198"/>
      <c r="F31" s="105">
        <f>'3'!G233</f>
        <v>-400000</v>
      </c>
    </row>
    <row r="32" spans="1:6">
      <c r="A32" s="107"/>
      <c r="B32" s="104"/>
      <c r="C32" s="171" t="s">
        <v>290</v>
      </c>
      <c r="D32" s="105">
        <f t="shared" si="4"/>
        <v>-400000</v>
      </c>
      <c r="E32" s="198"/>
      <c r="F32" s="105">
        <f>'3'!G234</f>
        <v>-400000</v>
      </c>
    </row>
    <row r="33" spans="1:6">
      <c r="A33" s="107"/>
      <c r="B33" s="104"/>
      <c r="C33" s="171" t="s">
        <v>291</v>
      </c>
      <c r="D33" s="105">
        <f t="shared" si="4"/>
        <v>-400000</v>
      </c>
      <c r="E33" s="198"/>
      <c r="F33" s="105">
        <f>'3'!G235</f>
        <v>-400000</v>
      </c>
    </row>
  </sheetData>
  <mergeCells count="8">
    <mergeCell ref="A14:B14"/>
    <mergeCell ref="A5:F5"/>
    <mergeCell ref="A7:B9"/>
    <mergeCell ref="C7:C10"/>
    <mergeCell ref="D7:F7"/>
    <mergeCell ref="D8:F8"/>
    <mergeCell ref="D9:D10"/>
    <mergeCell ref="E9:F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I183"/>
  <sheetViews>
    <sheetView tabSelected="1" topLeftCell="A178" workbookViewId="0">
      <selection activeCell="A193" sqref="A193"/>
    </sheetView>
  </sheetViews>
  <sheetFormatPr defaultRowHeight="16.5"/>
  <cols>
    <col min="1" max="1" width="31.28515625" style="3" customWidth="1"/>
    <col min="2" max="2" width="56.140625" style="3" customWidth="1"/>
    <col min="3" max="3" width="18.5703125" style="3" customWidth="1"/>
    <col min="4" max="16384" width="9.140625" style="3"/>
  </cols>
  <sheetData>
    <row r="1" spans="1:35" s="4" customFormat="1" ht="14.25" customHeight="1">
      <c r="C1" s="2" t="s">
        <v>133</v>
      </c>
    </row>
    <row r="2" spans="1:35" s="4" customFormat="1" ht="14.25" customHeight="1">
      <c r="C2" s="61" t="s">
        <v>32</v>
      </c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</row>
    <row r="3" spans="1:35" s="4" customFormat="1" ht="14.25" customHeight="1">
      <c r="C3" s="61" t="s">
        <v>33</v>
      </c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</row>
    <row r="4" spans="1:35">
      <c r="A4" s="9"/>
    </row>
    <row r="5" spans="1:35">
      <c r="A5" s="9"/>
    </row>
    <row r="6" spans="1:35" ht="52.5" customHeight="1">
      <c r="A6" s="263" t="s">
        <v>67</v>
      </c>
      <c r="B6" s="263"/>
      <c r="C6" s="263"/>
    </row>
    <row r="8" spans="1:35">
      <c r="B8" s="10" t="s">
        <v>71</v>
      </c>
    </row>
    <row r="9" spans="1:35" ht="21" customHeight="1">
      <c r="A9" s="14" t="s">
        <v>168</v>
      </c>
    </row>
    <row r="10" spans="1:35" ht="9" customHeight="1"/>
    <row r="11" spans="1:35">
      <c r="A11" s="12" t="s">
        <v>12</v>
      </c>
      <c r="B11" s="12" t="s">
        <v>13</v>
      </c>
      <c r="C11" s="4"/>
    </row>
    <row r="12" spans="1:35">
      <c r="A12" s="11" t="s">
        <v>36</v>
      </c>
      <c r="B12" s="11" t="s">
        <v>14</v>
      </c>
      <c r="C12" s="4"/>
    </row>
    <row r="13" spans="1:35">
      <c r="A13" s="4"/>
      <c r="B13" s="4"/>
      <c r="C13" s="4"/>
    </row>
    <row r="14" spans="1:35">
      <c r="A14" s="4" t="s">
        <v>15</v>
      </c>
      <c r="B14" s="4"/>
      <c r="C14" s="4"/>
    </row>
    <row r="15" spans="1:35" ht="7.5" customHeight="1">
      <c r="A15" s="4"/>
      <c r="B15" s="4"/>
      <c r="C15" s="4"/>
    </row>
    <row r="16" spans="1:35" ht="79.5" customHeight="1">
      <c r="A16" s="11" t="s">
        <v>16</v>
      </c>
      <c r="B16" s="11" t="s">
        <v>36</v>
      </c>
      <c r="C16" s="19" t="s">
        <v>412</v>
      </c>
    </row>
    <row r="17" spans="1:3">
      <c r="A17" s="11" t="s">
        <v>17</v>
      </c>
      <c r="B17" s="11" t="s">
        <v>37</v>
      </c>
      <c r="C17" s="15" t="s">
        <v>34</v>
      </c>
    </row>
    <row r="18" spans="1:3" ht="34.5" customHeight="1">
      <c r="A18" s="11" t="s">
        <v>18</v>
      </c>
      <c r="B18" s="13" t="s">
        <v>46</v>
      </c>
      <c r="C18" s="11"/>
    </row>
    <row r="19" spans="1:3" ht="34.5" customHeight="1">
      <c r="A19" s="11" t="s">
        <v>19</v>
      </c>
      <c r="B19" s="13" t="s">
        <v>39</v>
      </c>
      <c r="C19" s="11"/>
    </row>
    <row r="20" spans="1:3" ht="16.5" customHeight="1">
      <c r="A20" s="13" t="s">
        <v>20</v>
      </c>
      <c r="B20" s="13" t="s">
        <v>21</v>
      </c>
      <c r="C20" s="11"/>
    </row>
    <row r="21" spans="1:3" ht="27.75" customHeight="1">
      <c r="A21" s="13" t="s">
        <v>40</v>
      </c>
      <c r="B21" s="11" t="s">
        <v>41</v>
      </c>
      <c r="C21" s="11"/>
    </row>
    <row r="22" spans="1:3" ht="16.5" customHeight="1">
      <c r="A22" s="100" t="s">
        <v>22</v>
      </c>
      <c r="B22" s="101"/>
      <c r="C22" s="15"/>
    </row>
    <row r="23" spans="1:3" ht="16.5" customHeight="1">
      <c r="A23" s="100" t="s">
        <v>48</v>
      </c>
      <c r="B23" s="101"/>
      <c r="C23" s="15">
        <f>'7'!D187+'7'!D206+'7'!D224+'7'!D242+'7'!D260+'7'!D278+'7'!D296+'7'!D314+'7'!D332</f>
        <v>62</v>
      </c>
    </row>
    <row r="24" spans="1:3">
      <c r="A24" s="11" t="s">
        <v>35</v>
      </c>
      <c r="B24" s="11"/>
      <c r="C24" s="16">
        <f>-(C41+C53+C62+C71+C80+C92+C102+C116+C129+C138+C147+C156+C165+C174+C183)</f>
        <v>2286594</v>
      </c>
    </row>
    <row r="26" spans="1:3">
      <c r="A26" s="12" t="s">
        <v>12</v>
      </c>
      <c r="B26" s="12" t="s">
        <v>13</v>
      </c>
      <c r="C26" s="49"/>
    </row>
    <row r="27" spans="1:3">
      <c r="A27" s="11">
        <v>1072</v>
      </c>
      <c r="B27" s="275" t="s">
        <v>146</v>
      </c>
      <c r="C27" s="50"/>
    </row>
    <row r="28" spans="1:3">
      <c r="A28" s="30"/>
      <c r="B28" s="30"/>
      <c r="C28" s="48"/>
    </row>
    <row r="29" spans="1:3">
      <c r="A29" s="4" t="s">
        <v>15</v>
      </c>
      <c r="B29" s="4"/>
      <c r="C29" s="4"/>
    </row>
    <row r="30" spans="1:3" ht="6" customHeight="1">
      <c r="A30" s="30"/>
      <c r="B30" s="30"/>
      <c r="C30" s="48"/>
    </row>
    <row r="31" spans="1:3" ht="66.75" customHeight="1">
      <c r="A31" s="11" t="s">
        <v>16</v>
      </c>
      <c r="B31" s="83">
        <v>1072</v>
      </c>
      <c r="C31" s="19" t="s">
        <v>411</v>
      </c>
    </row>
    <row r="32" spans="1:3">
      <c r="A32" s="11" t="s">
        <v>17</v>
      </c>
      <c r="B32" s="83">
        <v>12001</v>
      </c>
      <c r="C32" s="15" t="s">
        <v>34</v>
      </c>
    </row>
    <row r="33" spans="1:3" ht="67.5">
      <c r="A33" s="11" t="s">
        <v>18</v>
      </c>
      <c r="B33" s="119" t="s">
        <v>215</v>
      </c>
      <c r="C33" s="11"/>
    </row>
    <row r="34" spans="1:3" ht="67.5">
      <c r="A34" s="11" t="s">
        <v>19</v>
      </c>
      <c r="B34" s="119" t="s">
        <v>216</v>
      </c>
      <c r="C34" s="11"/>
    </row>
    <row r="35" spans="1:3">
      <c r="A35" s="13" t="s">
        <v>20</v>
      </c>
      <c r="B35" s="119" t="s">
        <v>180</v>
      </c>
      <c r="C35" s="11"/>
    </row>
    <row r="36" spans="1:3" ht="27.75">
      <c r="A36" s="13" t="s">
        <v>161</v>
      </c>
      <c r="B36" s="11" t="s">
        <v>162</v>
      </c>
      <c r="C36" s="11"/>
    </row>
    <row r="37" spans="1:3">
      <c r="A37" s="261" t="s">
        <v>22</v>
      </c>
      <c r="B37" s="262"/>
      <c r="C37" s="15"/>
    </row>
    <row r="38" spans="1:3">
      <c r="A38" s="264" t="s">
        <v>328</v>
      </c>
      <c r="B38" s="264"/>
      <c r="C38" s="15" t="s">
        <v>118</v>
      </c>
    </row>
    <row r="39" spans="1:3">
      <c r="A39" s="264" t="s">
        <v>329</v>
      </c>
      <c r="B39" s="264"/>
      <c r="C39" s="15">
        <v>0</v>
      </c>
    </row>
    <row r="40" spans="1:3">
      <c r="A40" s="264" t="s">
        <v>330</v>
      </c>
      <c r="B40" s="264"/>
      <c r="C40" s="15">
        <v>0</v>
      </c>
    </row>
    <row r="41" spans="1:3" ht="16.5" customHeight="1">
      <c r="A41" s="265" t="s">
        <v>35</v>
      </c>
      <c r="B41" s="265"/>
      <c r="C41" s="16">
        <f>'1'!D124</f>
        <v>-10298.799999999999</v>
      </c>
    </row>
    <row r="42" spans="1:3">
      <c r="A42" s="4" t="s">
        <v>15</v>
      </c>
      <c r="B42" s="4"/>
      <c r="C42" s="4"/>
    </row>
    <row r="43" spans="1:3" ht="81" customHeight="1">
      <c r="A43" s="11" t="s">
        <v>16</v>
      </c>
      <c r="B43" s="83">
        <v>1072</v>
      </c>
      <c r="C43" s="19" t="s">
        <v>411</v>
      </c>
    </row>
    <row r="44" spans="1:3">
      <c r="A44" s="11" t="s">
        <v>17</v>
      </c>
      <c r="B44" s="83">
        <v>31001</v>
      </c>
      <c r="C44" s="15" t="s">
        <v>34</v>
      </c>
    </row>
    <row r="45" spans="1:3" ht="67.5">
      <c r="A45" s="78" t="s">
        <v>18</v>
      </c>
      <c r="B45" s="119" t="s">
        <v>213</v>
      </c>
      <c r="C45" s="80"/>
    </row>
    <row r="46" spans="1:3" ht="54">
      <c r="A46" s="78" t="s">
        <v>19</v>
      </c>
      <c r="B46" s="119" t="s">
        <v>214</v>
      </c>
      <c r="C46" s="80"/>
    </row>
    <row r="47" spans="1:3" ht="27">
      <c r="A47" s="78" t="s">
        <v>20</v>
      </c>
      <c r="B47" s="119" t="s">
        <v>194</v>
      </c>
      <c r="C47" s="80"/>
    </row>
    <row r="48" spans="1:3" ht="27.75">
      <c r="A48" s="13" t="s">
        <v>161</v>
      </c>
      <c r="B48" s="11" t="s">
        <v>162</v>
      </c>
      <c r="C48" s="80"/>
    </row>
    <row r="49" spans="1:3">
      <c r="A49" s="266" t="s">
        <v>22</v>
      </c>
      <c r="B49" s="266"/>
      <c r="C49" s="80"/>
    </row>
    <row r="50" spans="1:3" ht="24.75" customHeight="1">
      <c r="A50" s="259" t="s">
        <v>328</v>
      </c>
      <c r="B50" s="260"/>
      <c r="C50" s="79">
        <v>0</v>
      </c>
    </row>
    <row r="51" spans="1:3" ht="22.5" customHeight="1">
      <c r="A51" s="259" t="s">
        <v>329</v>
      </c>
      <c r="B51" s="260"/>
      <c r="C51" s="79">
        <v>0</v>
      </c>
    </row>
    <row r="52" spans="1:3" ht="21.75" customHeight="1">
      <c r="A52" s="259" t="s">
        <v>330</v>
      </c>
      <c r="B52" s="260"/>
      <c r="C52" s="79">
        <v>0</v>
      </c>
    </row>
    <row r="53" spans="1:3">
      <c r="A53" s="267" t="s">
        <v>35</v>
      </c>
      <c r="B53" s="267"/>
      <c r="C53" s="16">
        <f>'1'!D130</f>
        <v>-150000</v>
      </c>
    </row>
    <row r="54" spans="1:3" ht="66.75" customHeight="1">
      <c r="A54" s="11" t="s">
        <v>16</v>
      </c>
      <c r="B54" s="83">
        <v>1004</v>
      </c>
      <c r="C54" s="19" t="s">
        <v>411</v>
      </c>
    </row>
    <row r="55" spans="1:3">
      <c r="A55" s="11" t="s">
        <v>17</v>
      </c>
      <c r="B55" s="83">
        <v>11005</v>
      </c>
      <c r="C55" s="15" t="s">
        <v>34</v>
      </c>
    </row>
    <row r="56" spans="1:3" ht="41.25">
      <c r="A56" s="11" t="s">
        <v>18</v>
      </c>
      <c r="B56" s="13" t="s">
        <v>331</v>
      </c>
      <c r="C56" s="11"/>
    </row>
    <row r="57" spans="1:3" ht="41.25">
      <c r="A57" s="11" t="s">
        <v>19</v>
      </c>
      <c r="B57" s="13" t="s">
        <v>332</v>
      </c>
      <c r="C57" s="11"/>
    </row>
    <row r="58" spans="1:3">
      <c r="A58" s="13" t="s">
        <v>20</v>
      </c>
      <c r="B58" s="11" t="s">
        <v>333</v>
      </c>
      <c r="C58" s="11"/>
    </row>
    <row r="59" spans="1:3" ht="41.25">
      <c r="A59" s="13" t="s">
        <v>163</v>
      </c>
      <c r="B59" s="11" t="s">
        <v>334</v>
      </c>
      <c r="C59" s="11"/>
    </row>
    <row r="60" spans="1:3">
      <c r="A60" s="261" t="s">
        <v>22</v>
      </c>
      <c r="B60" s="262"/>
      <c r="C60" s="15"/>
    </row>
    <row r="61" spans="1:3" ht="16.5" customHeight="1">
      <c r="A61" s="259" t="s">
        <v>335</v>
      </c>
      <c r="B61" s="260"/>
      <c r="C61" s="15">
        <v>0</v>
      </c>
    </row>
    <row r="62" spans="1:3" ht="16.5" customHeight="1">
      <c r="A62" s="12" t="s">
        <v>35</v>
      </c>
      <c r="B62" s="12"/>
      <c r="C62" s="16">
        <f>'1'!D44</f>
        <v>-72680.899999999994</v>
      </c>
    </row>
    <row r="63" spans="1:3" ht="65.25" customHeight="1">
      <c r="A63" s="11" t="s">
        <v>16</v>
      </c>
      <c r="B63" s="83">
        <v>1004</v>
      </c>
      <c r="C63" s="19" t="s">
        <v>411</v>
      </c>
    </row>
    <row r="64" spans="1:3">
      <c r="A64" s="11" t="s">
        <v>17</v>
      </c>
      <c r="B64" s="83">
        <v>11008</v>
      </c>
      <c r="C64" s="15" t="s">
        <v>34</v>
      </c>
    </row>
    <row r="65" spans="1:3" ht="54.75">
      <c r="A65" s="11" t="s">
        <v>18</v>
      </c>
      <c r="B65" s="13" t="s">
        <v>336</v>
      </c>
      <c r="C65" s="11"/>
    </row>
    <row r="66" spans="1:3" ht="54.75">
      <c r="A66" s="11" t="s">
        <v>19</v>
      </c>
      <c r="B66" s="13" t="s">
        <v>337</v>
      </c>
      <c r="C66" s="11"/>
    </row>
    <row r="67" spans="1:3">
      <c r="A67" s="13" t="s">
        <v>20</v>
      </c>
      <c r="B67" s="11" t="s">
        <v>333</v>
      </c>
      <c r="C67" s="11"/>
    </row>
    <row r="68" spans="1:3" ht="41.25">
      <c r="A68" s="13" t="s">
        <v>163</v>
      </c>
      <c r="B68" s="11" t="s">
        <v>334</v>
      </c>
      <c r="C68" s="15"/>
    </row>
    <row r="69" spans="1:3" ht="21.75" customHeight="1">
      <c r="A69" s="261" t="s">
        <v>22</v>
      </c>
      <c r="B69" s="262"/>
      <c r="C69" s="15"/>
    </row>
    <row r="70" spans="1:3" ht="30" customHeight="1">
      <c r="A70" s="259" t="s">
        <v>335</v>
      </c>
      <c r="B70" s="260"/>
      <c r="C70" s="15" t="s">
        <v>118</v>
      </c>
    </row>
    <row r="71" spans="1:3">
      <c r="A71" s="12" t="s">
        <v>35</v>
      </c>
      <c r="B71" s="12"/>
      <c r="C71" s="16">
        <f>'1'!D50</f>
        <v>-47857.5</v>
      </c>
    </row>
    <row r="72" spans="1:3" ht="65.25" customHeight="1">
      <c r="A72" s="11" t="s">
        <v>16</v>
      </c>
      <c r="B72" s="83">
        <v>1004</v>
      </c>
      <c r="C72" s="19" t="s">
        <v>411</v>
      </c>
    </row>
    <row r="73" spans="1:3">
      <c r="A73" s="11" t="s">
        <v>17</v>
      </c>
      <c r="B73" s="83">
        <v>11010</v>
      </c>
      <c r="C73" s="15" t="s">
        <v>34</v>
      </c>
    </row>
    <row r="74" spans="1:3" ht="81">
      <c r="A74" s="11" t="s">
        <v>18</v>
      </c>
      <c r="B74" s="20" t="s">
        <v>338</v>
      </c>
      <c r="C74" s="11"/>
    </row>
    <row r="75" spans="1:3" ht="67.5">
      <c r="A75" s="11" t="s">
        <v>19</v>
      </c>
      <c r="B75" s="20" t="s">
        <v>339</v>
      </c>
      <c r="C75" s="11"/>
    </row>
    <row r="76" spans="1:3">
      <c r="A76" s="13" t="s">
        <v>20</v>
      </c>
      <c r="B76" s="20" t="s">
        <v>333</v>
      </c>
      <c r="C76" s="11"/>
    </row>
    <row r="77" spans="1:3" ht="30">
      <c r="A77" s="48" t="s">
        <v>40</v>
      </c>
      <c r="B77" s="20" t="s">
        <v>340</v>
      </c>
      <c r="C77" s="15"/>
    </row>
    <row r="78" spans="1:3" ht="21.75" customHeight="1">
      <c r="A78" s="261" t="s">
        <v>22</v>
      </c>
      <c r="B78" s="262"/>
      <c r="C78" s="15"/>
    </row>
    <row r="79" spans="1:3" ht="30" customHeight="1">
      <c r="A79" s="261" t="s">
        <v>335</v>
      </c>
      <c r="B79" s="262"/>
      <c r="C79" s="15" t="s">
        <v>118</v>
      </c>
    </row>
    <row r="80" spans="1:3">
      <c r="A80" s="12" t="s">
        <v>35</v>
      </c>
      <c r="B80" s="12"/>
      <c r="C80" s="16">
        <f>'1'!D56</f>
        <v>-28384.9</v>
      </c>
    </row>
    <row r="81" spans="1:3" ht="65.25" customHeight="1">
      <c r="A81" s="11" t="s">
        <v>16</v>
      </c>
      <c r="B81" s="83">
        <v>1004</v>
      </c>
      <c r="C81" s="19" t="s">
        <v>411</v>
      </c>
    </row>
    <row r="82" spans="1:3">
      <c r="A82" s="11" t="s">
        <v>17</v>
      </c>
      <c r="B82" s="83">
        <v>31001</v>
      </c>
      <c r="C82" s="15" t="s">
        <v>34</v>
      </c>
    </row>
    <row r="83" spans="1:3" ht="27">
      <c r="A83" s="11" t="s">
        <v>18</v>
      </c>
      <c r="B83" s="20" t="s">
        <v>341</v>
      </c>
      <c r="C83" s="11"/>
    </row>
    <row r="84" spans="1:3" ht="40.5">
      <c r="A84" s="11" t="s">
        <v>19</v>
      </c>
      <c r="B84" s="20" t="s">
        <v>342</v>
      </c>
      <c r="C84" s="11"/>
    </row>
    <row r="85" spans="1:3" ht="27">
      <c r="A85" s="13" t="s">
        <v>20</v>
      </c>
      <c r="B85" s="20" t="s">
        <v>343</v>
      </c>
      <c r="C85" s="11"/>
    </row>
    <row r="86" spans="1:3" ht="30">
      <c r="A86" s="48" t="s">
        <v>40</v>
      </c>
      <c r="B86" s="20" t="s">
        <v>340</v>
      </c>
      <c r="C86" s="15"/>
    </row>
    <row r="87" spans="1:3" ht="21.75" customHeight="1">
      <c r="A87" s="261" t="s">
        <v>22</v>
      </c>
      <c r="B87" s="262"/>
      <c r="C87" s="15"/>
    </row>
    <row r="88" spans="1:3" ht="30" customHeight="1">
      <c r="A88" s="259" t="s">
        <v>344</v>
      </c>
      <c r="B88" s="260"/>
      <c r="C88" s="15" t="s">
        <v>118</v>
      </c>
    </row>
    <row r="89" spans="1:3" ht="16.5" customHeight="1">
      <c r="A89" s="259" t="s">
        <v>345</v>
      </c>
      <c r="B89" s="260"/>
      <c r="C89" s="15">
        <v>0</v>
      </c>
    </row>
    <row r="90" spans="1:3" ht="16.5" customHeight="1">
      <c r="A90" s="259" t="s">
        <v>346</v>
      </c>
      <c r="B90" s="260"/>
      <c r="C90" s="15"/>
    </row>
    <row r="91" spans="1:3" ht="16.5" customHeight="1">
      <c r="A91" s="259" t="s">
        <v>347</v>
      </c>
      <c r="B91" s="260"/>
      <c r="C91" s="15">
        <v>0</v>
      </c>
    </row>
    <row r="92" spans="1:3">
      <c r="A92" s="12" t="s">
        <v>35</v>
      </c>
      <c r="B92" s="12"/>
      <c r="C92" s="16">
        <f>'1'!D62</f>
        <v>-216666.7</v>
      </c>
    </row>
    <row r="93" spans="1:3" ht="65.25" customHeight="1">
      <c r="A93" s="11" t="s">
        <v>16</v>
      </c>
      <c r="B93" s="83">
        <v>1004</v>
      </c>
      <c r="C93" s="19" t="s">
        <v>411</v>
      </c>
    </row>
    <row r="94" spans="1:3">
      <c r="A94" s="11" t="s">
        <v>17</v>
      </c>
      <c r="B94" s="83">
        <v>31005</v>
      </c>
      <c r="C94" s="15" t="s">
        <v>34</v>
      </c>
    </row>
    <row r="95" spans="1:3" ht="54">
      <c r="A95" s="11" t="s">
        <v>18</v>
      </c>
      <c r="B95" s="20" t="s">
        <v>348</v>
      </c>
      <c r="C95" s="11"/>
    </row>
    <row r="96" spans="1:3" ht="27">
      <c r="A96" s="11" t="s">
        <v>19</v>
      </c>
      <c r="B96" s="20" t="s">
        <v>349</v>
      </c>
      <c r="C96" s="11"/>
    </row>
    <row r="97" spans="1:3" ht="27">
      <c r="A97" s="13" t="s">
        <v>20</v>
      </c>
      <c r="B97" s="20" t="s">
        <v>343</v>
      </c>
      <c r="C97" s="11"/>
    </row>
    <row r="98" spans="1:3" ht="30">
      <c r="A98" s="48" t="s">
        <v>40</v>
      </c>
      <c r="B98" s="20" t="s">
        <v>340</v>
      </c>
      <c r="C98" s="15"/>
    </row>
    <row r="99" spans="1:3" ht="21.75" customHeight="1">
      <c r="A99" s="261" t="s">
        <v>22</v>
      </c>
      <c r="B99" s="262"/>
      <c r="C99" s="15"/>
    </row>
    <row r="100" spans="1:3" ht="30" customHeight="1">
      <c r="A100" s="259" t="s">
        <v>350</v>
      </c>
      <c r="B100" s="260"/>
      <c r="C100" s="15" t="s">
        <v>118</v>
      </c>
    </row>
    <row r="101" spans="1:3" ht="16.5" customHeight="1">
      <c r="A101" s="259" t="s">
        <v>351</v>
      </c>
      <c r="B101" s="260"/>
      <c r="C101" s="15">
        <v>0</v>
      </c>
    </row>
    <row r="102" spans="1:3">
      <c r="A102" s="12" t="s">
        <v>35</v>
      </c>
      <c r="B102" s="12"/>
      <c r="C102" s="16">
        <f>'1'!D68</f>
        <v>-66738.2</v>
      </c>
    </row>
    <row r="103" spans="1:3" ht="65.25" customHeight="1">
      <c r="A103" s="11" t="s">
        <v>16</v>
      </c>
      <c r="B103" s="83">
        <v>1019</v>
      </c>
      <c r="C103" s="19" t="s">
        <v>411</v>
      </c>
    </row>
    <row r="104" spans="1:3">
      <c r="A104" s="11" t="s">
        <v>17</v>
      </c>
      <c r="B104" s="83">
        <v>12001</v>
      </c>
      <c r="C104" s="15" t="s">
        <v>34</v>
      </c>
    </row>
    <row r="105" spans="1:3" ht="81">
      <c r="A105" s="11" t="s">
        <v>18</v>
      </c>
      <c r="B105" s="20" t="s">
        <v>352</v>
      </c>
      <c r="C105" s="11"/>
    </row>
    <row r="106" spans="1:3" ht="81">
      <c r="A106" s="11" t="s">
        <v>19</v>
      </c>
      <c r="B106" s="20" t="s">
        <v>353</v>
      </c>
      <c r="C106" s="11"/>
    </row>
    <row r="107" spans="1:3">
      <c r="A107" s="13" t="s">
        <v>20</v>
      </c>
      <c r="B107" s="20" t="s">
        <v>21</v>
      </c>
      <c r="C107" s="11"/>
    </row>
    <row r="108" spans="1:3" ht="30">
      <c r="A108" s="48" t="s">
        <v>355</v>
      </c>
      <c r="B108" s="20" t="s">
        <v>354</v>
      </c>
      <c r="C108" s="15"/>
    </row>
    <row r="109" spans="1:3" ht="21.75" customHeight="1">
      <c r="A109" s="261" t="s">
        <v>22</v>
      </c>
      <c r="B109" s="262"/>
      <c r="C109" s="15"/>
    </row>
    <row r="110" spans="1:3" ht="21.75" customHeight="1">
      <c r="A110" s="259" t="s">
        <v>356</v>
      </c>
      <c r="B110" s="260"/>
      <c r="C110" s="15">
        <v>0</v>
      </c>
    </row>
    <row r="111" spans="1:3" ht="21.75" customHeight="1">
      <c r="A111" s="259" t="s">
        <v>357</v>
      </c>
      <c r="B111" s="260"/>
      <c r="C111" s="15">
        <v>0</v>
      </c>
    </row>
    <row r="112" spans="1:3" ht="21.75" customHeight="1">
      <c r="A112" s="259" t="s">
        <v>358</v>
      </c>
      <c r="B112" s="260"/>
      <c r="C112" s="15">
        <v>0</v>
      </c>
    </row>
    <row r="113" spans="1:3" ht="21.75" customHeight="1">
      <c r="A113" s="259" t="s">
        <v>359</v>
      </c>
      <c r="B113" s="260"/>
      <c r="C113" s="15">
        <v>0</v>
      </c>
    </row>
    <row r="114" spans="1:3" ht="46.5" customHeight="1">
      <c r="A114" s="259" t="s">
        <v>360</v>
      </c>
      <c r="B114" s="260"/>
      <c r="C114" s="15" t="s">
        <v>118</v>
      </c>
    </row>
    <row r="115" spans="1:3" ht="16.5" customHeight="1">
      <c r="A115" s="259" t="s">
        <v>361</v>
      </c>
      <c r="B115" s="260"/>
      <c r="C115" s="15">
        <v>0</v>
      </c>
    </row>
    <row r="116" spans="1:3">
      <c r="A116" s="12" t="s">
        <v>35</v>
      </c>
      <c r="B116" s="12"/>
      <c r="C116" s="16">
        <f>'1'!D18</f>
        <v>-325440.90000000002</v>
      </c>
    </row>
    <row r="117" spans="1:3" ht="65.25" customHeight="1">
      <c r="A117" s="11" t="s">
        <v>16</v>
      </c>
      <c r="B117" s="83">
        <v>1189</v>
      </c>
      <c r="C117" s="19" t="s">
        <v>411</v>
      </c>
    </row>
    <row r="118" spans="1:3">
      <c r="A118" s="11" t="s">
        <v>17</v>
      </c>
      <c r="B118" s="83">
        <v>12001</v>
      </c>
      <c r="C118" s="15" t="s">
        <v>34</v>
      </c>
    </row>
    <row r="119" spans="1:3" ht="54">
      <c r="A119" s="223" t="s">
        <v>18</v>
      </c>
      <c r="B119" s="20" t="s">
        <v>362</v>
      </c>
      <c r="C119" s="11"/>
    </row>
    <row r="120" spans="1:3" ht="81">
      <c r="A120" s="223" t="s">
        <v>19</v>
      </c>
      <c r="B120" s="20" t="s">
        <v>363</v>
      </c>
      <c r="C120" s="11"/>
    </row>
    <row r="121" spans="1:3">
      <c r="A121" s="222" t="s">
        <v>20</v>
      </c>
      <c r="B121" s="20" t="s">
        <v>21</v>
      </c>
      <c r="C121" s="11"/>
    </row>
    <row r="122" spans="1:3" ht="30">
      <c r="A122" s="48" t="s">
        <v>365</v>
      </c>
      <c r="B122" s="20" t="s">
        <v>364</v>
      </c>
      <c r="C122" s="15"/>
    </row>
    <row r="123" spans="1:3" ht="21.75" customHeight="1">
      <c r="A123" s="261" t="s">
        <v>22</v>
      </c>
      <c r="B123" s="262"/>
      <c r="C123" s="15"/>
    </row>
    <row r="124" spans="1:3" ht="29.25" customHeight="1">
      <c r="A124" s="259" t="s">
        <v>366</v>
      </c>
      <c r="B124" s="260"/>
      <c r="C124" s="15">
        <v>0</v>
      </c>
    </row>
    <row r="125" spans="1:3" ht="28.5" customHeight="1">
      <c r="A125" s="259" t="s">
        <v>367</v>
      </c>
      <c r="B125" s="260"/>
      <c r="C125" s="15">
        <v>0</v>
      </c>
    </row>
    <row r="126" spans="1:3" ht="28.5" customHeight="1">
      <c r="A126" s="259" t="s">
        <v>368</v>
      </c>
      <c r="B126" s="260"/>
      <c r="C126" s="15">
        <v>0</v>
      </c>
    </row>
    <row r="127" spans="1:3" ht="22.5" customHeight="1">
      <c r="A127" s="259" t="s">
        <v>369</v>
      </c>
      <c r="B127" s="260"/>
      <c r="C127" s="15">
        <v>0</v>
      </c>
    </row>
    <row r="128" spans="1:3" ht="34.5" customHeight="1">
      <c r="A128" s="259" t="s">
        <v>370</v>
      </c>
      <c r="B128" s="260"/>
      <c r="C128" s="15" t="s">
        <v>118</v>
      </c>
    </row>
    <row r="129" spans="1:3">
      <c r="A129" s="12" t="s">
        <v>35</v>
      </c>
      <c r="B129" s="12"/>
      <c r="C129" s="16">
        <f>'1'!D24</f>
        <v>-336526.1</v>
      </c>
    </row>
    <row r="130" spans="1:3" ht="65.25" customHeight="1">
      <c r="A130" s="11" t="s">
        <v>16</v>
      </c>
      <c r="B130" s="83">
        <v>1049</v>
      </c>
      <c r="C130" s="19" t="s">
        <v>411</v>
      </c>
    </row>
    <row r="131" spans="1:3">
      <c r="A131" s="11" t="s">
        <v>17</v>
      </c>
      <c r="B131" s="83">
        <v>11005</v>
      </c>
      <c r="C131" s="15" t="s">
        <v>34</v>
      </c>
    </row>
    <row r="132" spans="1:3" ht="54">
      <c r="A132" s="223" t="s">
        <v>18</v>
      </c>
      <c r="B132" s="20" t="s">
        <v>371</v>
      </c>
      <c r="C132" s="11"/>
    </row>
    <row r="133" spans="1:3" ht="40.5">
      <c r="A133" s="223" t="s">
        <v>19</v>
      </c>
      <c r="B133" s="20" t="s">
        <v>372</v>
      </c>
      <c r="C133" s="11"/>
    </row>
    <row r="134" spans="1:3">
      <c r="A134" s="222" t="s">
        <v>20</v>
      </c>
      <c r="B134" s="20" t="s">
        <v>333</v>
      </c>
      <c r="C134" s="11"/>
    </row>
    <row r="135" spans="1:3" ht="30">
      <c r="A135" s="48" t="s">
        <v>365</v>
      </c>
      <c r="B135" s="20" t="s">
        <v>340</v>
      </c>
      <c r="C135" s="15"/>
    </row>
    <row r="136" spans="1:3" ht="21.75" customHeight="1">
      <c r="A136" s="261" t="s">
        <v>22</v>
      </c>
      <c r="B136" s="262"/>
      <c r="C136" s="15"/>
    </row>
    <row r="137" spans="1:3" ht="21.75" customHeight="1">
      <c r="A137" s="259" t="s">
        <v>373</v>
      </c>
      <c r="B137" s="260"/>
      <c r="C137" s="15">
        <v>0</v>
      </c>
    </row>
    <row r="138" spans="1:3">
      <c r="A138" s="12" t="s">
        <v>35</v>
      </c>
      <c r="B138" s="12"/>
      <c r="C138" s="16">
        <f>'1'!D81</f>
        <v>-14000</v>
      </c>
    </row>
    <row r="139" spans="1:3" ht="65.25" customHeight="1">
      <c r="A139" s="11" t="s">
        <v>16</v>
      </c>
      <c r="B139" s="83">
        <v>1049</v>
      </c>
      <c r="C139" s="19" t="s">
        <v>411</v>
      </c>
    </row>
    <row r="140" spans="1:3">
      <c r="A140" s="11" t="s">
        <v>17</v>
      </c>
      <c r="B140" s="83">
        <v>11012</v>
      </c>
      <c r="C140" s="15" t="s">
        <v>34</v>
      </c>
    </row>
    <row r="141" spans="1:3" ht="40.5">
      <c r="A141" s="223" t="s">
        <v>18</v>
      </c>
      <c r="B141" s="20" t="s">
        <v>374</v>
      </c>
      <c r="C141" s="11"/>
    </row>
    <row r="142" spans="1:3">
      <c r="A142" s="223" t="s">
        <v>19</v>
      </c>
      <c r="B142" s="20" t="s">
        <v>375</v>
      </c>
      <c r="C142" s="11"/>
    </row>
    <row r="143" spans="1:3">
      <c r="A143" s="222" t="s">
        <v>20</v>
      </c>
      <c r="B143" s="20" t="s">
        <v>333</v>
      </c>
      <c r="C143" s="11"/>
    </row>
    <row r="144" spans="1:3" ht="30">
      <c r="A144" s="48" t="s">
        <v>365</v>
      </c>
      <c r="B144" s="20" t="s">
        <v>340</v>
      </c>
      <c r="C144" s="15"/>
    </row>
    <row r="145" spans="1:3" ht="21.75" customHeight="1">
      <c r="A145" s="261" t="s">
        <v>22</v>
      </c>
      <c r="B145" s="262"/>
      <c r="C145" s="15"/>
    </row>
    <row r="146" spans="1:3" ht="21.75" customHeight="1">
      <c r="A146" s="259" t="s">
        <v>376</v>
      </c>
      <c r="B146" s="260"/>
      <c r="C146" s="15">
        <v>0</v>
      </c>
    </row>
    <row r="147" spans="1:3">
      <c r="A147" s="12" t="s">
        <v>35</v>
      </c>
      <c r="B147" s="12"/>
      <c r="C147" s="16">
        <f>'1'!D87</f>
        <v>-250000</v>
      </c>
    </row>
    <row r="148" spans="1:3" ht="65.25" customHeight="1">
      <c r="A148" s="11" t="s">
        <v>16</v>
      </c>
      <c r="B148" s="83">
        <v>1049</v>
      </c>
      <c r="C148" s="19" t="s">
        <v>411</v>
      </c>
    </row>
    <row r="149" spans="1:3">
      <c r="A149" s="11" t="s">
        <v>17</v>
      </c>
      <c r="B149" s="83">
        <v>11013</v>
      </c>
      <c r="C149" s="15" t="s">
        <v>34</v>
      </c>
    </row>
    <row r="150" spans="1:3" ht="40.5">
      <c r="A150" s="223" t="s">
        <v>18</v>
      </c>
      <c r="B150" s="20" t="s">
        <v>377</v>
      </c>
      <c r="C150" s="11"/>
    </row>
    <row r="151" spans="1:3">
      <c r="A151" s="223" t="s">
        <v>19</v>
      </c>
      <c r="B151" s="20" t="s">
        <v>378</v>
      </c>
      <c r="C151" s="11"/>
    </row>
    <row r="152" spans="1:3">
      <c r="A152" s="222" t="s">
        <v>20</v>
      </c>
      <c r="B152" s="20" t="s">
        <v>333</v>
      </c>
      <c r="C152" s="11"/>
    </row>
    <row r="153" spans="1:3" ht="30">
      <c r="A153" s="48" t="s">
        <v>365</v>
      </c>
      <c r="B153" s="20" t="s">
        <v>340</v>
      </c>
      <c r="C153" s="15"/>
    </row>
    <row r="154" spans="1:3" ht="21.75" customHeight="1">
      <c r="A154" s="261" t="s">
        <v>22</v>
      </c>
      <c r="B154" s="262"/>
      <c r="C154" s="15"/>
    </row>
    <row r="155" spans="1:3" ht="21.75" customHeight="1">
      <c r="A155" s="259" t="s">
        <v>376</v>
      </c>
      <c r="B155" s="260"/>
      <c r="C155" s="15">
        <v>0</v>
      </c>
    </row>
    <row r="156" spans="1:3">
      <c r="A156" s="12" t="s">
        <v>35</v>
      </c>
      <c r="B156" s="12"/>
      <c r="C156" s="16">
        <f>'1'!D93</f>
        <v>-400000</v>
      </c>
    </row>
    <row r="157" spans="1:3" ht="65.25" customHeight="1">
      <c r="A157" s="11" t="s">
        <v>16</v>
      </c>
      <c r="B157" s="83">
        <v>1049</v>
      </c>
      <c r="C157" s="19" t="s">
        <v>411</v>
      </c>
    </row>
    <row r="158" spans="1:3">
      <c r="A158" s="11" t="s">
        <v>17</v>
      </c>
      <c r="B158" s="83">
        <v>11014</v>
      </c>
      <c r="C158" s="15" t="s">
        <v>34</v>
      </c>
    </row>
    <row r="159" spans="1:3" ht="54">
      <c r="A159" s="223" t="s">
        <v>18</v>
      </c>
      <c r="B159" s="20" t="s">
        <v>379</v>
      </c>
      <c r="C159" s="11"/>
    </row>
    <row r="160" spans="1:3">
      <c r="A160" s="223" t="s">
        <v>19</v>
      </c>
      <c r="B160" s="20" t="s">
        <v>378</v>
      </c>
      <c r="C160" s="11"/>
    </row>
    <row r="161" spans="1:3">
      <c r="A161" s="222" t="s">
        <v>20</v>
      </c>
      <c r="B161" s="20" t="s">
        <v>333</v>
      </c>
      <c r="C161" s="11"/>
    </row>
    <row r="162" spans="1:3" ht="30">
      <c r="A162" s="48" t="s">
        <v>365</v>
      </c>
      <c r="B162" s="20" t="s">
        <v>340</v>
      </c>
      <c r="C162" s="15"/>
    </row>
    <row r="163" spans="1:3" ht="21.75" customHeight="1">
      <c r="A163" s="261" t="s">
        <v>22</v>
      </c>
      <c r="B163" s="262"/>
      <c r="C163" s="15"/>
    </row>
    <row r="164" spans="1:3" ht="21.75" customHeight="1">
      <c r="A164" s="259" t="s">
        <v>373</v>
      </c>
      <c r="B164" s="260"/>
      <c r="C164" s="15">
        <v>0</v>
      </c>
    </row>
    <row r="165" spans="1:3">
      <c r="A165" s="12" t="s">
        <v>35</v>
      </c>
      <c r="B165" s="12"/>
      <c r="C165" s="16">
        <f>'1'!D99</f>
        <v>-18000</v>
      </c>
    </row>
    <row r="166" spans="1:3" ht="65.25" customHeight="1">
      <c r="A166" s="11" t="s">
        <v>16</v>
      </c>
      <c r="B166" s="83">
        <v>1049</v>
      </c>
      <c r="C166" s="19" t="s">
        <v>411</v>
      </c>
    </row>
    <row r="167" spans="1:3">
      <c r="A167" s="11" t="s">
        <v>17</v>
      </c>
      <c r="B167" s="83">
        <v>21008</v>
      </c>
      <c r="C167" s="15" t="s">
        <v>34</v>
      </c>
    </row>
    <row r="168" spans="1:3" ht="54">
      <c r="A168" s="223" t="s">
        <v>18</v>
      </c>
      <c r="B168" s="20" t="s">
        <v>380</v>
      </c>
      <c r="C168" s="11"/>
    </row>
    <row r="169" spans="1:3">
      <c r="A169" s="223" t="s">
        <v>19</v>
      </c>
      <c r="B169" s="20" t="s">
        <v>381</v>
      </c>
      <c r="C169" s="11"/>
    </row>
    <row r="170" spans="1:3" ht="27">
      <c r="A170" s="222" t="s">
        <v>20</v>
      </c>
      <c r="B170" s="20" t="s">
        <v>382</v>
      </c>
      <c r="C170" s="11"/>
    </row>
    <row r="171" spans="1:3" ht="30">
      <c r="A171" s="48" t="s">
        <v>365</v>
      </c>
      <c r="B171" s="20" t="s">
        <v>340</v>
      </c>
      <c r="C171" s="15"/>
    </row>
    <row r="172" spans="1:3" ht="21.75" customHeight="1">
      <c r="A172" s="261" t="s">
        <v>22</v>
      </c>
      <c r="B172" s="262"/>
      <c r="C172" s="15"/>
    </row>
    <row r="173" spans="1:3" ht="21.75" customHeight="1">
      <c r="A173" s="259" t="s">
        <v>383</v>
      </c>
      <c r="B173" s="260"/>
      <c r="C173" s="15">
        <v>0</v>
      </c>
    </row>
    <row r="174" spans="1:3">
      <c r="A174" s="12" t="s">
        <v>35</v>
      </c>
      <c r="B174" s="12"/>
      <c r="C174" s="16">
        <f>'1'!D105</f>
        <v>-150000</v>
      </c>
    </row>
    <row r="175" spans="1:3" ht="65.25" customHeight="1">
      <c r="A175" s="11" t="s">
        <v>16</v>
      </c>
      <c r="B175" s="83">
        <v>1049</v>
      </c>
      <c r="C175" s="19" t="s">
        <v>411</v>
      </c>
    </row>
    <row r="176" spans="1:3">
      <c r="A176" s="11" t="s">
        <v>17</v>
      </c>
      <c r="B176" s="83">
        <v>21013</v>
      </c>
      <c r="C176" s="15" t="s">
        <v>34</v>
      </c>
    </row>
    <row r="177" spans="1:3" ht="54">
      <c r="A177" s="223" t="s">
        <v>18</v>
      </c>
      <c r="B177" s="20" t="s">
        <v>384</v>
      </c>
      <c r="C177" s="11"/>
    </row>
    <row r="178" spans="1:3" ht="27">
      <c r="A178" s="223" t="s">
        <v>19</v>
      </c>
      <c r="B178" s="20" t="s">
        <v>385</v>
      </c>
      <c r="C178" s="11"/>
    </row>
    <row r="179" spans="1:3" ht="27">
      <c r="A179" s="222" t="s">
        <v>20</v>
      </c>
      <c r="B179" s="20" t="s">
        <v>382</v>
      </c>
      <c r="C179" s="11"/>
    </row>
    <row r="180" spans="1:3" ht="30">
      <c r="A180" s="48" t="s">
        <v>365</v>
      </c>
      <c r="B180" s="20" t="s">
        <v>340</v>
      </c>
      <c r="C180" s="15"/>
    </row>
    <row r="181" spans="1:3" ht="21.75" customHeight="1">
      <c r="A181" s="261" t="s">
        <v>22</v>
      </c>
      <c r="B181" s="262"/>
      <c r="C181" s="15"/>
    </row>
    <row r="182" spans="1:3" ht="21.75" customHeight="1">
      <c r="A182" s="259" t="s">
        <v>386</v>
      </c>
      <c r="B182" s="260"/>
      <c r="C182" s="15">
        <v>0</v>
      </c>
    </row>
    <row r="183" spans="1:3">
      <c r="A183" s="12" t="s">
        <v>35</v>
      </c>
      <c r="B183" s="12"/>
      <c r="C183" s="16">
        <f>'1'!D111</f>
        <v>-200000</v>
      </c>
    </row>
  </sheetData>
  <mergeCells count="50">
    <mergeCell ref="A91:B91"/>
    <mergeCell ref="A6:C6"/>
    <mergeCell ref="A69:B69"/>
    <mergeCell ref="A70:B70"/>
    <mergeCell ref="A61:B61"/>
    <mergeCell ref="A60:B60"/>
    <mergeCell ref="A37:B37"/>
    <mergeCell ref="A38:B38"/>
    <mergeCell ref="A41:B41"/>
    <mergeCell ref="A49:B49"/>
    <mergeCell ref="A50:B50"/>
    <mergeCell ref="A51:B51"/>
    <mergeCell ref="A52:B52"/>
    <mergeCell ref="A53:B53"/>
    <mergeCell ref="A39:B39"/>
    <mergeCell ref="A40:B40"/>
    <mergeCell ref="A78:B78"/>
    <mergeCell ref="A79:B79"/>
    <mergeCell ref="A109:B109"/>
    <mergeCell ref="A114:B114"/>
    <mergeCell ref="A115:B115"/>
    <mergeCell ref="A110:B110"/>
    <mergeCell ref="A111:B111"/>
    <mergeCell ref="A112:B112"/>
    <mergeCell ref="A113:B113"/>
    <mergeCell ref="A90:B90"/>
    <mergeCell ref="A99:B99"/>
    <mergeCell ref="A100:B100"/>
    <mergeCell ref="A101:B101"/>
    <mergeCell ref="A87:B87"/>
    <mergeCell ref="A88:B88"/>
    <mergeCell ref="A89:B89"/>
    <mergeCell ref="A123:B123"/>
    <mergeCell ref="A124:B124"/>
    <mergeCell ref="A125:B125"/>
    <mergeCell ref="A126:B126"/>
    <mergeCell ref="A127:B127"/>
    <mergeCell ref="A145:B145"/>
    <mergeCell ref="A146:B146"/>
    <mergeCell ref="A128:B128"/>
    <mergeCell ref="A136:B136"/>
    <mergeCell ref="A137:B137"/>
    <mergeCell ref="A173:B173"/>
    <mergeCell ref="A181:B181"/>
    <mergeCell ref="A182:B182"/>
    <mergeCell ref="A154:B154"/>
    <mergeCell ref="A155:B155"/>
    <mergeCell ref="A163:B163"/>
    <mergeCell ref="A164:B164"/>
    <mergeCell ref="A172:B172"/>
  </mergeCells>
  <pageMargins left="0.7" right="0.7" top="0.75" bottom="0.75" header="0.3" footer="0.3"/>
  <ignoredErrors>
    <ignoredError sqref="C88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>
  <dimension ref="A1:AI333"/>
  <sheetViews>
    <sheetView topLeftCell="A332" workbookViewId="0">
      <selection activeCell="B339" sqref="B339"/>
    </sheetView>
  </sheetViews>
  <sheetFormatPr defaultRowHeight="16.5"/>
  <cols>
    <col min="1" max="1" width="9.140625" style="3" customWidth="1"/>
    <col min="2" max="2" width="35.85546875" style="3" customWidth="1"/>
    <col min="3" max="3" width="45.5703125" style="3" customWidth="1"/>
    <col min="4" max="4" width="27.85546875" style="3" customWidth="1"/>
    <col min="5" max="5" width="15.140625" style="3" customWidth="1"/>
    <col min="6" max="6" width="14.7109375" style="3" customWidth="1"/>
    <col min="7" max="7" width="13.7109375" style="3" customWidth="1"/>
    <col min="8" max="8" width="9.140625" style="3" customWidth="1"/>
    <col min="9" max="9" width="10.28515625" style="3" bestFit="1" customWidth="1"/>
    <col min="10" max="16384" width="9.140625" style="3"/>
  </cols>
  <sheetData>
    <row r="1" spans="1:35" s="4" customFormat="1" ht="14.25" customHeight="1">
      <c r="C1" s="2"/>
      <c r="D1" s="2" t="s">
        <v>136</v>
      </c>
    </row>
    <row r="2" spans="1:35" s="4" customFormat="1" ht="14.25" customHeight="1">
      <c r="C2" s="61"/>
      <c r="D2" s="61" t="s">
        <v>32</v>
      </c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</row>
    <row r="3" spans="1:35" s="4" customFormat="1" ht="14.25" customHeight="1">
      <c r="C3" s="61"/>
      <c r="D3" s="61" t="s">
        <v>33</v>
      </c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</row>
    <row r="4" spans="1:35">
      <c r="A4" s="9"/>
    </row>
    <row r="6" spans="1:35" ht="57.75" customHeight="1">
      <c r="A6" s="263" t="s">
        <v>169</v>
      </c>
      <c r="B6" s="263"/>
      <c r="C6" s="263"/>
      <c r="D6" s="263"/>
    </row>
    <row r="7" spans="1:35">
      <c r="A7" s="270" t="s">
        <v>170</v>
      </c>
      <c r="B7" s="270"/>
      <c r="C7" s="270"/>
      <c r="D7" s="270"/>
      <c r="E7" s="270"/>
    </row>
    <row r="8" spans="1:35" ht="21" customHeight="1">
      <c r="A8" s="278" t="s">
        <v>171</v>
      </c>
    </row>
    <row r="9" spans="1:35" s="57" customFormat="1" ht="16.5" customHeight="1">
      <c r="B9" s="58"/>
      <c r="C9" s="58"/>
      <c r="D9" s="55"/>
    </row>
    <row r="10" spans="1:35">
      <c r="B10" s="276" t="s">
        <v>12</v>
      </c>
      <c r="C10" s="276" t="s">
        <v>13</v>
      </c>
      <c r="D10" s="279"/>
    </row>
    <row r="11" spans="1:35" ht="33">
      <c r="B11" s="83">
        <v>1072</v>
      </c>
      <c r="C11" s="277" t="s">
        <v>146</v>
      </c>
      <c r="D11" s="280"/>
    </row>
    <row r="12" spans="1:35">
      <c r="B12" s="35"/>
      <c r="C12" s="35"/>
      <c r="D12" s="35"/>
    </row>
    <row r="13" spans="1:35">
      <c r="B13" s="4" t="s">
        <v>15</v>
      </c>
      <c r="C13" s="4"/>
      <c r="D13" s="4"/>
    </row>
    <row r="14" spans="1:35">
      <c r="B14" s="35"/>
      <c r="C14" s="35"/>
      <c r="D14" s="35"/>
    </row>
    <row r="15" spans="1:35" ht="40.5">
      <c r="B15" s="11" t="s">
        <v>16</v>
      </c>
      <c r="C15" s="83">
        <v>1072</v>
      </c>
      <c r="D15" s="19" t="s">
        <v>411</v>
      </c>
    </row>
    <row r="16" spans="1:35">
      <c r="B16" s="11" t="s">
        <v>17</v>
      </c>
      <c r="C16" s="83">
        <v>12001</v>
      </c>
      <c r="D16" s="15" t="s">
        <v>34</v>
      </c>
    </row>
    <row r="17" spans="2:4" ht="81">
      <c r="B17" s="11" t="s">
        <v>18</v>
      </c>
      <c r="C17" s="119" t="s">
        <v>215</v>
      </c>
      <c r="D17" s="11"/>
    </row>
    <row r="18" spans="2:4" ht="81">
      <c r="B18" s="11" t="s">
        <v>19</v>
      </c>
      <c r="C18" s="119" t="s">
        <v>216</v>
      </c>
      <c r="D18" s="11"/>
    </row>
    <row r="19" spans="2:4">
      <c r="B19" s="13" t="s">
        <v>20</v>
      </c>
      <c r="C19" s="119" t="s">
        <v>180</v>
      </c>
      <c r="D19" s="11"/>
    </row>
    <row r="20" spans="2:4" ht="27.75">
      <c r="B20" s="13" t="s">
        <v>161</v>
      </c>
      <c r="C20" s="11" t="s">
        <v>162</v>
      </c>
      <c r="D20" s="11"/>
    </row>
    <row r="21" spans="2:4" ht="35.25" customHeight="1">
      <c r="B21" s="261" t="s">
        <v>22</v>
      </c>
      <c r="C21" s="262"/>
      <c r="D21" s="15"/>
    </row>
    <row r="22" spans="2:4" ht="16.5" customHeight="1">
      <c r="B22" s="259" t="s">
        <v>328</v>
      </c>
      <c r="C22" s="260"/>
      <c r="D22" s="15" t="s">
        <v>118</v>
      </c>
    </row>
    <row r="23" spans="2:4">
      <c r="B23" s="259" t="s">
        <v>329</v>
      </c>
      <c r="C23" s="260"/>
      <c r="D23" s="15">
        <v>0</v>
      </c>
    </row>
    <row r="24" spans="2:4" ht="16.5" customHeight="1">
      <c r="B24" s="259" t="s">
        <v>330</v>
      </c>
      <c r="C24" s="260"/>
      <c r="D24" s="15">
        <v>0</v>
      </c>
    </row>
    <row r="25" spans="2:4" ht="16.5" customHeight="1">
      <c r="B25" s="281" t="s">
        <v>35</v>
      </c>
      <c r="C25" s="281"/>
      <c r="D25" s="16">
        <f>'6'!C41</f>
        <v>-10298.799999999999</v>
      </c>
    </row>
    <row r="26" spans="2:4">
      <c r="B26" s="4" t="s">
        <v>15</v>
      </c>
      <c r="C26" s="4"/>
      <c r="D26" s="4"/>
    </row>
    <row r="27" spans="2:4" ht="40.5">
      <c r="B27" s="11" t="s">
        <v>16</v>
      </c>
      <c r="C27" s="83">
        <v>1072</v>
      </c>
      <c r="D27" s="19" t="s">
        <v>411</v>
      </c>
    </row>
    <row r="28" spans="2:4" ht="16.5" customHeight="1">
      <c r="B28" s="11" t="s">
        <v>17</v>
      </c>
      <c r="C28" s="83">
        <v>31001</v>
      </c>
      <c r="D28" s="15" t="s">
        <v>34</v>
      </c>
    </row>
    <row r="29" spans="2:4" ht="107.25" customHeight="1">
      <c r="B29" s="81" t="s">
        <v>18</v>
      </c>
      <c r="C29" s="119" t="s">
        <v>213</v>
      </c>
      <c r="D29" s="282"/>
    </row>
    <row r="30" spans="2:4" ht="59.25" customHeight="1">
      <c r="B30" s="81" t="s">
        <v>19</v>
      </c>
      <c r="C30" s="119" t="s">
        <v>214</v>
      </c>
      <c r="D30" s="282"/>
    </row>
    <row r="31" spans="2:4" ht="33" customHeight="1">
      <c r="B31" s="81" t="s">
        <v>20</v>
      </c>
      <c r="C31" s="119" t="s">
        <v>194</v>
      </c>
      <c r="D31" s="282"/>
    </row>
    <row r="32" spans="2:4" ht="32.25" customHeight="1">
      <c r="B32" s="13" t="s">
        <v>161</v>
      </c>
      <c r="C32" s="11" t="s">
        <v>162</v>
      </c>
      <c r="D32" s="282"/>
    </row>
    <row r="33" spans="2:4" ht="16.5" customHeight="1">
      <c r="B33" s="283" t="s">
        <v>22</v>
      </c>
      <c r="C33" s="283"/>
      <c r="D33" s="282"/>
    </row>
    <row r="34" spans="2:4">
      <c r="B34" s="259" t="s">
        <v>328</v>
      </c>
      <c r="C34" s="260"/>
      <c r="D34" s="284">
        <v>0</v>
      </c>
    </row>
    <row r="35" spans="2:4" ht="16.5" customHeight="1">
      <c r="B35" s="259" t="s">
        <v>329</v>
      </c>
      <c r="C35" s="260"/>
      <c r="D35" s="284">
        <v>0</v>
      </c>
    </row>
    <row r="36" spans="2:4" ht="16.5" customHeight="1">
      <c r="B36" s="259" t="s">
        <v>330</v>
      </c>
      <c r="C36" s="260"/>
      <c r="D36" s="284">
        <v>0</v>
      </c>
    </row>
    <row r="37" spans="2:4" ht="16.5" customHeight="1">
      <c r="B37" s="267" t="s">
        <v>35</v>
      </c>
      <c r="C37" s="267"/>
      <c r="D37" s="16">
        <f>'6'!C53</f>
        <v>-150000</v>
      </c>
    </row>
    <row r="38" spans="2:4" ht="40.5">
      <c r="B38" s="11" t="s">
        <v>16</v>
      </c>
      <c r="C38" s="83">
        <v>1004</v>
      </c>
      <c r="D38" s="19" t="s">
        <v>411</v>
      </c>
    </row>
    <row r="39" spans="2:4" ht="16.5" customHeight="1">
      <c r="B39" s="11" t="s">
        <v>17</v>
      </c>
      <c r="C39" s="83">
        <v>11005</v>
      </c>
      <c r="D39" s="15" t="s">
        <v>34</v>
      </c>
    </row>
    <row r="40" spans="2:4" ht="54.75" customHeight="1">
      <c r="B40" s="11" t="s">
        <v>18</v>
      </c>
      <c r="C40" s="13" t="s">
        <v>331</v>
      </c>
      <c r="D40" s="11"/>
    </row>
    <row r="41" spans="2:4" ht="41.25" customHeight="1">
      <c r="B41" s="11" t="s">
        <v>19</v>
      </c>
      <c r="C41" s="13" t="s">
        <v>332</v>
      </c>
      <c r="D41" s="11"/>
    </row>
    <row r="42" spans="2:4" ht="21" customHeight="1">
      <c r="B42" s="13" t="s">
        <v>20</v>
      </c>
      <c r="C42" s="11" t="s">
        <v>333</v>
      </c>
      <c r="D42" s="11"/>
    </row>
    <row r="43" spans="2:4" ht="16.5" customHeight="1">
      <c r="B43" s="13" t="s">
        <v>163</v>
      </c>
      <c r="C43" s="11" t="s">
        <v>334</v>
      </c>
      <c r="D43" s="11"/>
    </row>
    <row r="44" spans="2:4" ht="16.5" customHeight="1">
      <c r="B44" s="261" t="s">
        <v>22</v>
      </c>
      <c r="C44" s="262"/>
      <c r="D44" s="15"/>
    </row>
    <row r="45" spans="2:4">
      <c r="B45" s="259" t="s">
        <v>335</v>
      </c>
      <c r="C45" s="260"/>
      <c r="D45" s="15">
        <v>0</v>
      </c>
    </row>
    <row r="46" spans="2:4" ht="16.5" customHeight="1">
      <c r="B46" s="12" t="s">
        <v>35</v>
      </c>
      <c r="C46" s="12"/>
      <c r="D46" s="16">
        <f>'6'!C62</f>
        <v>-72680.899999999994</v>
      </c>
    </row>
    <row r="47" spans="2:4" ht="40.5">
      <c r="B47" s="11" t="s">
        <v>16</v>
      </c>
      <c r="C47" s="83">
        <v>1004</v>
      </c>
      <c r="D47" s="19" t="s">
        <v>411</v>
      </c>
    </row>
    <row r="48" spans="2:4">
      <c r="B48" s="11" t="s">
        <v>17</v>
      </c>
      <c r="C48" s="83">
        <v>11008</v>
      </c>
      <c r="D48" s="15" t="s">
        <v>34</v>
      </c>
    </row>
    <row r="49" spans="2:9" ht="68.25">
      <c r="B49" s="11" t="s">
        <v>18</v>
      </c>
      <c r="C49" s="13" t="s">
        <v>336</v>
      </c>
      <c r="D49" s="11"/>
    </row>
    <row r="50" spans="2:9" ht="57.75" customHeight="1">
      <c r="B50" s="11" t="s">
        <v>19</v>
      </c>
      <c r="C50" s="13" t="s">
        <v>337</v>
      </c>
      <c r="D50" s="11"/>
    </row>
    <row r="51" spans="2:9" ht="16.5" customHeight="1">
      <c r="B51" s="13" t="s">
        <v>20</v>
      </c>
      <c r="C51" s="11" t="s">
        <v>333</v>
      </c>
      <c r="D51" s="11"/>
      <c r="G51" s="113"/>
    </row>
    <row r="52" spans="2:9" ht="16.5" customHeight="1">
      <c r="B52" s="13" t="s">
        <v>163</v>
      </c>
      <c r="C52" s="11" t="s">
        <v>334</v>
      </c>
      <c r="D52" s="15"/>
      <c r="I52" s="114"/>
    </row>
    <row r="53" spans="2:9" ht="16.5" customHeight="1">
      <c r="B53" s="261" t="s">
        <v>22</v>
      </c>
      <c r="C53" s="262"/>
      <c r="D53" s="15"/>
      <c r="I53" s="114"/>
    </row>
    <row r="54" spans="2:9" ht="16.5" customHeight="1">
      <c r="B54" s="259" t="s">
        <v>335</v>
      </c>
      <c r="C54" s="260"/>
      <c r="D54" s="15" t="s">
        <v>118</v>
      </c>
    </row>
    <row r="55" spans="2:9">
      <c r="B55" s="12" t="s">
        <v>35</v>
      </c>
      <c r="C55" s="12"/>
      <c r="D55" s="16">
        <f>'6'!C71</f>
        <v>-47857.5</v>
      </c>
    </row>
    <row r="56" spans="2:9" ht="40.5">
      <c r="B56" s="11" t="s">
        <v>16</v>
      </c>
      <c r="C56" s="83">
        <v>1004</v>
      </c>
      <c r="D56" s="19" t="s">
        <v>411</v>
      </c>
    </row>
    <row r="57" spans="2:9" ht="16.5" customHeight="1">
      <c r="B57" s="11" t="s">
        <v>17</v>
      </c>
      <c r="C57" s="83">
        <v>11010</v>
      </c>
      <c r="D57" s="15" t="s">
        <v>34</v>
      </c>
    </row>
    <row r="58" spans="2:9" ht="87" customHeight="1">
      <c r="B58" s="11" t="s">
        <v>18</v>
      </c>
      <c r="C58" s="20" t="s">
        <v>338</v>
      </c>
      <c r="D58" s="11"/>
    </row>
    <row r="59" spans="2:9" ht="67.5">
      <c r="B59" s="11" t="s">
        <v>19</v>
      </c>
      <c r="C59" s="20" t="s">
        <v>339</v>
      </c>
      <c r="D59" s="11"/>
    </row>
    <row r="60" spans="2:9">
      <c r="B60" s="13" t="s">
        <v>20</v>
      </c>
      <c r="C60" s="20" t="s">
        <v>333</v>
      </c>
      <c r="D60" s="11"/>
    </row>
    <row r="61" spans="2:9" ht="16.5" customHeight="1">
      <c r="B61" s="35" t="s">
        <v>40</v>
      </c>
      <c r="C61" s="20" t="s">
        <v>340</v>
      </c>
      <c r="D61" s="15"/>
    </row>
    <row r="62" spans="2:9" ht="16.5" customHeight="1">
      <c r="B62" s="261" t="s">
        <v>22</v>
      </c>
      <c r="C62" s="262"/>
      <c r="D62" s="15"/>
    </row>
    <row r="63" spans="2:9" ht="16.5" customHeight="1">
      <c r="B63" s="261" t="s">
        <v>335</v>
      </c>
      <c r="C63" s="262"/>
      <c r="D63" s="15" t="s">
        <v>118</v>
      </c>
    </row>
    <row r="64" spans="2:9" ht="16.5" customHeight="1">
      <c r="B64" s="12" t="s">
        <v>35</v>
      </c>
      <c r="C64" s="12"/>
      <c r="D64" s="16">
        <f>'6'!C80</f>
        <v>-28384.9</v>
      </c>
    </row>
    <row r="65" spans="2:4" ht="72" customHeight="1">
      <c r="B65" s="11" t="s">
        <v>16</v>
      </c>
      <c r="C65" s="83">
        <v>1004</v>
      </c>
      <c r="D65" s="19" t="s">
        <v>411</v>
      </c>
    </row>
    <row r="66" spans="2:4" ht="16.5" customHeight="1">
      <c r="B66" s="11" t="s">
        <v>17</v>
      </c>
      <c r="C66" s="83">
        <v>31001</v>
      </c>
      <c r="D66" s="15" t="s">
        <v>34</v>
      </c>
    </row>
    <row r="67" spans="2:4" ht="40.5">
      <c r="B67" s="11" t="s">
        <v>18</v>
      </c>
      <c r="C67" s="20" t="s">
        <v>341</v>
      </c>
      <c r="D67" s="11"/>
    </row>
    <row r="68" spans="2:4" ht="41.25" customHeight="1">
      <c r="B68" s="11" t="s">
        <v>19</v>
      </c>
      <c r="C68" s="20" t="s">
        <v>342</v>
      </c>
      <c r="D68" s="11"/>
    </row>
    <row r="69" spans="2:4" ht="40.5">
      <c r="B69" s="13" t="s">
        <v>20</v>
      </c>
      <c r="C69" s="20" t="s">
        <v>343</v>
      </c>
      <c r="D69" s="11"/>
    </row>
    <row r="70" spans="2:4" ht="33">
      <c r="B70" s="35" t="s">
        <v>40</v>
      </c>
      <c r="C70" s="20" t="s">
        <v>340</v>
      </c>
      <c r="D70" s="15"/>
    </row>
    <row r="71" spans="2:4" ht="16.5" customHeight="1">
      <c r="B71" s="261" t="s">
        <v>22</v>
      </c>
      <c r="C71" s="262"/>
      <c r="D71" s="15"/>
    </row>
    <row r="72" spans="2:4" ht="30.75" customHeight="1">
      <c r="B72" s="259" t="s">
        <v>344</v>
      </c>
      <c r="C72" s="260"/>
      <c r="D72" s="15" t="s">
        <v>118</v>
      </c>
    </row>
    <row r="73" spans="2:4" ht="16.5" customHeight="1">
      <c r="B73" s="259" t="s">
        <v>345</v>
      </c>
      <c r="C73" s="260"/>
      <c r="D73" s="15">
        <v>0</v>
      </c>
    </row>
    <row r="74" spans="2:4" ht="16.5" customHeight="1">
      <c r="B74" s="259" t="s">
        <v>346</v>
      </c>
      <c r="C74" s="260"/>
      <c r="D74" s="15"/>
    </row>
    <row r="75" spans="2:4" ht="16.5" customHeight="1">
      <c r="B75" s="259" t="s">
        <v>347</v>
      </c>
      <c r="C75" s="260"/>
      <c r="D75" s="15">
        <v>0</v>
      </c>
    </row>
    <row r="76" spans="2:4" ht="16.5" customHeight="1">
      <c r="B76" s="12" t="s">
        <v>35</v>
      </c>
      <c r="C76" s="12"/>
      <c r="D76" s="16">
        <f>'6'!C92</f>
        <v>-216666.7</v>
      </c>
    </row>
    <row r="77" spans="2:4" ht="40.5">
      <c r="B77" s="11" t="s">
        <v>16</v>
      </c>
      <c r="C77" s="83">
        <v>1004</v>
      </c>
      <c r="D77" s="19" t="s">
        <v>411</v>
      </c>
    </row>
    <row r="78" spans="2:4" ht="16.5" customHeight="1">
      <c r="B78" s="11" t="s">
        <v>17</v>
      </c>
      <c r="C78" s="83">
        <v>31005</v>
      </c>
      <c r="D78" s="15" t="s">
        <v>34</v>
      </c>
    </row>
    <row r="79" spans="2:4" ht="70.5" customHeight="1">
      <c r="B79" s="11" t="s">
        <v>18</v>
      </c>
      <c r="C79" s="20" t="s">
        <v>348</v>
      </c>
      <c r="D79" s="11"/>
    </row>
    <row r="80" spans="2:4" ht="46.5" customHeight="1">
      <c r="B80" s="11" t="s">
        <v>19</v>
      </c>
      <c r="C80" s="20" t="s">
        <v>349</v>
      </c>
      <c r="D80" s="11"/>
    </row>
    <row r="81" spans="2:4" ht="43.5" customHeight="1">
      <c r="B81" s="13" t="s">
        <v>20</v>
      </c>
      <c r="C81" s="20" t="s">
        <v>343</v>
      </c>
      <c r="D81" s="11"/>
    </row>
    <row r="82" spans="2:4" ht="16.5" customHeight="1">
      <c r="B82" s="35" t="s">
        <v>40</v>
      </c>
      <c r="C82" s="20" t="s">
        <v>340</v>
      </c>
      <c r="D82" s="15"/>
    </row>
    <row r="83" spans="2:4" ht="16.5" customHeight="1">
      <c r="B83" s="261" t="s">
        <v>22</v>
      </c>
      <c r="C83" s="262"/>
      <c r="D83" s="15"/>
    </row>
    <row r="84" spans="2:4" ht="16.5" customHeight="1">
      <c r="B84" s="259" t="s">
        <v>350</v>
      </c>
      <c r="C84" s="260"/>
      <c r="D84" s="15" t="s">
        <v>118</v>
      </c>
    </row>
    <row r="85" spans="2:4" ht="16.5" customHeight="1">
      <c r="B85" s="259" t="s">
        <v>351</v>
      </c>
      <c r="C85" s="260"/>
      <c r="D85" s="15">
        <v>0</v>
      </c>
    </row>
    <row r="86" spans="2:4" ht="16.5" customHeight="1">
      <c r="B86" s="12" t="s">
        <v>35</v>
      </c>
      <c r="C86" s="12"/>
      <c r="D86" s="16">
        <f>'6'!C102</f>
        <v>-66738.2</v>
      </c>
    </row>
    <row r="87" spans="2:4" ht="55.5" customHeight="1">
      <c r="B87" s="11" t="s">
        <v>16</v>
      </c>
      <c r="C87" s="83">
        <v>1019</v>
      </c>
      <c r="D87" s="19" t="s">
        <v>411</v>
      </c>
    </row>
    <row r="88" spans="2:4" ht="16.5" customHeight="1">
      <c r="B88" s="11" t="s">
        <v>17</v>
      </c>
      <c r="C88" s="83">
        <v>12001</v>
      </c>
      <c r="D88" s="15" t="s">
        <v>34</v>
      </c>
    </row>
    <row r="89" spans="2:4" ht="101.25" customHeight="1">
      <c r="B89" s="11" t="s">
        <v>18</v>
      </c>
      <c r="C89" s="20" t="s">
        <v>352</v>
      </c>
      <c r="D89" s="11"/>
    </row>
    <row r="90" spans="2:4" ht="89.25" customHeight="1">
      <c r="B90" s="11" t="s">
        <v>19</v>
      </c>
      <c r="C90" s="20" t="s">
        <v>353</v>
      </c>
      <c r="D90" s="11"/>
    </row>
    <row r="91" spans="2:4" ht="16.5" customHeight="1">
      <c r="B91" s="13" t="s">
        <v>20</v>
      </c>
      <c r="C91" s="20" t="s">
        <v>21</v>
      </c>
      <c r="D91" s="11"/>
    </row>
    <row r="92" spans="2:4" ht="43.5" customHeight="1">
      <c r="B92" s="273" t="s">
        <v>355</v>
      </c>
      <c r="C92" s="20" t="s">
        <v>354</v>
      </c>
      <c r="D92" s="15"/>
    </row>
    <row r="93" spans="2:4" ht="16.5" customHeight="1">
      <c r="B93" s="261" t="s">
        <v>22</v>
      </c>
      <c r="C93" s="262"/>
      <c r="D93" s="15"/>
    </row>
    <row r="94" spans="2:4" ht="16.5" customHeight="1">
      <c r="B94" s="259" t="s">
        <v>356</v>
      </c>
      <c r="C94" s="260"/>
      <c r="D94" s="15">
        <v>0</v>
      </c>
    </row>
    <row r="95" spans="2:4" ht="16.5" customHeight="1">
      <c r="B95" s="259" t="s">
        <v>357</v>
      </c>
      <c r="C95" s="260"/>
      <c r="D95" s="15">
        <v>0</v>
      </c>
    </row>
    <row r="96" spans="2:4" ht="16.5" customHeight="1">
      <c r="B96" s="259" t="s">
        <v>358</v>
      </c>
      <c r="C96" s="260"/>
      <c r="D96" s="15">
        <v>0</v>
      </c>
    </row>
    <row r="97" spans="2:4" ht="16.5" customHeight="1">
      <c r="B97" s="259" t="s">
        <v>359</v>
      </c>
      <c r="C97" s="260"/>
      <c r="D97" s="15">
        <v>0</v>
      </c>
    </row>
    <row r="98" spans="2:4" ht="44.25" customHeight="1">
      <c r="B98" s="259" t="s">
        <v>360</v>
      </c>
      <c r="C98" s="260"/>
      <c r="D98" s="15" t="s">
        <v>118</v>
      </c>
    </row>
    <row r="99" spans="2:4" ht="16.5" customHeight="1">
      <c r="B99" s="259" t="s">
        <v>361</v>
      </c>
      <c r="C99" s="260"/>
      <c r="D99" s="15">
        <v>0</v>
      </c>
    </row>
    <row r="100" spans="2:4" ht="16.5" customHeight="1">
      <c r="B100" s="12" t="s">
        <v>35</v>
      </c>
      <c r="C100" s="12"/>
      <c r="D100" s="16">
        <f>'6'!C116</f>
        <v>-325440.90000000002</v>
      </c>
    </row>
    <row r="101" spans="2:4" ht="63.75" customHeight="1">
      <c r="B101" s="11" t="s">
        <v>16</v>
      </c>
      <c r="C101" s="83">
        <v>1189</v>
      </c>
      <c r="D101" s="19" t="s">
        <v>411</v>
      </c>
    </row>
    <row r="102" spans="2:4" ht="16.5" customHeight="1">
      <c r="B102" s="11" t="s">
        <v>17</v>
      </c>
      <c r="C102" s="83">
        <v>12001</v>
      </c>
      <c r="D102" s="15" t="s">
        <v>34</v>
      </c>
    </row>
    <row r="103" spans="2:4" ht="72" customHeight="1">
      <c r="B103" s="223" t="s">
        <v>18</v>
      </c>
      <c r="C103" s="20" t="s">
        <v>362</v>
      </c>
      <c r="D103" s="11"/>
    </row>
    <row r="104" spans="2:4" ht="82.5" customHeight="1">
      <c r="B104" s="223" t="s">
        <v>19</v>
      </c>
      <c r="C104" s="20" t="s">
        <v>363</v>
      </c>
      <c r="D104" s="11"/>
    </row>
    <row r="105" spans="2:4" ht="16.5" customHeight="1">
      <c r="B105" s="222" t="s">
        <v>20</v>
      </c>
      <c r="C105" s="20" t="s">
        <v>21</v>
      </c>
      <c r="D105" s="11"/>
    </row>
    <row r="106" spans="2:4" ht="16.5" customHeight="1">
      <c r="B106" s="35" t="s">
        <v>365</v>
      </c>
      <c r="C106" s="20" t="s">
        <v>364</v>
      </c>
      <c r="D106" s="15"/>
    </row>
    <row r="107" spans="2:4" ht="16.5" customHeight="1">
      <c r="B107" s="261" t="s">
        <v>22</v>
      </c>
      <c r="C107" s="262"/>
      <c r="D107" s="15"/>
    </row>
    <row r="108" spans="2:4" ht="30.75" customHeight="1">
      <c r="B108" s="259" t="s">
        <v>366</v>
      </c>
      <c r="C108" s="260"/>
      <c r="D108" s="15">
        <v>0</v>
      </c>
    </row>
    <row r="109" spans="2:4" ht="29.25" customHeight="1">
      <c r="B109" s="259" t="s">
        <v>367</v>
      </c>
      <c r="C109" s="260"/>
      <c r="D109" s="15">
        <v>0</v>
      </c>
    </row>
    <row r="110" spans="2:4" ht="30" customHeight="1">
      <c r="B110" s="259" t="s">
        <v>368</v>
      </c>
      <c r="C110" s="260"/>
      <c r="D110" s="15">
        <v>0</v>
      </c>
    </row>
    <row r="111" spans="2:4" ht="27.75" customHeight="1">
      <c r="B111" s="259" t="s">
        <v>369</v>
      </c>
      <c r="C111" s="260"/>
      <c r="D111" s="15">
        <v>0</v>
      </c>
    </row>
    <row r="112" spans="2:4" ht="32.25" customHeight="1">
      <c r="B112" s="259" t="s">
        <v>370</v>
      </c>
      <c r="C112" s="260"/>
      <c r="D112" s="15" t="s">
        <v>118</v>
      </c>
    </row>
    <row r="113" spans="2:4" ht="16.5" customHeight="1">
      <c r="B113" s="12" t="s">
        <v>35</v>
      </c>
      <c r="C113" s="12"/>
      <c r="D113" s="16">
        <f>'6'!C129</f>
        <v>-336526.1</v>
      </c>
    </row>
    <row r="114" spans="2:4" ht="40.5" customHeight="1">
      <c r="B114" s="11" t="s">
        <v>16</v>
      </c>
      <c r="C114" s="83">
        <v>1049</v>
      </c>
      <c r="D114" s="19" t="s">
        <v>411</v>
      </c>
    </row>
    <row r="115" spans="2:4" ht="16.5" customHeight="1">
      <c r="B115" s="11" t="s">
        <v>17</v>
      </c>
      <c r="C115" s="83">
        <v>11005</v>
      </c>
      <c r="D115" s="15" t="s">
        <v>34</v>
      </c>
    </row>
    <row r="116" spans="2:4" ht="62.25" customHeight="1">
      <c r="B116" s="223" t="s">
        <v>18</v>
      </c>
      <c r="C116" s="20" t="s">
        <v>371</v>
      </c>
      <c r="D116" s="11"/>
    </row>
    <row r="117" spans="2:4" ht="18" customHeight="1">
      <c r="B117" s="223" t="s">
        <v>19</v>
      </c>
      <c r="C117" s="20" t="s">
        <v>372</v>
      </c>
      <c r="D117" s="11"/>
    </row>
    <row r="118" spans="2:4" ht="16.5" customHeight="1">
      <c r="B118" s="222" t="s">
        <v>20</v>
      </c>
      <c r="C118" s="20" t="s">
        <v>333</v>
      </c>
      <c r="D118" s="11"/>
    </row>
    <row r="119" spans="2:4" ht="16.5" customHeight="1">
      <c r="B119" s="35" t="s">
        <v>365</v>
      </c>
      <c r="C119" s="20" t="s">
        <v>340</v>
      </c>
      <c r="D119" s="15"/>
    </row>
    <row r="120" spans="2:4" ht="16.5" customHeight="1">
      <c r="B120" s="261" t="s">
        <v>22</v>
      </c>
      <c r="C120" s="262"/>
      <c r="D120" s="15"/>
    </row>
    <row r="121" spans="2:4" ht="16.5" customHeight="1">
      <c r="B121" s="259" t="s">
        <v>373</v>
      </c>
      <c r="C121" s="260"/>
      <c r="D121" s="15">
        <v>0</v>
      </c>
    </row>
    <row r="122" spans="2:4" ht="16.5" customHeight="1">
      <c r="B122" s="12" t="s">
        <v>35</v>
      </c>
      <c r="C122" s="12"/>
      <c r="D122" s="16">
        <f>'6'!C138</f>
        <v>-14000</v>
      </c>
    </row>
    <row r="123" spans="2:4" ht="69.75" customHeight="1">
      <c r="B123" s="11" t="s">
        <v>16</v>
      </c>
      <c r="C123" s="83">
        <v>1049</v>
      </c>
      <c r="D123" s="19" t="s">
        <v>411</v>
      </c>
    </row>
    <row r="124" spans="2:4" ht="16.5" customHeight="1">
      <c r="B124" s="11" t="s">
        <v>17</v>
      </c>
      <c r="C124" s="83">
        <v>11012</v>
      </c>
      <c r="D124" s="15" t="s">
        <v>34</v>
      </c>
    </row>
    <row r="125" spans="2:4" ht="40.5" customHeight="1">
      <c r="B125" s="223" t="s">
        <v>18</v>
      </c>
      <c r="C125" s="20" t="s">
        <v>374</v>
      </c>
      <c r="D125" s="11"/>
    </row>
    <row r="126" spans="2:4" ht="34.5" customHeight="1">
      <c r="B126" s="223" t="s">
        <v>19</v>
      </c>
      <c r="C126" s="20" t="s">
        <v>375</v>
      </c>
      <c r="D126" s="11"/>
    </row>
    <row r="127" spans="2:4" ht="16.5" customHeight="1">
      <c r="B127" s="222" t="s">
        <v>20</v>
      </c>
      <c r="C127" s="20" t="s">
        <v>333</v>
      </c>
      <c r="D127" s="11"/>
    </row>
    <row r="128" spans="2:4" ht="16.5" customHeight="1">
      <c r="B128" s="35" t="s">
        <v>365</v>
      </c>
      <c r="C128" s="20" t="s">
        <v>340</v>
      </c>
      <c r="D128" s="15"/>
    </row>
    <row r="129" spans="2:4" ht="16.5" customHeight="1">
      <c r="B129" s="261" t="s">
        <v>22</v>
      </c>
      <c r="C129" s="262"/>
      <c r="D129" s="15"/>
    </row>
    <row r="130" spans="2:4" ht="16.5" customHeight="1">
      <c r="B130" s="259" t="s">
        <v>376</v>
      </c>
      <c r="C130" s="260"/>
      <c r="D130" s="15">
        <v>0</v>
      </c>
    </row>
    <row r="131" spans="2:4" ht="16.5" customHeight="1">
      <c r="B131" s="12" t="s">
        <v>35</v>
      </c>
      <c r="C131" s="12"/>
      <c r="D131" s="16">
        <f>'6'!C147</f>
        <v>-250000</v>
      </c>
    </row>
    <row r="132" spans="2:4" ht="54.75" customHeight="1">
      <c r="B132" s="11" t="s">
        <v>16</v>
      </c>
      <c r="C132" s="83">
        <v>1049</v>
      </c>
      <c r="D132" s="19" t="s">
        <v>411</v>
      </c>
    </row>
    <row r="133" spans="2:4" ht="16.5" customHeight="1">
      <c r="B133" s="11" t="s">
        <v>17</v>
      </c>
      <c r="C133" s="83">
        <v>11013</v>
      </c>
      <c r="D133" s="15" t="s">
        <v>34</v>
      </c>
    </row>
    <row r="134" spans="2:4" ht="62.25" customHeight="1">
      <c r="B134" s="223" t="s">
        <v>18</v>
      </c>
      <c r="C134" s="20" t="s">
        <v>377</v>
      </c>
      <c r="D134" s="11"/>
    </row>
    <row r="135" spans="2:4" ht="16.5" customHeight="1">
      <c r="B135" s="223" t="s">
        <v>19</v>
      </c>
      <c r="C135" s="20" t="s">
        <v>378</v>
      </c>
      <c r="D135" s="11"/>
    </row>
    <row r="136" spans="2:4" ht="16.5" customHeight="1">
      <c r="B136" s="222" t="s">
        <v>20</v>
      </c>
      <c r="C136" s="20" t="s">
        <v>333</v>
      </c>
      <c r="D136" s="11"/>
    </row>
    <row r="137" spans="2:4" ht="16.5" customHeight="1">
      <c r="B137" s="273" t="s">
        <v>365</v>
      </c>
      <c r="C137" s="20" t="s">
        <v>340</v>
      </c>
      <c r="D137" s="15"/>
    </row>
    <row r="138" spans="2:4" ht="16.5" customHeight="1">
      <c r="B138" s="261" t="s">
        <v>22</v>
      </c>
      <c r="C138" s="262"/>
      <c r="D138" s="15"/>
    </row>
    <row r="139" spans="2:4" ht="16.5" customHeight="1">
      <c r="B139" s="259" t="s">
        <v>376</v>
      </c>
      <c r="C139" s="260"/>
      <c r="D139" s="15">
        <v>0</v>
      </c>
    </row>
    <row r="140" spans="2:4" ht="16.5" customHeight="1">
      <c r="B140" s="12" t="s">
        <v>35</v>
      </c>
      <c r="C140" s="12"/>
      <c r="D140" s="16">
        <f>'6'!C156</f>
        <v>-400000</v>
      </c>
    </row>
    <row r="141" spans="2:4" ht="55.5" customHeight="1">
      <c r="B141" s="11" t="s">
        <v>16</v>
      </c>
      <c r="C141" s="83">
        <v>1049</v>
      </c>
      <c r="D141" s="19" t="s">
        <v>411</v>
      </c>
    </row>
    <row r="142" spans="2:4" ht="16.5" customHeight="1">
      <c r="B142" s="11" t="s">
        <v>17</v>
      </c>
      <c r="C142" s="83">
        <v>11014</v>
      </c>
      <c r="D142" s="15" t="s">
        <v>34</v>
      </c>
    </row>
    <row r="143" spans="2:4" ht="62.25" customHeight="1">
      <c r="B143" s="223" t="s">
        <v>18</v>
      </c>
      <c r="C143" s="20" t="s">
        <v>379</v>
      </c>
      <c r="D143" s="11"/>
    </row>
    <row r="144" spans="2:4" ht="16.5" customHeight="1">
      <c r="B144" s="223" t="s">
        <v>19</v>
      </c>
      <c r="C144" s="20" t="s">
        <v>378</v>
      </c>
      <c r="D144" s="11"/>
    </row>
    <row r="145" spans="2:4" ht="16.5" customHeight="1">
      <c r="B145" s="222" t="s">
        <v>20</v>
      </c>
      <c r="C145" s="20" t="s">
        <v>333</v>
      </c>
      <c r="D145" s="11"/>
    </row>
    <row r="146" spans="2:4" ht="16.5" customHeight="1">
      <c r="B146" s="273" t="s">
        <v>365</v>
      </c>
      <c r="C146" s="20" t="s">
        <v>340</v>
      </c>
      <c r="D146" s="15"/>
    </row>
    <row r="147" spans="2:4" ht="16.5" customHeight="1">
      <c r="B147" s="261" t="s">
        <v>22</v>
      </c>
      <c r="C147" s="262"/>
      <c r="D147" s="15"/>
    </row>
    <row r="148" spans="2:4" ht="16.5" customHeight="1">
      <c r="B148" s="259" t="s">
        <v>373</v>
      </c>
      <c r="C148" s="260"/>
      <c r="D148" s="15">
        <v>0</v>
      </c>
    </row>
    <row r="149" spans="2:4" ht="16.5" customHeight="1">
      <c r="B149" s="12" t="s">
        <v>35</v>
      </c>
      <c r="C149" s="12"/>
      <c r="D149" s="16">
        <f>'6'!C165</f>
        <v>-18000</v>
      </c>
    </row>
    <row r="150" spans="2:4" ht="53.25" customHeight="1">
      <c r="B150" s="11" t="s">
        <v>16</v>
      </c>
      <c r="C150" s="83">
        <v>1049</v>
      </c>
      <c r="D150" s="19" t="s">
        <v>411</v>
      </c>
    </row>
    <row r="151" spans="2:4" ht="16.5" customHeight="1">
      <c r="B151" s="11" t="s">
        <v>17</v>
      </c>
      <c r="C151" s="83">
        <v>21008</v>
      </c>
      <c r="D151" s="15" t="s">
        <v>34</v>
      </c>
    </row>
    <row r="152" spans="2:4" ht="57" customHeight="1">
      <c r="B152" s="223" t="s">
        <v>18</v>
      </c>
      <c r="C152" s="20" t="s">
        <v>380</v>
      </c>
      <c r="D152" s="11"/>
    </row>
    <row r="153" spans="2:4" ht="28.5" customHeight="1">
      <c r="B153" s="223" t="s">
        <v>19</v>
      </c>
      <c r="C153" s="20" t="s">
        <v>381</v>
      </c>
      <c r="D153" s="11"/>
    </row>
    <row r="154" spans="2:4" ht="40.5">
      <c r="B154" s="222" t="s">
        <v>20</v>
      </c>
      <c r="C154" s="20" t="s">
        <v>382</v>
      </c>
      <c r="D154" s="11"/>
    </row>
    <row r="155" spans="2:4" ht="16.5" customHeight="1">
      <c r="B155" s="35" t="s">
        <v>365</v>
      </c>
      <c r="C155" s="20" t="s">
        <v>340</v>
      </c>
      <c r="D155" s="15"/>
    </row>
    <row r="156" spans="2:4" ht="16.5" customHeight="1">
      <c r="B156" s="261" t="s">
        <v>22</v>
      </c>
      <c r="C156" s="262"/>
      <c r="D156" s="15"/>
    </row>
    <row r="157" spans="2:4" ht="16.5" customHeight="1">
      <c r="B157" s="259" t="s">
        <v>383</v>
      </c>
      <c r="C157" s="260"/>
      <c r="D157" s="15">
        <v>0</v>
      </c>
    </row>
    <row r="158" spans="2:4" ht="16.5" customHeight="1">
      <c r="B158" s="12" t="s">
        <v>35</v>
      </c>
      <c r="C158" s="12"/>
      <c r="D158" s="16">
        <f>'6'!C174</f>
        <v>-150000</v>
      </c>
    </row>
    <row r="159" spans="2:4" ht="40.5">
      <c r="B159" s="11" t="s">
        <v>16</v>
      </c>
      <c r="C159" s="83">
        <v>1049</v>
      </c>
      <c r="D159" s="19" t="s">
        <v>411</v>
      </c>
    </row>
    <row r="160" spans="2:4" ht="16.5" customHeight="1">
      <c r="B160" s="11" t="s">
        <v>17</v>
      </c>
      <c r="C160" s="83">
        <v>21013</v>
      </c>
      <c r="D160" s="15" t="s">
        <v>34</v>
      </c>
    </row>
    <row r="161" spans="1:5" ht="81">
      <c r="B161" s="223" t="s">
        <v>18</v>
      </c>
      <c r="C161" s="20" t="s">
        <v>384</v>
      </c>
      <c r="D161" s="11"/>
    </row>
    <row r="162" spans="1:5" ht="40.5">
      <c r="B162" s="223" t="s">
        <v>19</v>
      </c>
      <c r="C162" s="20" t="s">
        <v>385</v>
      </c>
      <c r="D162" s="11"/>
    </row>
    <row r="163" spans="1:5" ht="40.5">
      <c r="B163" s="222" t="s">
        <v>20</v>
      </c>
      <c r="C163" s="20" t="s">
        <v>382</v>
      </c>
      <c r="D163" s="11"/>
    </row>
    <row r="164" spans="1:5" ht="16.5" customHeight="1">
      <c r="B164" s="273" t="s">
        <v>365</v>
      </c>
      <c r="C164" s="20" t="s">
        <v>340</v>
      </c>
      <c r="D164" s="15"/>
    </row>
    <row r="165" spans="1:5" ht="16.5" customHeight="1">
      <c r="B165" s="261" t="s">
        <v>22</v>
      </c>
      <c r="C165" s="262"/>
      <c r="D165" s="15"/>
    </row>
    <row r="166" spans="1:5" ht="16.5" customHeight="1">
      <c r="B166" s="259" t="s">
        <v>386</v>
      </c>
      <c r="C166" s="260"/>
      <c r="D166" s="15">
        <v>0</v>
      </c>
    </row>
    <row r="167" spans="1:5" ht="16.5" customHeight="1">
      <c r="B167" s="12" t="s">
        <v>35</v>
      </c>
      <c r="C167" s="12"/>
      <c r="D167" s="16">
        <f>'6'!C183</f>
        <v>-200000</v>
      </c>
    </row>
    <row r="168" spans="1:5" ht="16.5" customHeight="1">
      <c r="B168" s="58"/>
      <c r="C168" s="58"/>
      <c r="D168" s="55"/>
    </row>
    <row r="169" spans="1:5" ht="16.5" customHeight="1"/>
    <row r="170" spans="1:5" s="33" customFormat="1" ht="36.75" customHeight="1">
      <c r="A170" s="263" t="s">
        <v>132</v>
      </c>
      <c r="B170" s="263"/>
      <c r="C170" s="263"/>
      <c r="D170" s="263"/>
      <c r="E170" s="263"/>
    </row>
    <row r="171" spans="1:5" s="33" customFormat="1"/>
    <row r="172" spans="1:5" s="35" customFormat="1" ht="20.25">
      <c r="B172" s="285"/>
      <c r="C172" s="10" t="s">
        <v>131</v>
      </c>
      <c r="D172" s="285"/>
      <c r="E172" s="285"/>
    </row>
    <row r="173" spans="1:5" s="35" customFormat="1">
      <c r="B173" s="278" t="s">
        <v>45</v>
      </c>
      <c r="C173" s="286"/>
      <c r="D173" s="286"/>
      <c r="E173" s="286"/>
    </row>
    <row r="174" spans="1:5" s="35" customFormat="1"/>
    <row r="175" spans="1:5" s="35" customFormat="1" ht="15" customHeight="1">
      <c r="B175" s="12" t="s">
        <v>12</v>
      </c>
      <c r="C175" s="12" t="s">
        <v>13</v>
      </c>
      <c r="D175" s="279"/>
      <c r="E175" s="279"/>
    </row>
    <row r="176" spans="1:5" s="35" customFormat="1" ht="15" customHeight="1">
      <c r="B176" s="11" t="s">
        <v>36</v>
      </c>
      <c r="C176" s="11" t="s">
        <v>14</v>
      </c>
      <c r="D176" s="287"/>
      <c r="E176" s="287"/>
    </row>
    <row r="177" spans="1:5" s="35" customFormat="1" ht="15" customHeight="1"/>
    <row r="178" spans="1:5" s="35" customFormat="1" ht="16.5" customHeight="1">
      <c r="B178" s="286" t="s">
        <v>15</v>
      </c>
      <c r="C178" s="286"/>
      <c r="D178" s="286"/>
      <c r="E178" s="286"/>
    </row>
    <row r="179" spans="1:5" s="35" customFormat="1"/>
    <row r="180" spans="1:5" s="35" customFormat="1" ht="54" customHeight="1">
      <c r="B180" s="11" t="s">
        <v>16</v>
      </c>
      <c r="C180" s="11" t="s">
        <v>36</v>
      </c>
      <c r="D180" s="59" t="s">
        <v>413</v>
      </c>
      <c r="E180" s="76"/>
    </row>
    <row r="181" spans="1:5" s="35" customFormat="1">
      <c r="B181" s="11" t="s">
        <v>17</v>
      </c>
      <c r="C181" s="11" t="s">
        <v>37</v>
      </c>
      <c r="D181" s="11" t="s">
        <v>34</v>
      </c>
      <c r="E181" s="5"/>
    </row>
    <row r="182" spans="1:5" s="35" customFormat="1" ht="40.5">
      <c r="B182" s="11" t="s">
        <v>18</v>
      </c>
      <c r="C182" s="13" t="s">
        <v>38</v>
      </c>
      <c r="D182" s="11"/>
      <c r="E182" s="5"/>
    </row>
    <row r="183" spans="1:5" s="35" customFormat="1" ht="27">
      <c r="B183" s="11" t="s">
        <v>19</v>
      </c>
      <c r="C183" s="13" t="s">
        <v>39</v>
      </c>
      <c r="D183" s="11"/>
      <c r="E183" s="5"/>
    </row>
    <row r="184" spans="1:5" s="35" customFormat="1">
      <c r="B184" s="13" t="s">
        <v>20</v>
      </c>
      <c r="C184" s="13" t="s">
        <v>21</v>
      </c>
      <c r="D184" s="11"/>
      <c r="E184" s="5"/>
    </row>
    <row r="185" spans="1:5" s="35" customFormat="1" ht="27">
      <c r="B185" s="13" t="s">
        <v>40</v>
      </c>
      <c r="C185" s="11" t="s">
        <v>41</v>
      </c>
      <c r="D185" s="11"/>
      <c r="E185" s="5"/>
    </row>
    <row r="186" spans="1:5" s="35" customFormat="1" ht="15" customHeight="1">
      <c r="B186" s="261" t="s">
        <v>22</v>
      </c>
      <c r="C186" s="262"/>
      <c r="D186" s="11"/>
      <c r="E186" s="5"/>
    </row>
    <row r="187" spans="1:5" s="35" customFormat="1" ht="15" customHeight="1">
      <c r="B187" s="268" t="s">
        <v>48</v>
      </c>
      <c r="C187" s="269"/>
      <c r="D187" s="15">
        <v>10</v>
      </c>
      <c r="E187" s="77"/>
    </row>
    <row r="188" spans="1:5" s="35" customFormat="1" ht="15" customHeight="1">
      <c r="B188" s="11" t="s">
        <v>35</v>
      </c>
      <c r="C188" s="11"/>
      <c r="D188" s="96">
        <f>'2'!D33</f>
        <v>213385.9</v>
      </c>
      <c r="E188" s="75"/>
    </row>
    <row r="189" spans="1:5" s="35" customFormat="1" ht="16.5" customHeight="1">
      <c r="B189" s="5"/>
      <c r="C189" s="5"/>
      <c r="D189" s="75"/>
      <c r="E189" s="75"/>
    </row>
    <row r="190" spans="1:5" ht="43.5" customHeight="1">
      <c r="A190" s="263" t="s">
        <v>120</v>
      </c>
      <c r="B190" s="263"/>
      <c r="C190" s="263"/>
      <c r="D190" s="263"/>
    </row>
    <row r="191" spans="1:5" s="33" customFormat="1" ht="20.25">
      <c r="B191" s="288"/>
      <c r="C191" s="10" t="s">
        <v>121</v>
      </c>
      <c r="D191" s="288"/>
    </row>
    <row r="192" spans="1:5" s="33" customFormat="1">
      <c r="B192" s="289" t="s">
        <v>45</v>
      </c>
      <c r="C192" s="290"/>
      <c r="D192" s="290"/>
    </row>
    <row r="193" spans="1:6" s="33" customFormat="1"/>
    <row r="194" spans="1:6" s="33" customFormat="1">
      <c r="B194" s="12" t="s">
        <v>12</v>
      </c>
      <c r="C194" s="12" t="s">
        <v>13</v>
      </c>
      <c r="D194" s="291"/>
    </row>
    <row r="195" spans="1:6" s="33" customFormat="1">
      <c r="B195" s="11" t="s">
        <v>36</v>
      </c>
      <c r="C195" s="11" t="s">
        <v>14</v>
      </c>
      <c r="D195" s="292"/>
    </row>
    <row r="196" spans="1:6" s="33" customFormat="1"/>
    <row r="197" spans="1:6" s="33" customFormat="1" ht="19.5" customHeight="1">
      <c r="B197" s="290" t="s">
        <v>15</v>
      </c>
      <c r="C197" s="290"/>
      <c r="D197" s="290"/>
    </row>
    <row r="198" spans="1:6" s="33" customFormat="1" ht="15" customHeight="1"/>
    <row r="199" spans="1:6" s="33" customFormat="1" ht="61.5" customHeight="1">
      <c r="B199" s="11" t="s">
        <v>16</v>
      </c>
      <c r="C199" s="11" t="s">
        <v>36</v>
      </c>
      <c r="D199" s="59" t="s">
        <v>413</v>
      </c>
    </row>
    <row r="200" spans="1:6" s="33" customFormat="1" ht="16.5" customHeight="1">
      <c r="B200" s="11" t="s">
        <v>17</v>
      </c>
      <c r="C200" s="11" t="s">
        <v>37</v>
      </c>
      <c r="D200" s="11" t="s">
        <v>34</v>
      </c>
    </row>
    <row r="201" spans="1:6" s="33" customFormat="1" ht="39.75" customHeight="1">
      <c r="B201" s="11" t="s">
        <v>18</v>
      </c>
      <c r="C201" s="13" t="s">
        <v>38</v>
      </c>
      <c r="D201" s="11"/>
    </row>
    <row r="202" spans="1:6" s="33" customFormat="1" ht="27">
      <c r="B202" s="11" t="s">
        <v>19</v>
      </c>
      <c r="C202" s="13" t="s">
        <v>39</v>
      </c>
      <c r="D202" s="11"/>
    </row>
    <row r="203" spans="1:6" s="33" customFormat="1">
      <c r="B203" s="13" t="s">
        <v>20</v>
      </c>
      <c r="C203" s="13" t="s">
        <v>21</v>
      </c>
      <c r="D203" s="11"/>
    </row>
    <row r="204" spans="1:6" s="33" customFormat="1" ht="27">
      <c r="B204" s="13" t="s">
        <v>40</v>
      </c>
      <c r="C204" s="11" t="s">
        <v>41</v>
      </c>
      <c r="D204" s="11"/>
    </row>
    <row r="205" spans="1:6" s="33" customFormat="1" ht="19.5" customHeight="1">
      <c r="B205" s="261" t="s">
        <v>22</v>
      </c>
      <c r="C205" s="262"/>
      <c r="D205" s="11"/>
    </row>
    <row r="206" spans="1:6" s="33" customFormat="1" ht="19.5" customHeight="1">
      <c r="B206" s="268" t="s">
        <v>50</v>
      </c>
      <c r="C206" s="269"/>
      <c r="D206" s="26">
        <v>14</v>
      </c>
    </row>
    <row r="207" spans="1:6" s="33" customFormat="1">
      <c r="B207" s="11" t="s">
        <v>35</v>
      </c>
      <c r="C207" s="11"/>
      <c r="D207" s="27">
        <f>'2'!D15</f>
        <v>182282.7</v>
      </c>
      <c r="F207" s="293"/>
    </row>
    <row r="208" spans="1:6" ht="43.5" customHeight="1">
      <c r="A208" s="263" t="s">
        <v>79</v>
      </c>
      <c r="B208" s="263"/>
      <c r="C208" s="263"/>
      <c r="D208" s="263"/>
    </row>
    <row r="209" spans="2:4" s="33" customFormat="1" ht="20.25" customHeight="1">
      <c r="B209" s="288"/>
      <c r="C209" s="10" t="s">
        <v>78</v>
      </c>
      <c r="D209" s="288"/>
    </row>
    <row r="210" spans="2:4" s="33" customFormat="1" ht="15" customHeight="1">
      <c r="B210" s="289" t="s">
        <v>45</v>
      </c>
      <c r="C210" s="290"/>
      <c r="D210" s="290"/>
    </row>
    <row r="211" spans="2:4" s="33" customFormat="1" ht="16.5" customHeight="1"/>
    <row r="212" spans="2:4" s="33" customFormat="1">
      <c r="B212" s="12" t="s">
        <v>12</v>
      </c>
      <c r="C212" s="12" t="s">
        <v>13</v>
      </c>
      <c r="D212" s="291"/>
    </row>
    <row r="213" spans="2:4" s="33" customFormat="1">
      <c r="B213" s="11" t="s">
        <v>36</v>
      </c>
      <c r="C213" s="11" t="s">
        <v>14</v>
      </c>
      <c r="D213" s="292"/>
    </row>
    <row r="214" spans="2:4" s="33" customFormat="1"/>
    <row r="215" spans="2:4" s="33" customFormat="1">
      <c r="B215" s="290" t="s">
        <v>15</v>
      </c>
      <c r="C215" s="290"/>
      <c r="D215" s="290"/>
    </row>
    <row r="216" spans="2:4" s="33" customFormat="1"/>
    <row r="217" spans="2:4" s="33" customFormat="1" ht="59.25" customHeight="1">
      <c r="B217" s="11" t="s">
        <v>16</v>
      </c>
      <c r="C217" s="11" t="s">
        <v>36</v>
      </c>
      <c r="D217" s="59" t="s">
        <v>413</v>
      </c>
    </row>
    <row r="218" spans="2:4" s="33" customFormat="1">
      <c r="B218" s="11" t="s">
        <v>17</v>
      </c>
      <c r="C218" s="11" t="s">
        <v>37</v>
      </c>
      <c r="D218" s="11" t="s">
        <v>34</v>
      </c>
    </row>
    <row r="219" spans="2:4" s="33" customFormat="1" ht="40.5">
      <c r="B219" s="11" t="s">
        <v>18</v>
      </c>
      <c r="C219" s="13" t="s">
        <v>38</v>
      </c>
      <c r="D219" s="11"/>
    </row>
    <row r="220" spans="2:4" s="33" customFormat="1" ht="27">
      <c r="B220" s="11" t="s">
        <v>19</v>
      </c>
      <c r="C220" s="13" t="s">
        <v>39</v>
      </c>
      <c r="D220" s="11"/>
    </row>
    <row r="221" spans="2:4" s="33" customFormat="1">
      <c r="B221" s="13" t="s">
        <v>20</v>
      </c>
      <c r="C221" s="13" t="s">
        <v>21</v>
      </c>
      <c r="D221" s="11"/>
    </row>
    <row r="222" spans="2:4" s="33" customFormat="1" ht="27">
      <c r="B222" s="13" t="s">
        <v>40</v>
      </c>
      <c r="C222" s="11" t="s">
        <v>41</v>
      </c>
      <c r="D222" s="11"/>
    </row>
    <row r="223" spans="2:4" s="33" customFormat="1" ht="19.5" customHeight="1">
      <c r="B223" s="261" t="s">
        <v>22</v>
      </c>
      <c r="C223" s="262"/>
      <c r="D223" s="11"/>
    </row>
    <row r="224" spans="2:4" s="33" customFormat="1" ht="19.5" customHeight="1">
      <c r="B224" s="268" t="s">
        <v>50</v>
      </c>
      <c r="C224" s="269"/>
      <c r="D224" s="26">
        <v>11</v>
      </c>
    </row>
    <row r="225" spans="1:6" s="33" customFormat="1">
      <c r="B225" s="11" t="s">
        <v>35</v>
      </c>
      <c r="C225" s="11"/>
      <c r="D225" s="27">
        <f>'2'!D46</f>
        <v>99265.600000000006</v>
      </c>
      <c r="F225" s="293"/>
    </row>
    <row r="226" spans="1:6" ht="43.5" customHeight="1">
      <c r="A226" s="263" t="s">
        <v>49</v>
      </c>
      <c r="B226" s="263"/>
      <c r="C226" s="263"/>
      <c r="D226" s="263"/>
    </row>
    <row r="227" spans="1:6" s="33" customFormat="1" ht="20.25">
      <c r="B227" s="288"/>
      <c r="C227" s="10" t="s">
        <v>47</v>
      </c>
      <c r="D227" s="288"/>
    </row>
    <row r="228" spans="1:6" s="33" customFormat="1">
      <c r="B228" s="289" t="s">
        <v>45</v>
      </c>
      <c r="C228" s="290"/>
      <c r="D228" s="290"/>
    </row>
    <row r="229" spans="1:6" s="33" customFormat="1"/>
    <row r="230" spans="1:6" s="33" customFormat="1">
      <c r="B230" s="12" t="s">
        <v>12</v>
      </c>
      <c r="C230" s="12" t="s">
        <v>13</v>
      </c>
      <c r="D230" s="291"/>
    </row>
    <row r="231" spans="1:6" s="33" customFormat="1">
      <c r="B231" s="11" t="s">
        <v>36</v>
      </c>
      <c r="C231" s="11" t="s">
        <v>14</v>
      </c>
      <c r="D231" s="292"/>
    </row>
    <row r="232" spans="1:6" s="33" customFormat="1"/>
    <row r="233" spans="1:6" s="33" customFormat="1">
      <c r="B233" s="290" t="s">
        <v>15</v>
      </c>
      <c r="C233" s="290"/>
      <c r="D233" s="290"/>
    </row>
    <row r="234" spans="1:6" s="33" customFormat="1"/>
    <row r="235" spans="1:6" s="33" customFormat="1" ht="55.5" customHeight="1">
      <c r="B235" s="11" t="s">
        <v>16</v>
      </c>
      <c r="C235" s="11" t="s">
        <v>36</v>
      </c>
      <c r="D235" s="59" t="s">
        <v>413</v>
      </c>
    </row>
    <row r="236" spans="1:6" s="33" customFormat="1">
      <c r="B236" s="11" t="s">
        <v>17</v>
      </c>
      <c r="C236" s="11" t="s">
        <v>37</v>
      </c>
      <c r="D236" s="11" t="s">
        <v>34</v>
      </c>
    </row>
    <row r="237" spans="1:6" s="33" customFormat="1" ht="40.5">
      <c r="B237" s="11" t="s">
        <v>18</v>
      </c>
      <c r="C237" s="13" t="s">
        <v>38</v>
      </c>
      <c r="D237" s="11"/>
    </row>
    <row r="238" spans="1:6" s="33" customFormat="1" ht="27">
      <c r="B238" s="11" t="s">
        <v>19</v>
      </c>
      <c r="C238" s="13" t="s">
        <v>39</v>
      </c>
      <c r="D238" s="11"/>
    </row>
    <row r="239" spans="1:6" s="33" customFormat="1">
      <c r="B239" s="13" t="s">
        <v>20</v>
      </c>
      <c r="C239" s="13" t="s">
        <v>21</v>
      </c>
      <c r="D239" s="11"/>
    </row>
    <row r="240" spans="1:6" s="33" customFormat="1" ht="27">
      <c r="B240" s="13" t="s">
        <v>40</v>
      </c>
      <c r="C240" s="11" t="s">
        <v>41</v>
      </c>
      <c r="D240" s="11"/>
    </row>
    <row r="241" spans="1:4" s="33" customFormat="1" ht="19.5" customHeight="1">
      <c r="B241" s="261" t="s">
        <v>22</v>
      </c>
      <c r="C241" s="262"/>
      <c r="D241" s="11"/>
    </row>
    <row r="242" spans="1:4" s="33" customFormat="1" ht="19.5" customHeight="1">
      <c r="B242" s="268" t="s">
        <v>50</v>
      </c>
      <c r="C242" s="269"/>
      <c r="D242" s="26">
        <v>8</v>
      </c>
    </row>
    <row r="243" spans="1:4" s="33" customFormat="1">
      <c r="B243" s="11" t="s">
        <v>35</v>
      </c>
      <c r="C243" s="11"/>
      <c r="D243" s="27">
        <f>'2'!D61</f>
        <v>371406.21799999999</v>
      </c>
    </row>
    <row r="244" spans="1:4" ht="43.5" customHeight="1">
      <c r="A244" s="263" t="s">
        <v>81</v>
      </c>
      <c r="B244" s="263"/>
      <c r="C244" s="263"/>
      <c r="D244" s="263"/>
    </row>
    <row r="245" spans="1:4" s="33" customFormat="1" ht="20.25">
      <c r="B245" s="288"/>
      <c r="C245" s="10" t="s">
        <v>80</v>
      </c>
      <c r="D245" s="288"/>
    </row>
    <row r="246" spans="1:4" s="33" customFormat="1">
      <c r="B246" s="289" t="s">
        <v>45</v>
      </c>
      <c r="C246" s="290"/>
      <c r="D246" s="290"/>
    </row>
    <row r="247" spans="1:4" s="33" customFormat="1"/>
    <row r="248" spans="1:4" s="33" customFormat="1">
      <c r="B248" s="12" t="s">
        <v>12</v>
      </c>
      <c r="C248" s="12" t="s">
        <v>13</v>
      </c>
      <c r="D248" s="291"/>
    </row>
    <row r="249" spans="1:4" s="33" customFormat="1">
      <c r="B249" s="11" t="s">
        <v>36</v>
      </c>
      <c r="C249" s="11" t="s">
        <v>14</v>
      </c>
      <c r="D249" s="292"/>
    </row>
    <row r="250" spans="1:4" s="33" customFormat="1"/>
    <row r="251" spans="1:4" s="33" customFormat="1">
      <c r="B251" s="290" t="s">
        <v>15</v>
      </c>
      <c r="C251" s="290"/>
      <c r="D251" s="290"/>
    </row>
    <row r="252" spans="1:4" s="33" customFormat="1"/>
    <row r="253" spans="1:4" s="33" customFormat="1" ht="50.25" customHeight="1">
      <c r="B253" s="11" t="s">
        <v>16</v>
      </c>
      <c r="C253" s="11" t="s">
        <v>36</v>
      </c>
      <c r="D253" s="59" t="s">
        <v>413</v>
      </c>
    </row>
    <row r="254" spans="1:4" s="33" customFormat="1">
      <c r="B254" s="11" t="s">
        <v>17</v>
      </c>
      <c r="C254" s="11" t="s">
        <v>37</v>
      </c>
      <c r="D254" s="11" t="s">
        <v>34</v>
      </c>
    </row>
    <row r="255" spans="1:4" s="33" customFormat="1" ht="40.5">
      <c r="B255" s="11" t="s">
        <v>18</v>
      </c>
      <c r="C255" s="13" t="s">
        <v>38</v>
      </c>
      <c r="D255" s="11"/>
    </row>
    <row r="256" spans="1:4" s="33" customFormat="1" ht="27">
      <c r="B256" s="11" t="s">
        <v>19</v>
      </c>
      <c r="C256" s="13" t="s">
        <v>39</v>
      </c>
      <c r="D256" s="11"/>
    </row>
    <row r="257" spans="1:4" s="33" customFormat="1">
      <c r="B257" s="13" t="s">
        <v>20</v>
      </c>
      <c r="C257" s="13" t="s">
        <v>21</v>
      </c>
      <c r="D257" s="11"/>
    </row>
    <row r="258" spans="1:4" s="33" customFormat="1" ht="27">
      <c r="B258" s="13" t="s">
        <v>40</v>
      </c>
      <c r="C258" s="11" t="s">
        <v>41</v>
      </c>
      <c r="D258" s="11"/>
    </row>
    <row r="259" spans="1:4" s="33" customFormat="1" ht="19.5" customHeight="1">
      <c r="B259" s="261" t="s">
        <v>22</v>
      </c>
      <c r="C259" s="262"/>
      <c r="D259" s="11"/>
    </row>
    <row r="260" spans="1:4" s="33" customFormat="1" ht="19.5" customHeight="1">
      <c r="B260" s="268" t="s">
        <v>50</v>
      </c>
      <c r="C260" s="269"/>
      <c r="D260" s="26">
        <v>6</v>
      </c>
    </row>
    <row r="261" spans="1:4" s="33" customFormat="1" ht="17.25" thickBot="1">
      <c r="B261" s="11" t="s">
        <v>35</v>
      </c>
      <c r="C261" s="11"/>
      <c r="D261" s="112">
        <f>'2'!D74</f>
        <v>118279.80000000002</v>
      </c>
    </row>
    <row r="262" spans="1:4" ht="43.5" customHeight="1">
      <c r="A262" s="263" t="s">
        <v>140</v>
      </c>
      <c r="B262" s="263"/>
      <c r="C262" s="263"/>
      <c r="D262" s="263"/>
    </row>
    <row r="263" spans="1:4" s="33" customFormat="1" ht="20.25">
      <c r="B263" s="288"/>
      <c r="C263" s="10" t="s">
        <v>82</v>
      </c>
      <c r="D263" s="288"/>
    </row>
    <row r="264" spans="1:4" s="33" customFormat="1">
      <c r="B264" s="289" t="s">
        <v>45</v>
      </c>
      <c r="C264" s="290"/>
      <c r="D264" s="290"/>
    </row>
    <row r="265" spans="1:4" s="33" customFormat="1"/>
    <row r="266" spans="1:4" s="33" customFormat="1">
      <c r="B266" s="12" t="s">
        <v>12</v>
      </c>
      <c r="C266" s="12" t="s">
        <v>13</v>
      </c>
      <c r="D266" s="291"/>
    </row>
    <row r="267" spans="1:4" s="33" customFormat="1">
      <c r="B267" s="11" t="s">
        <v>36</v>
      </c>
      <c r="C267" s="11" t="s">
        <v>14</v>
      </c>
      <c r="D267" s="292"/>
    </row>
    <row r="268" spans="1:4" s="33" customFormat="1"/>
    <row r="269" spans="1:4" s="33" customFormat="1">
      <c r="B269" s="290" t="s">
        <v>15</v>
      </c>
      <c r="C269" s="290"/>
      <c r="D269" s="290"/>
    </row>
    <row r="270" spans="1:4" s="33" customFormat="1"/>
    <row r="271" spans="1:4" s="33" customFormat="1" ht="63" customHeight="1">
      <c r="B271" s="11" t="s">
        <v>16</v>
      </c>
      <c r="C271" s="11" t="s">
        <v>36</v>
      </c>
      <c r="D271" s="59" t="s">
        <v>413</v>
      </c>
    </row>
    <row r="272" spans="1:4" s="33" customFormat="1">
      <c r="B272" s="11" t="s">
        <v>17</v>
      </c>
      <c r="C272" s="11" t="s">
        <v>37</v>
      </c>
      <c r="D272" s="11" t="s">
        <v>34</v>
      </c>
    </row>
    <row r="273" spans="1:4" s="33" customFormat="1" ht="40.5">
      <c r="B273" s="11" t="s">
        <v>18</v>
      </c>
      <c r="C273" s="13" t="s">
        <v>38</v>
      </c>
      <c r="D273" s="11"/>
    </row>
    <row r="274" spans="1:4" s="33" customFormat="1" ht="27">
      <c r="B274" s="11" t="s">
        <v>19</v>
      </c>
      <c r="C274" s="13" t="s">
        <v>39</v>
      </c>
      <c r="D274" s="11"/>
    </row>
    <row r="275" spans="1:4" s="33" customFormat="1">
      <c r="B275" s="13" t="s">
        <v>20</v>
      </c>
      <c r="C275" s="13" t="s">
        <v>21</v>
      </c>
      <c r="D275" s="11"/>
    </row>
    <row r="276" spans="1:4" s="33" customFormat="1" ht="27">
      <c r="B276" s="13" t="s">
        <v>40</v>
      </c>
      <c r="C276" s="11" t="s">
        <v>41</v>
      </c>
      <c r="D276" s="11"/>
    </row>
    <row r="277" spans="1:4" s="33" customFormat="1" ht="19.5" customHeight="1">
      <c r="B277" s="261" t="s">
        <v>22</v>
      </c>
      <c r="C277" s="262"/>
      <c r="D277" s="11"/>
    </row>
    <row r="278" spans="1:4" s="33" customFormat="1" ht="19.5" customHeight="1">
      <c r="B278" s="268" t="s">
        <v>50</v>
      </c>
      <c r="C278" s="269"/>
      <c r="D278" s="26">
        <v>8</v>
      </c>
    </row>
    <row r="279" spans="1:4" s="33" customFormat="1">
      <c r="B279" s="11" t="s">
        <v>35</v>
      </c>
      <c r="C279" s="11"/>
      <c r="D279" s="27">
        <f>'2'!D83</f>
        <v>214423.3</v>
      </c>
    </row>
    <row r="280" spans="1:4" ht="43.5" customHeight="1">
      <c r="A280" s="263" t="s">
        <v>141</v>
      </c>
      <c r="B280" s="263"/>
      <c r="C280" s="263"/>
      <c r="D280" s="263"/>
    </row>
    <row r="281" spans="1:4" s="33" customFormat="1" ht="20.25">
      <c r="B281" s="288"/>
      <c r="C281" s="10" t="s">
        <v>139</v>
      </c>
      <c r="D281" s="288"/>
    </row>
    <row r="282" spans="1:4" s="33" customFormat="1">
      <c r="B282" s="289" t="s">
        <v>45</v>
      </c>
      <c r="C282" s="290"/>
      <c r="D282" s="290"/>
    </row>
    <row r="283" spans="1:4" s="33" customFormat="1"/>
    <row r="284" spans="1:4" s="33" customFormat="1">
      <c r="B284" s="12" t="s">
        <v>12</v>
      </c>
      <c r="C284" s="12" t="s">
        <v>13</v>
      </c>
      <c r="D284" s="291"/>
    </row>
    <row r="285" spans="1:4" s="33" customFormat="1">
      <c r="B285" s="11" t="s">
        <v>36</v>
      </c>
      <c r="C285" s="11" t="s">
        <v>14</v>
      </c>
      <c r="D285" s="292"/>
    </row>
    <row r="286" spans="1:4" s="33" customFormat="1"/>
    <row r="287" spans="1:4" s="33" customFormat="1">
      <c r="B287" s="290" t="s">
        <v>15</v>
      </c>
      <c r="C287" s="290"/>
      <c r="D287" s="290"/>
    </row>
    <row r="288" spans="1:4" s="33" customFormat="1"/>
    <row r="289" spans="1:4" s="33" customFormat="1" ht="63" customHeight="1">
      <c r="B289" s="11" t="s">
        <v>16</v>
      </c>
      <c r="C289" s="11" t="s">
        <v>36</v>
      </c>
      <c r="D289" s="59" t="s">
        <v>413</v>
      </c>
    </row>
    <row r="290" spans="1:4" s="33" customFormat="1">
      <c r="B290" s="11" t="s">
        <v>17</v>
      </c>
      <c r="C290" s="11" t="s">
        <v>37</v>
      </c>
      <c r="D290" s="11" t="s">
        <v>34</v>
      </c>
    </row>
    <row r="291" spans="1:4" s="33" customFormat="1" ht="40.5">
      <c r="B291" s="11" t="s">
        <v>18</v>
      </c>
      <c r="C291" s="13" t="s">
        <v>38</v>
      </c>
      <c r="D291" s="11"/>
    </row>
    <row r="292" spans="1:4" s="33" customFormat="1" ht="27">
      <c r="B292" s="11" t="s">
        <v>19</v>
      </c>
      <c r="C292" s="13" t="s">
        <v>39</v>
      </c>
      <c r="D292" s="11"/>
    </row>
    <row r="293" spans="1:4" s="33" customFormat="1">
      <c r="B293" s="13" t="s">
        <v>20</v>
      </c>
      <c r="C293" s="13" t="s">
        <v>21</v>
      </c>
      <c r="D293" s="11"/>
    </row>
    <row r="294" spans="1:4" s="33" customFormat="1" ht="27">
      <c r="B294" s="13" t="s">
        <v>40</v>
      </c>
      <c r="C294" s="11" t="s">
        <v>41</v>
      </c>
      <c r="D294" s="11"/>
    </row>
    <row r="295" spans="1:4" s="33" customFormat="1" ht="19.5" customHeight="1">
      <c r="B295" s="261" t="s">
        <v>22</v>
      </c>
      <c r="C295" s="262"/>
      <c r="D295" s="11"/>
    </row>
    <row r="296" spans="1:4" s="33" customFormat="1" ht="19.5" customHeight="1">
      <c r="B296" s="268" t="s">
        <v>50</v>
      </c>
      <c r="C296" s="269"/>
      <c r="D296" s="26">
        <v>2</v>
      </c>
    </row>
    <row r="297" spans="1:4" s="33" customFormat="1">
      <c r="B297" s="11" t="s">
        <v>35</v>
      </c>
      <c r="C297" s="11"/>
      <c r="D297" s="27">
        <f>'2'!D98</f>
        <v>55479.6</v>
      </c>
    </row>
    <row r="298" spans="1:4" ht="43.5" customHeight="1">
      <c r="A298" s="263" t="s">
        <v>142</v>
      </c>
      <c r="B298" s="263"/>
      <c r="C298" s="263"/>
      <c r="D298" s="263"/>
    </row>
    <row r="299" spans="1:4" s="33" customFormat="1" ht="20.25">
      <c r="B299" s="288"/>
      <c r="C299" s="10" t="s">
        <v>164</v>
      </c>
      <c r="D299" s="288"/>
    </row>
    <row r="300" spans="1:4" s="33" customFormat="1">
      <c r="B300" s="289" t="s">
        <v>45</v>
      </c>
      <c r="C300" s="290"/>
      <c r="D300" s="290"/>
    </row>
    <row r="301" spans="1:4" s="33" customFormat="1"/>
    <row r="302" spans="1:4" s="33" customFormat="1">
      <c r="B302" s="12" t="s">
        <v>12</v>
      </c>
      <c r="C302" s="12" t="s">
        <v>13</v>
      </c>
      <c r="D302" s="291"/>
    </row>
    <row r="303" spans="1:4" s="33" customFormat="1">
      <c r="B303" s="11" t="s">
        <v>36</v>
      </c>
      <c r="C303" s="11" t="s">
        <v>14</v>
      </c>
      <c r="D303" s="292"/>
    </row>
    <row r="304" spans="1:4" s="33" customFormat="1"/>
    <row r="305" spans="1:4" s="33" customFormat="1">
      <c r="B305" s="290" t="s">
        <v>15</v>
      </c>
      <c r="C305" s="290"/>
      <c r="D305" s="290"/>
    </row>
    <row r="306" spans="1:4" s="33" customFormat="1"/>
    <row r="307" spans="1:4" s="33" customFormat="1" ht="63" customHeight="1">
      <c r="B307" s="11" t="s">
        <v>16</v>
      </c>
      <c r="C307" s="11" t="s">
        <v>36</v>
      </c>
      <c r="D307" s="59" t="s">
        <v>413</v>
      </c>
    </row>
    <row r="308" spans="1:4" s="33" customFormat="1">
      <c r="B308" s="11" t="s">
        <v>17</v>
      </c>
      <c r="C308" s="11" t="s">
        <v>37</v>
      </c>
      <c r="D308" s="11" t="s">
        <v>34</v>
      </c>
    </row>
    <row r="309" spans="1:4" s="33" customFormat="1" ht="40.5">
      <c r="B309" s="11" t="s">
        <v>18</v>
      </c>
      <c r="C309" s="13" t="s">
        <v>38</v>
      </c>
      <c r="D309" s="11"/>
    </row>
    <row r="310" spans="1:4" s="33" customFormat="1" ht="27">
      <c r="B310" s="11" t="s">
        <v>19</v>
      </c>
      <c r="C310" s="13" t="s">
        <v>39</v>
      </c>
      <c r="D310" s="11"/>
    </row>
    <row r="311" spans="1:4" s="33" customFormat="1">
      <c r="B311" s="13" t="s">
        <v>20</v>
      </c>
      <c r="C311" s="13" t="s">
        <v>21</v>
      </c>
      <c r="D311" s="11"/>
    </row>
    <row r="312" spans="1:4" s="33" customFormat="1" ht="27">
      <c r="B312" s="13" t="s">
        <v>40</v>
      </c>
      <c r="C312" s="11" t="s">
        <v>41</v>
      </c>
      <c r="D312" s="11"/>
    </row>
    <row r="313" spans="1:4" s="33" customFormat="1" ht="19.5" customHeight="1">
      <c r="B313" s="261" t="s">
        <v>22</v>
      </c>
      <c r="C313" s="262"/>
      <c r="D313" s="11"/>
    </row>
    <row r="314" spans="1:4" s="33" customFormat="1" ht="19.5" customHeight="1">
      <c r="B314" s="268" t="s">
        <v>50</v>
      </c>
      <c r="C314" s="269"/>
      <c r="D314" s="26">
        <v>2</v>
      </c>
    </row>
    <row r="315" spans="1:4" s="33" customFormat="1">
      <c r="B315" s="11" t="s">
        <v>35</v>
      </c>
      <c r="C315" s="11"/>
      <c r="D315" s="96">
        <f>'2'!D102</f>
        <v>1021386.5000000001</v>
      </c>
    </row>
    <row r="316" spans="1:4" ht="43.5" customHeight="1">
      <c r="A316" s="263" t="s">
        <v>387</v>
      </c>
      <c r="B316" s="263"/>
      <c r="C316" s="263"/>
      <c r="D316" s="263"/>
    </row>
    <row r="317" spans="1:4" s="33" customFormat="1" ht="20.25">
      <c r="B317" s="288"/>
      <c r="C317" s="10" t="s">
        <v>388</v>
      </c>
      <c r="D317" s="288"/>
    </row>
    <row r="318" spans="1:4" s="33" customFormat="1">
      <c r="B318" s="289" t="s">
        <v>45</v>
      </c>
      <c r="C318" s="290"/>
      <c r="D318" s="290"/>
    </row>
    <row r="319" spans="1:4" s="33" customFormat="1"/>
    <row r="320" spans="1:4" s="33" customFormat="1">
      <c r="B320" s="12" t="s">
        <v>12</v>
      </c>
      <c r="C320" s="12" t="s">
        <v>13</v>
      </c>
      <c r="D320" s="291"/>
    </row>
    <row r="321" spans="2:4" s="33" customFormat="1">
      <c r="B321" s="11" t="s">
        <v>36</v>
      </c>
      <c r="C321" s="11" t="s">
        <v>14</v>
      </c>
      <c r="D321" s="292"/>
    </row>
    <row r="322" spans="2:4" s="33" customFormat="1"/>
    <row r="323" spans="2:4" s="33" customFormat="1">
      <c r="B323" s="290" t="s">
        <v>15</v>
      </c>
      <c r="C323" s="290"/>
      <c r="D323" s="290"/>
    </row>
    <row r="324" spans="2:4" s="33" customFormat="1"/>
    <row r="325" spans="2:4" s="33" customFormat="1" ht="63" customHeight="1">
      <c r="B325" s="11" t="s">
        <v>16</v>
      </c>
      <c r="C325" s="11" t="s">
        <v>36</v>
      </c>
      <c r="D325" s="59" t="s">
        <v>413</v>
      </c>
    </row>
    <row r="326" spans="2:4" s="33" customFormat="1">
      <c r="B326" s="11" t="s">
        <v>17</v>
      </c>
      <c r="C326" s="11" t="s">
        <v>37</v>
      </c>
      <c r="D326" s="11" t="s">
        <v>34</v>
      </c>
    </row>
    <row r="327" spans="2:4" s="33" customFormat="1" ht="40.5">
      <c r="B327" s="11" t="s">
        <v>18</v>
      </c>
      <c r="C327" s="13" t="s">
        <v>38</v>
      </c>
      <c r="D327" s="11"/>
    </row>
    <row r="328" spans="2:4" s="33" customFormat="1" ht="27">
      <c r="B328" s="11" t="s">
        <v>19</v>
      </c>
      <c r="C328" s="13" t="s">
        <v>39</v>
      </c>
      <c r="D328" s="11"/>
    </row>
    <row r="329" spans="2:4" s="33" customFormat="1">
      <c r="B329" s="13" t="s">
        <v>20</v>
      </c>
      <c r="C329" s="13" t="s">
        <v>21</v>
      </c>
      <c r="D329" s="11"/>
    </row>
    <row r="330" spans="2:4" s="33" customFormat="1" ht="27">
      <c r="B330" s="13" t="s">
        <v>40</v>
      </c>
      <c r="C330" s="11" t="s">
        <v>41</v>
      </c>
      <c r="D330" s="11"/>
    </row>
    <row r="331" spans="2:4" s="33" customFormat="1" ht="19.5" customHeight="1">
      <c r="B331" s="261" t="s">
        <v>22</v>
      </c>
      <c r="C331" s="262"/>
      <c r="D331" s="11"/>
    </row>
    <row r="332" spans="2:4" s="33" customFormat="1" ht="19.5" customHeight="1">
      <c r="B332" s="268" t="s">
        <v>50</v>
      </c>
      <c r="C332" s="269"/>
      <c r="D332" s="26">
        <v>1</v>
      </c>
    </row>
    <row r="333" spans="2:4" s="33" customFormat="1">
      <c r="B333" s="11" t="s">
        <v>35</v>
      </c>
      <c r="C333" s="11"/>
      <c r="D333" s="96">
        <f>'2'!D108</f>
        <v>10684.4</v>
      </c>
    </row>
  </sheetData>
  <mergeCells count="78">
    <mergeCell ref="B37:C37"/>
    <mergeCell ref="B44:C44"/>
    <mergeCell ref="B296:C296"/>
    <mergeCell ref="A244:D244"/>
    <mergeCell ref="B259:C259"/>
    <mergeCell ref="B260:C260"/>
    <mergeCell ref="A262:D262"/>
    <mergeCell ref="A280:D280"/>
    <mergeCell ref="B93:C93"/>
    <mergeCell ref="B94:C94"/>
    <mergeCell ref="A6:D6"/>
    <mergeCell ref="B21:C21"/>
    <mergeCell ref="B54:C54"/>
    <mergeCell ref="B62:C62"/>
    <mergeCell ref="B63:C63"/>
    <mergeCell ref="A7:E7"/>
    <mergeCell ref="B33:C33"/>
    <mergeCell ref="B22:C22"/>
    <mergeCell ref="B23:C23"/>
    <mergeCell ref="B24:C24"/>
    <mergeCell ref="B25:C25"/>
    <mergeCell ref="B34:C34"/>
    <mergeCell ref="B35:C35"/>
    <mergeCell ref="B36:C36"/>
    <mergeCell ref="B278:C278"/>
    <mergeCell ref="B295:C295"/>
    <mergeCell ref="A190:D190"/>
    <mergeCell ref="B75:C75"/>
    <mergeCell ref="A170:E170"/>
    <mergeCell ref="A208:D208"/>
    <mergeCell ref="B186:C186"/>
    <mergeCell ref="B187:C187"/>
    <mergeCell ref="B83:C83"/>
    <mergeCell ref="B138:C138"/>
    <mergeCell ref="B139:C139"/>
    <mergeCell ref="B112:C112"/>
    <mergeCell ref="B120:C120"/>
    <mergeCell ref="B111:C111"/>
    <mergeCell ref="B84:C84"/>
    <mergeCell ref="B85:C85"/>
    <mergeCell ref="B95:C95"/>
    <mergeCell ref="B96:C96"/>
    <mergeCell ref="A316:D316"/>
    <mergeCell ref="B331:C331"/>
    <mergeCell ref="B332:C332"/>
    <mergeCell ref="B223:C223"/>
    <mergeCell ref="B205:C205"/>
    <mergeCell ref="B206:C206"/>
    <mergeCell ref="B224:C224"/>
    <mergeCell ref="A226:D226"/>
    <mergeCell ref="B241:C241"/>
    <mergeCell ref="B242:C242"/>
    <mergeCell ref="A298:D298"/>
    <mergeCell ref="B313:C313"/>
    <mergeCell ref="B314:C314"/>
    <mergeCell ref="B277:C277"/>
    <mergeCell ref="B45:C45"/>
    <mergeCell ref="B53:C53"/>
    <mergeCell ref="B73:C73"/>
    <mergeCell ref="B74:C74"/>
    <mergeCell ref="B71:C71"/>
    <mergeCell ref="B72:C72"/>
    <mergeCell ref="B157:C157"/>
    <mergeCell ref="B165:C165"/>
    <mergeCell ref="B166:C166"/>
    <mergeCell ref="B97:C97"/>
    <mergeCell ref="B98:C98"/>
    <mergeCell ref="B99:C99"/>
    <mergeCell ref="B107:C107"/>
    <mergeCell ref="B108:C108"/>
    <mergeCell ref="B147:C147"/>
    <mergeCell ref="B148:C148"/>
    <mergeCell ref="B156:C156"/>
    <mergeCell ref="B121:C121"/>
    <mergeCell ref="B129:C129"/>
    <mergeCell ref="B130:C130"/>
    <mergeCell ref="B109:C109"/>
    <mergeCell ref="B110:C1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3</vt:i4>
      </vt:variant>
    </vt:vector>
  </HeadingPairs>
  <TitlesOfParts>
    <vt:vector size="10" baseType="lpstr">
      <vt:lpstr>1</vt:lpstr>
      <vt:lpstr>2</vt:lpstr>
      <vt:lpstr>3</vt:lpstr>
      <vt:lpstr>4</vt:lpstr>
      <vt:lpstr>5</vt:lpstr>
      <vt:lpstr>6</vt:lpstr>
      <vt:lpstr>7</vt:lpstr>
      <vt:lpstr>'1'!Заголовки_для_печати</vt:lpstr>
      <vt:lpstr>'4'!Заголовки_для_печати</vt:lpstr>
      <vt:lpstr>'4'!Область_печати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https:/mul2-mta.gov.am/tasks/167487/oneclick/3havelvacner1_7.xlsx?token=9dd7e564877526bdfe3ca127a428a467</cp:keywords>
  <cp:lastModifiedBy/>
  <dcterms:created xsi:type="dcterms:W3CDTF">2006-09-16T00:00:00Z</dcterms:created>
  <dcterms:modified xsi:type="dcterms:W3CDTF">2020-12-16T08:45:04Z</dcterms:modified>
</cp:coreProperties>
</file>