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 activeTab="6"/>
  </bookViews>
  <sheets>
    <sheet name="Հավելված 1" sheetId="7" r:id="rId1"/>
    <sheet name="Հավելված  2" sheetId="18" r:id="rId2"/>
    <sheet name="Հավելված 3" sheetId="15" r:id="rId3"/>
    <sheet name="Հավելված 4" sheetId="20" r:id="rId4"/>
    <sheet name="Հավելված  5" sheetId="9" r:id="rId5"/>
    <sheet name="Հավելված 6" sheetId="10" r:id="rId6"/>
    <sheet name="Հավելված 7" sheetId="17" r:id="rId7"/>
  </sheets>
  <externalReferences>
    <externalReference r:id="rId8"/>
  </externalReferences>
  <definedNames>
    <definedName name="_xlnm.Print_Area" localSheetId="2">'Հավելված 3'!$A$1:$G$31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7"/>
  <c r="G11"/>
  <c r="G10"/>
  <c r="G9"/>
  <c r="G8"/>
  <c r="G7" s="1"/>
  <c r="G6" s="1"/>
  <c r="D15" i="7" l="1"/>
  <c r="A33" i="10"/>
  <c r="A25"/>
  <c r="C35"/>
  <c r="B33"/>
  <c r="B32"/>
  <c r="B31"/>
  <c r="B30"/>
  <c r="C35" i="9"/>
  <c r="B33"/>
  <c r="B32"/>
  <c r="B31"/>
  <c r="B30"/>
  <c r="D19" i="20"/>
  <c r="D15" s="1"/>
  <c r="D14" i="18"/>
  <c r="H12"/>
  <c r="H10" s="1"/>
  <c r="D17" i="20" l="1"/>
  <c r="D12" i="18"/>
  <c r="D10" s="1"/>
  <c r="B25" i="9"/>
  <c r="B24"/>
  <c r="B23"/>
  <c r="B22"/>
  <c r="B21"/>
  <c r="G31" i="15" l="1"/>
  <c r="G30" s="1"/>
  <c r="C28" i="9"/>
  <c r="C28" i="10" s="1"/>
  <c r="G29" i="15"/>
  <c r="G28" s="1"/>
  <c r="G27" s="1"/>
  <c r="G25" s="1"/>
  <c r="G23" s="1"/>
  <c r="G16" s="1"/>
  <c r="G21" l="1"/>
  <c r="G19" s="1"/>
  <c r="G12" s="1"/>
  <c r="G11" s="1"/>
  <c r="D13" i="20"/>
  <c r="D14" i="7" l="1"/>
  <c r="D13" s="1"/>
</calcChain>
</file>

<file path=xl/sharedStrings.xml><?xml version="1.0" encoding="utf-8"?>
<sst xmlns="http://schemas.openxmlformats.org/spreadsheetml/2006/main" count="215" uniqueCount="137">
  <si>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</si>
  <si>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</si>
  <si>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</si>
  <si>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</si>
  <si>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</si>
  <si>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</si>
  <si>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</si>
  <si>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</si>
  <si>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</si>
  <si>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</si>
  <si>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</si>
  <si>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</si>
  <si>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___________  ___-ի N _______ -Ն    որոշման</t>
  </si>
  <si>
    <t>Ծրագրի անվանումը՝</t>
  </si>
  <si>
    <t>Ծրագրի նպատակը՝</t>
  </si>
  <si>
    <t>Վերջնական արդյունքի նկարագրությունը՝</t>
  </si>
  <si>
    <t>Ծրագրի միջոցառումներ</t>
  </si>
  <si>
    <t>Ծրագիր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</si>
  <si>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</si>
  <si>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</si>
  <si>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</si>
  <si>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</si>
  <si>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</si>
  <si>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Խումբ</t>
  </si>
  <si>
    <t xml:space="preserve"> Ծրագիր</t>
  </si>
  <si>
    <t xml:space="preserve"> Միջոցա ռում</t>
  </si>
  <si>
    <t xml:space="preserve"> այդ թվում`</t>
  </si>
  <si>
    <t xml:space="preserve"> 01</t>
  </si>
  <si>
    <t xml:space="preserve"> ԸՆԴԱՄԵՆԸ ԾԱԽՍԵՐ</t>
  </si>
  <si>
    <t xml:space="preserve"> այդ թվում` բյուջետային ծախսերի տնտեսագիտական դասակարգման հոդվածներ</t>
  </si>
  <si>
    <t>հազար դրամ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</si>
  <si>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</si>
  <si>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</si>
  <si>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</si>
  <si>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Պետական գույքի կառավարում</t>
  </si>
  <si>
    <t xml:space="preserve">Պետական գույքի համալիր և արդյունավետ կառավարման ապահովում  </t>
  </si>
  <si>
    <t>Պետական գույքի կառավարման արդյունավետության բարձրացում</t>
  </si>
  <si>
    <t>ՄԱՍ 1. ՊԵՏԱԿԱՆ ՄԱՐՄՆԻ ԳԾՈՎ ԱՐԴՅՈՒՆՔԱՅԻՆ (ԿԱՏԱՐՈՂԱԿԱՆ) ՑՈՒՑԱՆԻՇՆԵՐԸ</t>
  </si>
  <si>
    <t xml:space="preserve"> ԸՆԴՀԱՆՈՒՐ ԲՆՈՒՅԹԻ ՀԱՆՐԱՅԻՆ ԾԱՌԱՅՈՒԹՅՈՒՆՆԵՐ</t>
  </si>
  <si>
    <t>Պետական  գույքի կառավարում</t>
  </si>
  <si>
    <t>այդ թվում` ըստ կատարողների</t>
  </si>
  <si>
    <t>Միջոցառում</t>
  </si>
  <si>
    <t>Դաս</t>
  </si>
  <si>
    <r>
      <t xml:space="preserve"> ԸՆԴԱՄԵՆԸ ԾԱԽՍԵՐ                                                                            </t>
    </r>
    <r>
      <rPr>
        <sz val="11"/>
        <rFont val="GHEA Grapalat"/>
        <family val="3"/>
      </rPr>
      <t>այդ թվում`</t>
    </r>
  </si>
  <si>
    <t xml:space="preserve"> ՀՀ տարածքային կառավարման և ենթակառուցվածքների նախարարություն </t>
  </si>
  <si>
    <t xml:space="preserve">ՀՀ  տարածքային կառավարման և ենթակառուցվածքների նախարարություն </t>
  </si>
  <si>
    <t>ՀՀ տարածքային կառավարման և ենթակառուցվածքների նախարարության պետական գույքի կառավարման կոմիտե</t>
  </si>
  <si>
    <t xml:space="preserve">ՀՀ  տարածքային կառավարման և ենթակառուցվածքների նախարարության պետական գույքի կառավարման կոմիտե </t>
  </si>
  <si>
    <t xml:space="preserve">___________  ___-ի N _______ -Ն    </t>
  </si>
  <si>
    <t>ՀՀ տարածքային կառավարման և ենթակառուցվածքների նախարարություն</t>
  </si>
  <si>
    <t xml:space="preserve">ՀՀ կառավարության 2020 թվականի </t>
  </si>
  <si>
    <t>ՀՀ  կառավարության 2020 թվականի</t>
  </si>
  <si>
    <t>__________-ի N____-Ն որոշման</t>
  </si>
  <si>
    <t>(հազ. դրամ)</t>
  </si>
  <si>
    <t>Ցուցանիշների փոփոխությունը (ավելացումները նշված են դրական նշանով)</t>
  </si>
  <si>
    <t xml:space="preserve">ՀՀ տարածքային կառավարման և ենթակառուցվածքների նախարարություն </t>
  </si>
  <si>
    <t>Հավելված N1</t>
  </si>
  <si>
    <t xml:space="preserve"> Բյուջետային հատկացումների գլխավոր կարգադրիչների, ծրագրերի և միջոցառումների անվանումները</t>
  </si>
  <si>
    <t>ԸՆԴԱՄԵՆԸ</t>
  </si>
  <si>
    <t>Պետական մարմինների կողմից օգտագործվող ոչ ֆինանսական ակտիվների հետ գործառնություններ</t>
  </si>
  <si>
    <t>ՀԻՄՆԱԿԱՆ ՄԻՋՈՑՆԵՐ</t>
  </si>
  <si>
    <t>03</t>
  </si>
  <si>
    <t>Ընդհանուր բնույթի այլ ծառայություններ</t>
  </si>
  <si>
    <t>ՈՉ ՖԻՆԱՆՍԱԿԱՆ ԱԿՏԻՎՆԵՐԻ ԳԾՈՎ ԾԱԽՍԵՐ</t>
  </si>
  <si>
    <t xml:space="preserve"> Ընդհանուր բնույթի ծառայություններ </t>
  </si>
  <si>
    <t>ԸՆԹԱՑԻԿ ԾԱԽՍԵՐ</t>
  </si>
  <si>
    <t>դրամ</t>
  </si>
  <si>
    <t>Խումբ N 03</t>
  </si>
  <si>
    <t>Դաս N 03</t>
  </si>
  <si>
    <t xml:space="preserve">Բաժին N 01 </t>
  </si>
  <si>
    <t>Կոդը</t>
  </si>
  <si>
    <t>Անվանումը</t>
  </si>
  <si>
    <t>Գնման
ձևը</t>
  </si>
  <si>
    <t xml:space="preserve"> Չափման
միավորը</t>
  </si>
  <si>
    <t>Միավորի գինը</t>
  </si>
  <si>
    <t>Քանակը</t>
  </si>
  <si>
    <t>Գումարը, (հազար դրամով)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</si>
  <si>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</si>
  <si>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</si>
  <si>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</si>
  <si>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</si>
  <si>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</si>
  <si>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</si>
  <si>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</si>
  <si>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</si>
  <si>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</si>
  <si>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</si>
  <si>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«ՀԱՅԱՍՏԱՆԻ ՀԱՆՐԱՊԵՏՈՒԹՅԱՆ 2020 ԹՎԱԿԱՆԻ ՊԵՏԱԿԱՆ ԲՅՈՒՋԵԻ ՄԱՍԻՆ» ՀԱՅԱՍՏԱՆԻ ՀԱՆՐԱՊԵՏՈՒԹՅԱՆ ՕՐԵՆՔԻ N 1 ՀԱՎԵԼՎԱԾԻ N  3 ԱՂՅՈՒՍԱԿՈՒՄ  ԿԱՏԱՐՎՈՂ ՓՈՓՈԽՈՒԹՅՈՒՆԸ</t>
  </si>
  <si>
    <t>ՀՀ ՏԱՐԱԾՔԱՅԻՆ ԿԱՌԱՎԱՐՄԱՆ ԵՎ ԵՆԹԱԿԱՌՈՒՑՎԱԾՔՆԵՐԻ ՆԱԽԱՐԱՐՈՒԹՅՈՒՆ</t>
  </si>
  <si>
    <t>այդ թվում`</t>
  </si>
  <si>
    <t>Հավելված N2</t>
  </si>
  <si>
    <t xml:space="preserve"> Բյուջետային  գլխավոր կարգադրիչների, ծրագրերի, միջոցառումների, միջոցառումները կատարող պետական մարմինների և ուղղությունների անվանումները</t>
  </si>
  <si>
    <t>այդ թվում՝ ըստ կատարողների</t>
  </si>
  <si>
    <t>Հավելված  N 6</t>
  </si>
  <si>
    <t>Հավելված  N 3</t>
  </si>
  <si>
    <t>Հավելված N4</t>
  </si>
  <si>
    <t>Պետական գույքի կառավարման համակարգման՝ խորհրդատվության և մոնիտորինգի ծառայություններ</t>
  </si>
  <si>
    <t xml:space="preserve">Պետական գույքի հաշվառում, գույքագրում, աճուրդների կազմակերպում, մասնավորեցվող գույքի վերաբերյալ տեղեկատվության հրապարակում
</t>
  </si>
  <si>
    <t xml:space="preserve"> Ծառայությունների մատուցում</t>
  </si>
  <si>
    <t>ԾԱՌԱՅՈՒԹՅՈՒՆՆԵՐԻ ԵՎ ԱՊՐԱՆՔՆԵՐԻ ՁԵՌՔԲԵՐՈՒՄ</t>
  </si>
  <si>
    <t>-Էներգետիկ ծառայություններ</t>
  </si>
  <si>
    <t>1079           11001</t>
  </si>
  <si>
    <t xml:space="preserve"> ՄԱՍ III. ԾԱՌԱՅՈՒԹՅՈՒՆՆԵՐ</t>
  </si>
  <si>
    <t>65311100-1</t>
  </si>
  <si>
    <t>Էլեկտրականության բաշխում</t>
  </si>
  <si>
    <t>ՄԱ</t>
  </si>
  <si>
    <t>Շարունակական ծախսեր</t>
  </si>
  <si>
    <t>այդ թվում</t>
  </si>
  <si>
    <t>Պետական գույքի կառավարման կոմիտեի տեխնիկական հագեցվածության բարելավում</t>
  </si>
  <si>
    <t>Պետական գույքի կառավարման կոմիտեի աշխատանքային պայմանների բարելավման համար վարչական սարքավորումների ձեռքբերում</t>
  </si>
  <si>
    <t>1079           31001</t>
  </si>
  <si>
    <t xml:space="preserve"> ՄԱՍ I. ԱՊՐԱՆՔՆԵՐ</t>
  </si>
  <si>
    <t>համակարգիչ ամբողջը մեկում</t>
  </si>
  <si>
    <t>հատ</t>
  </si>
  <si>
    <t>սկաներներ համակարգիչների համար</t>
  </si>
  <si>
    <t>ցանցային համակարգի կոշտ սկավառակ</t>
  </si>
  <si>
    <t>տեսագրող սարքեր</t>
  </si>
  <si>
    <t>ՄԵՔԵՆԱՆԵՐ և ՍԱՐՔԱՎՈՐՈՒՄՆԵՐ</t>
  </si>
  <si>
    <t>-Վարչական սարքավորումներ</t>
  </si>
  <si>
    <t>Հավելված  N 5</t>
  </si>
  <si>
    <t xml:space="preserve">Հավելված  N7 </t>
  </si>
  <si>
    <t>Ընդհանուր բնույթի  ծառայություններ</t>
  </si>
  <si>
    <t>Ակտիվն օգտագործող կազմակերպության անվանումը</t>
  </si>
  <si>
    <t xml:space="preserve">Ծառայությունը մատուցող կազմակերպության (ների) անվանում(ներ)ը </t>
  </si>
  <si>
    <t>Պետական գույքի կառավարման համակարգման, խորհրդատվության և մոնիտորինգի ծառայություններ</t>
  </si>
  <si>
    <t>ձայնագրիչ, ձայնագրելու և վերարտադրելու հնարավորությամբ</t>
  </si>
  <si>
    <r>
      <t xml:space="preserve">«ՀԱՅԱՍՏԱՆԻ ՀԱՆՐԱՊԵՏՈՒԹՅԱՆ 2020 ԹՎԱԿԱՆԻ ՊԵՏԱԿԱՆ ԲՅՈՒՋԵԻ ՄԱՍԻՆ» ՀԱՅԱՍՏԱՆԻ ՀԱՆՐԱՊԵՏՈՒԹՅԱՆ ՕՐԵՆՔԻ N 1 ՀԱՎԵԼՎԱԾԻ N  2 ԱՂՅՈՒՍԱԿՈՒՄ ԿԱՏԱՐՎՈՂ ՎԵՐԱԲԱՇԽՈՒՄԸ ԵՎ ՀԱՅԱՍՏԱՆԻ ՀԱՆՐԱՊԵՏՈՒԹՅԱՆ ԿԱՌԱՎԱՐՈՒԹՅԱՆ 2019 ԹՎԱԿԱՆԻ ԴԵԿՏԵՄԲԵՐԻ 26-Ի N 1919-Ն ՈՐՈՇՄԱՆ N 5 ՀԱՎԵԼՎԱԾԻ N  1 ԱՂՅՈՒՍԱԿՈՒՄ  ԿԱՏԱՐՎՈՂ </t>
    </r>
    <r>
      <rPr>
        <b/>
        <sz val="11"/>
        <rFont val="GHEA Grapalat"/>
        <family val="3"/>
      </rPr>
      <t>ՓՈՓՈԽՈՒԹՅՈՒՆԸ ԵՎ ԼՐԱՑՈՒՄԸ</t>
    </r>
  </si>
  <si>
    <t xml:space="preserve">Ցուցանիշների փոփոխությունը (ավելացումները նշված են դրական նշանով, իսկ նվազեցումները` փակագծերում)  </t>
  </si>
  <si>
    <t xml:space="preserve">Ցուցանիշների փոփոխությունը (ավելացումները նշված են դրական նշանով, իսկ նվազեցումները` փակագծերում) </t>
  </si>
  <si>
    <t>ԳՀ</t>
  </si>
  <si>
    <t>ՀԱՅԱՍՏԱՆԻ ՀԱՆՐԱՊԵՏՈՒԹՅԱՆ ԿԱՌԱՎԱՐՈՒԹՅԱՆ 2019 ԹՎԱԿԱՆԻ ԴԵԿՏԵՄԲԵՐԻ 26-Ի ԹԻՎ 1919-Ն ՈՐՈՇՄԱՆ N10 ՀԱՎԵԼՎԱԾՈՒՄ ԿԱՏԱՐՎՈՂ ՓՈՓՈԽՈՒԹՅՈՒՆՆԵՐԸ ԵՎ ԼՐԱՑՈՒՄՆԵՐԸ</t>
  </si>
  <si>
    <t>ՀԱՅԱՍՏԱՆԻ ՀԱՆՐԱՊԵՏՈՒԹՅԱՆ ԿԱՌԱՎԱՐՈՒԹՅԱՆ 2019 ԹՎԱԿԱՆԻ ԴԵԿՏԵՄԲԵՐԻ 26-Ի N 1919-Ն ՈՐՈՇՄԱՆ N 3 ԵՎ 4 ՀԱՎԵԼՎԱԾՆԵՐՈՒՄ ԿԱՏԱՐՎՈՂ ՓՈՓՈԽՈՒԹՅՈՒՆՆԵՐԸ ԵՎ ԼՐԱՑՈՒՄՆԵՐԸ</t>
  </si>
  <si>
    <r>
      <t xml:space="preserve">  ՀԱՅԱՍՏԱՆԻ ՀԱՆՐԱՊԵՏՈՒԹՅԱՆ ԿԱՌԱՎԱՐՈՒԹՅԱՆ 2019 ԹՎԱԿԱՆԻ ԴԵԿՏԵՄԲԵՐԻ 26-Ի N 1919-Ն ՈՐՈՇՄԱՆ N 5 ՀԱՎԵԼՎԱԾԻ N  2 ԱՂՅՈՒՍԱԿՈՒՄ ԿԱՏԱՐՎՈՂ </t>
    </r>
    <r>
      <rPr>
        <b/>
        <sz val="11"/>
        <rFont val="GHEA Grapalat"/>
        <family val="3"/>
      </rPr>
      <t xml:space="preserve">ՓՈՓՈԽՈՒԹՅՈՒՆԸ </t>
    </r>
  </si>
  <si>
    <t>ՀԱՅԱՍՏԱՆԻ ՀԱՆՐԱՊԵՏՈՒԹՅԱՆ ԿԱՌԱՎԱՐՈՒԹՅԱՆ 2019 ԹՎԱԿԱՆԻ ԴԵԿՏԵՄԲԵՐԻ 26-Ի ԹԻՎ 1919-Ն ՈՐՈՇՄԱՆ N9 ՀԱՎԵԼՎԱԾԻ  N 9.8 ԱՂՅՈՒՍԱԿՈՒՄ ԿԱՏԱՐՎՈՂ ՓՈՓՈԽՈՒԹՅՈՒՆԸ ԵՎ ԼՐԱՑՈՒՄԸ</t>
  </si>
  <si>
    <t>ՀԱՅԱՍՏԱՆԻ ՀԱՆՐԱՊԵՏՈՒԹՅԱՆ ԿԱՌԱՎԱՐՈՒԹՅԱՆ 2019 ԹՎԱԿԱՆԻ ԴԵԿՏԵՄԲԵՐԻ 26-Ի ԹԻՎ 1919-Ն ՈՐՈՇՄԱՆ N9.1 ՀԱՎԵԼՎԱԾԻ  N 9.1.34 ԱՂՅՈՒՍԱԿՈՒՄ ԿԱՏԱՐՎՈՂ ՓՈՓՈԽՈՒԹՅՈՒՆԸ ԵՎ ԼՐԱՑՈՒՄԸ</t>
  </si>
  <si>
    <t>32422100-501</t>
  </si>
  <si>
    <t>32333200-501</t>
  </si>
</sst>
</file>

<file path=xl/styles.xml><?xml version="1.0" encoding="utf-8"?>
<styleSheet xmlns="http://schemas.openxmlformats.org/spreadsheetml/2006/main">
  <numFmts count="10">
    <numFmt numFmtId="164" formatCode="_-* #,##0.00\ _դ_ր_._-;\-* #,##0.00\ _դ_ր_._-;_-* &quot;-&quot;??\ _դ_ր_._-;_-@_-"/>
    <numFmt numFmtId="165" formatCode="_(* #,##0.00_);_(* \(#,##0.00\);_(* &quot;-&quot;??_);_(@_)"/>
    <numFmt numFmtId="166" formatCode="_-* #,##0.00_р_._-;\-* #,##0.00_р_._-;_-* &quot;-&quot;??_р_._-;_-@_-"/>
    <numFmt numFmtId="167" formatCode="#,##0.0"/>
    <numFmt numFmtId="168" formatCode="_ * #,##0_)\ &quot;$&quot;_ ;_ * \(#,##0\)\ &quot;$&quot;_ ;_ * &quot;-&quot;_)\ &quot;$&quot;_ ;_ @_ "/>
    <numFmt numFmtId="169" formatCode="##,##0.0;\(##,##0.0\);\-"/>
    <numFmt numFmtId="170" formatCode="##,##0.00;\(##,##0.00\);\-"/>
    <numFmt numFmtId="171" formatCode="_-* #,##0.00\ _ _-;\-* #,##0.00\ _ _-;_-* &quot;-&quot;??\ _ _-;_-@_-"/>
    <numFmt numFmtId="172" formatCode="##,##0;\(##,##0\);\-"/>
    <numFmt numFmtId="173" formatCode="_-* #,##0\ _դ_ր_._-;\-* #,##0\ _դ_ր_._-;_-* &quot;-&quot;??\ _դ_ր_._-;_-@_-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i/>
      <sz val="10"/>
      <color theme="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color rgb="FF000000"/>
      <name val="GHEA Grapalat"/>
      <family val="3"/>
    </font>
    <font>
      <sz val="10"/>
      <color rgb="FFFF0000"/>
      <name val="GHEA Grapalat"/>
      <family val="3"/>
    </font>
    <font>
      <b/>
      <u/>
      <sz val="12"/>
      <name val="GHEA Grapalat"/>
      <family val="3"/>
    </font>
    <font>
      <b/>
      <i/>
      <sz val="10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38">
    <xf numFmtId="0" fontId="0" fillId="0" borderId="0"/>
    <xf numFmtId="0" fontId="4" fillId="0" borderId="0"/>
    <xf numFmtId="0" fontId="8" fillId="0" borderId="0"/>
    <xf numFmtId="0" fontId="9" fillId="0" borderId="0"/>
    <xf numFmtId="0" fontId="7" fillId="0" borderId="0"/>
    <xf numFmtId="0" fontId="10" fillId="0" borderId="0"/>
    <xf numFmtId="0" fontId="1" fillId="0" borderId="0"/>
    <xf numFmtId="0" fontId="11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13" fillId="0" borderId="0"/>
    <xf numFmtId="0" fontId="9" fillId="0" borderId="0"/>
    <xf numFmtId="0" fontId="1" fillId="0" borderId="0"/>
    <xf numFmtId="0" fontId="14" fillId="0" borderId="0"/>
    <xf numFmtId="9" fontId="9" fillId="0" borderId="0" applyFont="0" applyFill="0" applyBorder="0" applyAlignment="0" applyProtection="0"/>
    <xf numFmtId="0" fontId="15" fillId="0" borderId="0"/>
    <xf numFmtId="0" fontId="9" fillId="0" borderId="0"/>
    <xf numFmtId="0" fontId="11" fillId="0" borderId="0"/>
    <xf numFmtId="0" fontId="15" fillId="0" borderId="0"/>
    <xf numFmtId="166" fontId="9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6" fillId="0" borderId="0">
      <alignment horizontal="left" vertical="top" wrapText="1"/>
    </xf>
    <xf numFmtId="169" fontId="16" fillId="0" borderId="0" applyFill="0" applyBorder="0" applyProtection="0">
      <alignment horizontal="right" vertical="top"/>
    </xf>
    <xf numFmtId="0" fontId="25" fillId="0" borderId="0"/>
    <xf numFmtId="164" fontId="9" fillId="0" borderId="0" applyFont="0" applyFill="0" applyBorder="0" applyAlignment="0" applyProtection="0"/>
    <xf numFmtId="171" fontId="26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26" fillId="0" borderId="0" applyFont="0" applyFill="0" applyBorder="0" applyAlignment="0" applyProtection="0"/>
    <xf numFmtId="171" fontId="26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26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164" fontId="7" fillId="0" borderId="0" applyFont="0" applyFill="0" applyBorder="0" applyAlignment="0" applyProtection="0"/>
  </cellStyleXfs>
  <cellXfs count="161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Border="1"/>
    <xf numFmtId="0" fontId="5" fillId="0" borderId="0" xfId="0" applyFont="1" applyAlignment="1"/>
    <xf numFmtId="0" fontId="2" fillId="2" borderId="1" xfId="0" applyFont="1" applyFill="1" applyBorder="1" applyAlignment="1">
      <alignment vertical="center" wrapText="1"/>
    </xf>
    <xf numFmtId="0" fontId="17" fillId="2" borderId="7" xfId="25" applyFont="1" applyFill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9" xfId="0" applyFont="1" applyBorder="1" applyAlignment="1">
      <alignment vertical="top" wrapText="1"/>
    </xf>
    <xf numFmtId="0" fontId="18" fillId="2" borderId="7" xfId="25" applyFont="1" applyFill="1" applyBorder="1" applyAlignment="1">
      <alignment horizontal="left" vertical="top" wrapText="1"/>
    </xf>
    <xf numFmtId="0" fontId="20" fillId="0" borderId="0" xfId="0" applyFont="1"/>
    <xf numFmtId="0" fontId="3" fillId="2" borderId="1" xfId="0" applyFont="1" applyFill="1" applyBorder="1" applyAlignment="1">
      <alignment vertical="top" wrapText="1"/>
    </xf>
    <xf numFmtId="0" fontId="2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justify"/>
    </xf>
    <xf numFmtId="0" fontId="17" fillId="0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22" fillId="2" borderId="0" xfId="25" applyFont="1" applyFill="1">
      <alignment horizontal="left" vertical="top" wrapText="1"/>
    </xf>
    <xf numFmtId="0" fontId="22" fillId="2" borderId="0" xfId="25" applyFont="1" applyFill="1" applyAlignment="1">
      <alignment horizontal="left" vertical="top" wrapText="1"/>
    </xf>
    <xf numFmtId="0" fontId="18" fillId="2" borderId="0" xfId="25" applyFont="1" applyFill="1" applyAlignment="1">
      <alignment horizontal="left" vertical="top" wrapText="1"/>
    </xf>
    <xf numFmtId="0" fontId="18" fillId="2" borderId="7" xfId="25" applyFont="1" applyFill="1" applyBorder="1" applyAlignment="1">
      <alignment horizontal="center" vertical="center" wrapText="1"/>
    </xf>
    <xf numFmtId="0" fontId="22" fillId="2" borderId="7" xfId="25" applyFont="1" applyFill="1" applyBorder="1" applyAlignment="1">
      <alignment horizontal="center" vertical="top" wrapText="1"/>
    </xf>
    <xf numFmtId="0" fontId="20" fillId="0" borderId="9" xfId="0" applyFont="1" applyBorder="1" applyAlignment="1">
      <alignment horizontal="left" vertical="center" wrapText="1"/>
    </xf>
    <xf numFmtId="0" fontId="18" fillId="2" borderId="7" xfId="25" applyFont="1" applyFill="1" applyBorder="1">
      <alignment horizontal="left" vertical="top" wrapText="1"/>
    </xf>
    <xf numFmtId="0" fontId="18" fillId="2" borderId="9" xfId="25" applyFont="1" applyFill="1" applyBorder="1">
      <alignment horizontal="left" vertical="top" wrapText="1"/>
    </xf>
    <xf numFmtId="0" fontId="17" fillId="2" borderId="9" xfId="25" applyFont="1" applyFill="1" applyBorder="1" applyAlignment="1">
      <alignment horizontal="left" vertical="top" wrapText="1"/>
    </xf>
    <xf numFmtId="0" fontId="18" fillId="2" borderId="9" xfId="25" applyFont="1" applyFill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right"/>
    </xf>
    <xf numFmtId="0" fontId="18" fillId="2" borderId="9" xfId="25" applyFont="1" applyFill="1" applyBorder="1" applyAlignment="1">
      <alignment horizontal="center" vertical="center" wrapText="1"/>
    </xf>
    <xf numFmtId="169" fontId="18" fillId="2" borderId="9" xfId="26" applyNumberFormat="1" applyFont="1" applyFill="1" applyBorder="1" applyAlignment="1">
      <alignment horizontal="center" vertical="center" wrapText="1"/>
    </xf>
    <xf numFmtId="169" fontId="18" fillId="2" borderId="7" xfId="26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top" wrapText="1"/>
    </xf>
    <xf numFmtId="170" fontId="18" fillId="2" borderId="9" xfId="26" applyNumberFormat="1" applyFont="1" applyFill="1" applyBorder="1" applyAlignment="1">
      <alignment horizontal="center" vertical="center"/>
    </xf>
    <xf numFmtId="0" fontId="2" fillId="2" borderId="0" xfId="0" applyFont="1" applyFill="1"/>
    <xf numFmtId="0" fontId="6" fillId="2" borderId="0" xfId="0" applyFont="1" applyFill="1"/>
    <xf numFmtId="0" fontId="20" fillId="2" borderId="0" xfId="0" applyFont="1" applyFill="1"/>
    <xf numFmtId="0" fontId="5" fillId="2" borderId="0" xfId="0" applyFont="1" applyFill="1"/>
    <xf numFmtId="0" fontId="2" fillId="2" borderId="0" xfId="0" applyFont="1" applyFill="1" applyAlignment="1">
      <alignment horizontal="justify"/>
    </xf>
    <xf numFmtId="0" fontId="2" fillId="2" borderId="9" xfId="0" applyFont="1" applyFill="1" applyBorder="1" applyAlignment="1">
      <alignment vertical="center" wrapText="1"/>
    </xf>
    <xf numFmtId="0" fontId="6" fillId="0" borderId="0" xfId="0" applyFont="1" applyAlignment="1">
      <alignment horizontal="right"/>
    </xf>
    <xf numFmtId="0" fontId="2" fillId="0" borderId="0" xfId="0" applyFont="1" applyBorder="1"/>
    <xf numFmtId="0" fontId="6" fillId="0" borderId="0" xfId="0" applyFont="1" applyAlignment="1">
      <alignment horizontal="center"/>
    </xf>
    <xf numFmtId="0" fontId="19" fillId="0" borderId="0" xfId="0" applyFont="1" applyFill="1" applyAlignment="1">
      <alignment wrapText="1"/>
    </xf>
    <xf numFmtId="0" fontId="28" fillId="0" borderId="0" xfId="0" applyFont="1"/>
    <xf numFmtId="0" fontId="2" fillId="0" borderId="0" xfId="0" applyFont="1" applyBorder="1" applyAlignment="1">
      <alignment horizontal="right"/>
    </xf>
    <xf numFmtId="0" fontId="2" fillId="0" borderId="9" xfId="0" applyFont="1" applyBorder="1" applyAlignment="1">
      <alignment vertical="center"/>
    </xf>
    <xf numFmtId="0" fontId="0" fillId="0" borderId="9" xfId="0" applyBorder="1"/>
    <xf numFmtId="0" fontId="2" fillId="0" borderId="5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167" fontId="2" fillId="2" borderId="9" xfId="0" applyNumberFormat="1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wrapText="1"/>
    </xf>
    <xf numFmtId="0" fontId="0" fillId="2" borderId="0" xfId="0" applyFill="1"/>
    <xf numFmtId="0" fontId="21" fillId="2" borderId="9" xfId="0" applyFont="1" applyFill="1" applyBorder="1" applyAlignment="1">
      <alignment wrapText="1"/>
    </xf>
    <xf numFmtId="0" fontId="2" fillId="2" borderId="9" xfId="0" applyFont="1" applyFill="1" applyBorder="1" applyAlignment="1">
      <alignment wrapText="1"/>
    </xf>
    <xf numFmtId="0" fontId="2" fillId="2" borderId="9" xfId="0" applyFont="1" applyFill="1" applyBorder="1" applyAlignment="1"/>
    <xf numFmtId="0" fontId="21" fillId="0" borderId="9" xfId="0" applyFont="1" applyBorder="1" applyAlignment="1">
      <alignment vertical="top" wrapText="1"/>
    </xf>
    <xf numFmtId="0" fontId="2" fillId="0" borderId="9" xfId="0" applyFont="1" applyBorder="1" applyAlignment="1"/>
    <xf numFmtId="0" fontId="2" fillId="0" borderId="0" xfId="0" applyFont="1" applyBorder="1" applyAlignment="1">
      <alignment vertical="top" wrapText="1"/>
    </xf>
    <xf numFmtId="49" fontId="18" fillId="2" borderId="7" xfId="25" applyNumberFormat="1" applyFont="1" applyFill="1" applyBorder="1" applyAlignment="1">
      <alignment horizontal="left" vertical="top" wrapText="1"/>
    </xf>
    <xf numFmtId="0" fontId="2" fillId="2" borderId="9" xfId="25" applyFont="1" applyFill="1" applyBorder="1" applyAlignment="1">
      <alignment horizontal="left" vertical="top" wrapText="1"/>
    </xf>
    <xf numFmtId="167" fontId="29" fillId="2" borderId="9" xfId="0" applyNumberFormat="1" applyFont="1" applyFill="1" applyBorder="1" applyAlignment="1">
      <alignment horizontal="center" wrapText="1"/>
    </xf>
    <xf numFmtId="0" fontId="2" fillId="0" borderId="9" xfId="0" applyFont="1" applyBorder="1" applyAlignment="1">
      <alignment horizontal="center" vertical="center" wrapText="1"/>
    </xf>
    <xf numFmtId="49" fontId="17" fillId="0" borderId="9" xfId="0" applyNumberFormat="1" applyFont="1" applyFill="1" applyBorder="1" applyAlignment="1">
      <alignment horizontal="center" vertical="center" textRotation="90" wrapText="1"/>
    </xf>
    <xf numFmtId="167" fontId="17" fillId="0" borderId="9" xfId="0" applyNumberFormat="1" applyFont="1" applyFill="1" applyBorder="1" applyAlignment="1">
      <alignment horizontal="center" vertical="center" wrapText="1"/>
    </xf>
    <xf numFmtId="49" fontId="23" fillId="0" borderId="9" xfId="0" applyNumberFormat="1" applyFont="1" applyFill="1" applyBorder="1" applyAlignment="1">
      <alignment horizontal="center" vertical="center" textRotation="90" wrapText="1"/>
    </xf>
    <xf numFmtId="0" fontId="23" fillId="0" borderId="9" xfId="0" applyNumberFormat="1" applyFont="1" applyFill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left" vertical="center" wrapText="1"/>
    </xf>
    <xf numFmtId="169" fontId="17" fillId="2" borderId="9" xfId="26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vertical="center" textRotation="90"/>
    </xf>
    <xf numFmtId="0" fontId="2" fillId="0" borderId="4" xfId="0" applyFont="1" applyBorder="1" applyAlignment="1">
      <alignment horizontal="center" vertical="top" wrapText="1"/>
    </xf>
    <xf numFmtId="0" fontId="2" fillId="0" borderId="9" xfId="0" applyFont="1" applyBorder="1" applyAlignment="1">
      <alignment vertical="top"/>
    </xf>
    <xf numFmtId="0" fontId="31" fillId="0" borderId="9" xfId="0" applyFont="1" applyBorder="1" applyAlignment="1">
      <alignment vertical="top" wrapText="1"/>
    </xf>
    <xf numFmtId="169" fontId="3" fillId="2" borderId="9" xfId="0" applyNumberFormat="1" applyFont="1" applyFill="1" applyBorder="1" applyAlignment="1">
      <alignment vertical="top" wrapText="1"/>
    </xf>
    <xf numFmtId="0" fontId="3" fillId="0" borderId="9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 wrapText="1"/>
    </xf>
    <xf numFmtId="172" fontId="18" fillId="2" borderId="9" xfId="26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4" fontId="6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/>
    <xf numFmtId="0" fontId="6" fillId="0" borderId="9" xfId="0" applyFont="1" applyBorder="1" applyAlignment="1">
      <alignment vertical="center"/>
    </xf>
    <xf numFmtId="169" fontId="18" fillId="2" borderId="9" xfId="26" applyNumberFormat="1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8" xfId="0" applyFont="1" applyFill="1" applyBorder="1" applyAlignment="1">
      <alignment vertical="top" wrapText="1"/>
    </xf>
    <xf numFmtId="0" fontId="6" fillId="2" borderId="9" xfId="0" applyFont="1" applyFill="1" applyBorder="1"/>
    <xf numFmtId="167" fontId="6" fillId="2" borderId="1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6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vertical="center"/>
    </xf>
    <xf numFmtId="173" fontId="6" fillId="2" borderId="9" xfId="37" applyNumberFormat="1" applyFont="1" applyFill="1" applyBorder="1" applyAlignment="1">
      <alignment vertical="center"/>
    </xf>
    <xf numFmtId="173" fontId="6" fillId="2" borderId="9" xfId="37" applyNumberFormat="1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top" wrapText="1"/>
    </xf>
    <xf numFmtId="0" fontId="2" fillId="0" borderId="9" xfId="0" applyFont="1" applyBorder="1" applyAlignment="1">
      <alignment horizontal="left" vertical="center" wrapText="1"/>
    </xf>
    <xf numFmtId="167" fontId="2" fillId="0" borderId="0" xfId="0" applyNumberFormat="1" applyFont="1"/>
    <xf numFmtId="0" fontId="6" fillId="2" borderId="9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4" fontId="6" fillId="2" borderId="9" xfId="0" applyNumberFormat="1" applyFont="1" applyFill="1" applyBorder="1" applyAlignment="1">
      <alignment vertical="center"/>
    </xf>
    <xf numFmtId="0" fontId="6" fillId="0" borderId="9" xfId="0" applyFont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2" fillId="0" borderId="0" xfId="0" applyFont="1" applyFill="1" applyAlignment="1">
      <alignment horizontal="right"/>
    </xf>
    <xf numFmtId="173" fontId="6" fillId="2" borderId="9" xfId="37" applyNumberFormat="1" applyFont="1" applyFill="1" applyBorder="1"/>
    <xf numFmtId="0" fontId="2" fillId="0" borderId="0" xfId="0" applyFont="1" applyAlignment="1">
      <alignment horizontal="right"/>
    </xf>
    <xf numFmtId="0" fontId="6" fillId="0" borderId="9" xfId="0" applyFont="1" applyBorder="1" applyAlignment="1">
      <alignment horizontal="center" vertical="center" wrapText="1"/>
    </xf>
    <xf numFmtId="0" fontId="28" fillId="0" borderId="9" xfId="0" applyFont="1" applyBorder="1"/>
    <xf numFmtId="49" fontId="28" fillId="0" borderId="9" xfId="0" applyNumberFormat="1" applyFont="1" applyBorder="1" applyAlignment="1">
      <alignment wrapText="1"/>
    </xf>
    <xf numFmtId="0" fontId="3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vertical="top"/>
    </xf>
    <xf numFmtId="0" fontId="19" fillId="0" borderId="0" xfId="0" applyFont="1" applyFill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/>
    </xf>
    <xf numFmtId="49" fontId="17" fillId="0" borderId="3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 wrapText="1"/>
    </xf>
    <xf numFmtId="0" fontId="17" fillId="0" borderId="6" xfId="0" applyNumberFormat="1" applyFont="1" applyFill="1" applyBorder="1" applyAlignment="1">
      <alignment horizontal="center" vertical="center" wrapText="1"/>
    </xf>
    <xf numFmtId="0" fontId="17" fillId="0" borderId="8" xfId="0" applyNumberFormat="1" applyFont="1" applyFill="1" applyBorder="1" applyAlignment="1">
      <alignment horizontal="center" vertical="center" wrapText="1"/>
    </xf>
    <xf numFmtId="167" fontId="17" fillId="2" borderId="6" xfId="0" applyNumberFormat="1" applyFont="1" applyFill="1" applyBorder="1" applyAlignment="1">
      <alignment horizontal="center" vertical="center" wrapText="1"/>
    </xf>
    <xf numFmtId="167" fontId="17" fillId="2" borderId="8" xfId="0" applyNumberFormat="1" applyFont="1" applyFill="1" applyBorder="1" applyAlignment="1">
      <alignment horizontal="center" vertical="center" wrapText="1"/>
    </xf>
    <xf numFmtId="167" fontId="17" fillId="0" borderId="3" xfId="0" applyNumberFormat="1" applyFont="1" applyFill="1" applyBorder="1" applyAlignment="1">
      <alignment horizontal="center" vertical="center"/>
    </xf>
    <xf numFmtId="167" fontId="17" fillId="0" borderId="4" xfId="0" applyNumberFormat="1" applyFont="1" applyFill="1" applyBorder="1" applyAlignment="1">
      <alignment horizontal="center" vertical="center"/>
    </xf>
    <xf numFmtId="167" fontId="17" fillId="0" borderId="5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/>
    </xf>
    <xf numFmtId="0" fontId="23" fillId="2" borderId="0" xfId="25" applyFont="1" applyFill="1" applyAlignment="1">
      <alignment horizontal="center" vertical="top" wrapText="1"/>
    </xf>
    <xf numFmtId="0" fontId="18" fillId="2" borderId="3" xfId="25" applyFont="1" applyFill="1" applyBorder="1" applyAlignment="1">
      <alignment horizontal="center" vertical="center" wrapText="1"/>
    </xf>
    <xf numFmtId="0" fontId="18" fillId="2" borderId="4" xfId="25" applyFont="1" applyFill="1" applyBorder="1" applyAlignment="1">
      <alignment horizontal="center" vertical="center" wrapText="1"/>
    </xf>
    <xf numFmtId="0" fontId="18" fillId="2" borderId="5" xfId="25" applyFont="1" applyFill="1" applyBorder="1" applyAlignment="1">
      <alignment horizontal="center" vertical="center" wrapText="1"/>
    </xf>
    <xf numFmtId="0" fontId="18" fillId="2" borderId="6" xfId="25" applyFont="1" applyFill="1" applyBorder="1" applyAlignment="1">
      <alignment horizontal="center" vertical="center" wrapText="1"/>
    </xf>
    <xf numFmtId="0" fontId="18" fillId="2" borderId="8" xfId="25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/>
    </xf>
    <xf numFmtId="0" fontId="20" fillId="0" borderId="0" xfId="0" applyFont="1" applyFill="1" applyAlignment="1">
      <alignment horizontal="center" wrapText="1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19" fillId="2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/>
    </xf>
  </cellXfs>
  <cellStyles count="38">
    <cellStyle name="_artabyuje" xfId="7"/>
    <cellStyle name="Comma 2" xfId="8"/>
    <cellStyle name="Comma 2 2" xfId="9"/>
    <cellStyle name="Comma 2 2 2" xfId="33"/>
    <cellStyle name="Comma 2 2 3" xfId="30"/>
    <cellStyle name="Comma 2 3" xfId="28"/>
    <cellStyle name="Comma 3" xfId="10"/>
    <cellStyle name="Comma 3 2" xfId="34"/>
    <cellStyle name="Comma 3 3" xfId="31"/>
    <cellStyle name="Comma 4" xfId="11"/>
    <cellStyle name="Comma 4 2" xfId="32"/>
    <cellStyle name="Comma 5" xfId="12"/>
    <cellStyle name="Comma 5 2" xfId="35"/>
    <cellStyle name="Comma 6" xfId="29"/>
    <cellStyle name="Comma 7" xfId="13"/>
    <cellStyle name="Normal 11" xfId="14"/>
    <cellStyle name="Normal 2" xfId="3"/>
    <cellStyle name="Normal 2 2" xfId="15"/>
    <cellStyle name="Normal 2 2 2" xfId="5"/>
    <cellStyle name="Normal 3" xfId="2"/>
    <cellStyle name="Normal 3 2" xfId="36"/>
    <cellStyle name="Normal 4" xfId="1"/>
    <cellStyle name="Normal 5" xfId="6"/>
    <cellStyle name="Normal 5 2" xfId="4"/>
    <cellStyle name="Normal 6" xfId="16"/>
    <cellStyle name="Normal 7" xfId="17"/>
    <cellStyle name="Normal 8" xfId="25"/>
    <cellStyle name="Normal 9" xfId="27"/>
    <cellStyle name="Percent 2" xfId="18"/>
    <cellStyle name="SN_241" xfId="26"/>
    <cellStyle name="Style 1" xfId="19"/>
    <cellStyle name="Обычный" xfId="0" builtinId="0"/>
    <cellStyle name="Обычный 2" xfId="20"/>
    <cellStyle name="Обычный 3" xfId="21"/>
    <cellStyle name="Стиль 1" xfId="22"/>
    <cellStyle name="Финансовый" xfId="37" builtinId="3"/>
    <cellStyle name="Финансовый 2" xfId="23"/>
    <cellStyle name="Финансовый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enrik/Naner/papkaner/&#1398;&#1377;&#1389;&#1377;&#1379;&#1390;&#1381;&#1408;%202020/&#1406;&#1377;&#1408;&#1401;&#1377;&#1391;&#1377;&#1398;%20&#1405;&#1377;&#1408;&#1412;&#1377;&#1406;&#1400;&#1408;&#1400;&#1410;&#1396;&#1398;&#1381;&#1408;-&#1350;&#1377;&#1389;&#1377;&#1379;&#1387;&#1390;/Grutyun%20karavarutyun/HavelvatsHodvatsapoxutyu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Հավելված 1"/>
      <sheetName val="Հավելված  2"/>
      <sheetName val="Հավելված 3"/>
      <sheetName val="Հավելված 4"/>
      <sheetName val="Հավելված 5"/>
      <sheetName val="Հավելված 6"/>
      <sheetName val="Հավելված 7"/>
    </sheetNames>
    <sheetDataSet>
      <sheetData sheetId="0">
        <row r="23">
          <cell r="C23" t="str">
            <v>Պետական գույքի կառավարման համակարգման՝ խորհրդատվության և մոնիտորինգի ծառայություններ</v>
          </cell>
        </row>
        <row r="25">
          <cell r="C25" t="str">
            <v>Պետական գույքի հաշվառում, գույքագրում, աճուրդների կազմակերպում, մասնավորեցվող գույքի վերաբերյալ տեղեկատվության հրապարակում</v>
          </cell>
        </row>
        <row r="27">
          <cell r="C27" t="str">
            <v xml:space="preserve"> Ծառայությունների մատուցում</v>
          </cell>
        </row>
        <row r="28">
          <cell r="E28">
            <v>2950</v>
          </cell>
        </row>
        <row r="29">
          <cell r="C29" t="str">
            <v>Պետական գույքի կառավարման կոմիտեի տեխնիկական հագեցվածության բարելավում</v>
          </cell>
        </row>
        <row r="31">
          <cell r="C31" t="str">
            <v>Պետական գույքի կառավարման կոմիտեի աշխատանքային պայմանների բարելավման համար վարչական սարքավորումների ձեռքբերում</v>
          </cell>
        </row>
        <row r="33">
          <cell r="C33" t="str">
            <v>Պետական մարմինների կողմից օգտագործվող ոչ ֆինանսական ակտիվների հետ գործառնություններ</v>
          </cell>
        </row>
      </sheetData>
      <sheetData sheetId="1"/>
      <sheetData sheetId="2">
        <row r="20">
          <cell r="E20">
            <v>11001</v>
          </cell>
        </row>
        <row r="36">
          <cell r="F36" t="str">
            <v>ՀՀ տարածքային կառավարման և ենթակառուցվածքների նախարարության պետական գույքի կառավարման կոմիտե</v>
          </cell>
        </row>
      </sheetData>
      <sheetData sheetId="3"/>
      <sheetData sheetId="4">
        <row r="35">
          <cell r="D35">
            <v>2950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opLeftCell="A16" workbookViewId="0">
      <selection activeCell="D11" sqref="D11"/>
    </sheetView>
  </sheetViews>
  <sheetFormatPr defaultRowHeight="15"/>
  <cols>
    <col min="1" max="1" width="14.28515625" customWidth="1"/>
    <col min="2" max="2" width="16.85546875" customWidth="1"/>
    <col min="3" max="3" width="71.28515625" customWidth="1"/>
    <col min="4" max="4" width="25.42578125" customWidth="1"/>
  </cols>
  <sheetData>
    <row r="1" spans="1:6" ht="16.5">
      <c r="A1" s="3"/>
      <c r="B1" s="3"/>
      <c r="C1" s="3"/>
      <c r="D1" s="43" t="s">
        <v>56</v>
      </c>
    </row>
    <row r="2" spans="1:6" ht="16.5">
      <c r="A2" s="3"/>
      <c r="B2" s="3"/>
      <c r="C2" s="3"/>
      <c r="D2" s="43" t="s">
        <v>51</v>
      </c>
    </row>
    <row r="3" spans="1:6" ht="16.5">
      <c r="A3" s="3"/>
      <c r="B3" s="3"/>
      <c r="C3" s="3"/>
      <c r="D3" s="43" t="s">
        <v>52</v>
      </c>
    </row>
    <row r="4" spans="1:6" ht="16.5">
      <c r="A4" s="45"/>
      <c r="B4" s="3"/>
      <c r="C4" s="3"/>
      <c r="D4" s="3"/>
    </row>
    <row r="5" spans="1:6" ht="15.75" customHeight="1">
      <c r="A5" s="118" t="s">
        <v>126</v>
      </c>
      <c r="B5" s="118"/>
      <c r="C5" s="118"/>
      <c r="D5" s="118"/>
      <c r="E5" s="46"/>
      <c r="F5" s="46"/>
    </row>
    <row r="6" spans="1:6" ht="15.75" customHeight="1">
      <c r="A6" s="118"/>
      <c r="B6" s="118"/>
      <c r="C6" s="118"/>
      <c r="D6" s="118"/>
      <c r="E6" s="46"/>
      <c r="F6" s="46"/>
    </row>
    <row r="7" spans="1:6" ht="15.75" customHeight="1">
      <c r="A7" s="118"/>
      <c r="B7" s="118"/>
      <c r="C7" s="118"/>
      <c r="D7" s="118"/>
      <c r="E7" s="46"/>
      <c r="F7" s="46"/>
    </row>
    <row r="8" spans="1:6" ht="27" customHeight="1">
      <c r="A8" s="118"/>
      <c r="B8" s="118"/>
      <c r="C8" s="118"/>
      <c r="D8" s="118"/>
      <c r="E8" s="46"/>
      <c r="F8" s="46"/>
    </row>
    <row r="9" spans="1:6">
      <c r="A9" s="47"/>
      <c r="B9" s="47"/>
      <c r="C9" s="47"/>
      <c r="D9" s="47"/>
    </row>
    <row r="10" spans="1:6">
      <c r="A10" s="44"/>
      <c r="B10" s="1"/>
      <c r="C10" s="44"/>
      <c r="D10" s="48" t="s">
        <v>53</v>
      </c>
    </row>
    <row r="11" spans="1:6" ht="91.5" customHeight="1">
      <c r="A11" s="115" t="s">
        <v>19</v>
      </c>
      <c r="B11" s="115"/>
      <c r="C11" s="119" t="s">
        <v>57</v>
      </c>
      <c r="D11" s="104" t="s">
        <v>127</v>
      </c>
    </row>
    <row r="12" spans="1:6">
      <c r="A12" s="49" t="s">
        <v>17</v>
      </c>
      <c r="B12" s="49" t="s">
        <v>41</v>
      </c>
      <c r="C12" s="120"/>
      <c r="D12" s="104" t="s">
        <v>21</v>
      </c>
    </row>
    <row r="13" spans="1:6" ht="16.5">
      <c r="A13" s="86"/>
      <c r="B13" s="51"/>
      <c r="C13" s="52" t="s">
        <v>58</v>
      </c>
      <c r="D13" s="53">
        <f t="shared" ref="D13" si="0">D14</f>
        <v>0</v>
      </c>
    </row>
    <row r="14" spans="1:6" s="56" customFormat="1" ht="29.25">
      <c r="A14" s="93"/>
      <c r="B14" s="54"/>
      <c r="C14" s="55" t="s">
        <v>49</v>
      </c>
      <c r="D14" s="53">
        <f>D15</f>
        <v>0</v>
      </c>
    </row>
    <row r="15" spans="1:6" s="56" customFormat="1" ht="16.5">
      <c r="A15" s="97">
        <v>1079</v>
      </c>
      <c r="B15" s="54"/>
      <c r="C15" s="57" t="s">
        <v>13</v>
      </c>
      <c r="D15" s="53">
        <f>D22+D28</f>
        <v>0</v>
      </c>
    </row>
    <row r="16" spans="1:6" s="56" customFormat="1">
      <c r="A16" s="121"/>
      <c r="B16" s="123"/>
      <c r="C16" s="42" t="s">
        <v>34</v>
      </c>
      <c r="D16" s="65"/>
    </row>
    <row r="17" spans="1:4" s="56" customFormat="1">
      <c r="A17" s="121"/>
      <c r="B17" s="124"/>
      <c r="C17" s="57" t="s">
        <v>14</v>
      </c>
      <c r="D17" s="53"/>
    </row>
    <row r="18" spans="1:4" s="56" customFormat="1">
      <c r="A18" s="121"/>
      <c r="B18" s="124"/>
      <c r="C18" s="42" t="s">
        <v>35</v>
      </c>
      <c r="D18" s="53"/>
    </row>
    <row r="19" spans="1:4" s="56" customFormat="1">
      <c r="A19" s="121"/>
      <c r="B19" s="124"/>
      <c r="C19" s="57" t="s">
        <v>15</v>
      </c>
      <c r="D19" s="53"/>
    </row>
    <row r="20" spans="1:4" s="56" customFormat="1">
      <c r="A20" s="122"/>
      <c r="B20" s="125"/>
      <c r="C20" s="58" t="s">
        <v>36</v>
      </c>
      <c r="D20" s="53"/>
    </row>
    <row r="21" spans="1:4" s="56" customFormat="1">
      <c r="A21" s="126"/>
      <c r="B21" s="126"/>
      <c r="C21" s="59" t="s">
        <v>16</v>
      </c>
      <c r="D21" s="59"/>
    </row>
    <row r="22" spans="1:4">
      <c r="A22" s="116"/>
      <c r="B22" s="117">
        <v>11001</v>
      </c>
      <c r="C22" s="60" t="s">
        <v>31</v>
      </c>
      <c r="D22" s="33">
        <v>-2950</v>
      </c>
    </row>
    <row r="23" spans="1:4" ht="27">
      <c r="A23" s="116"/>
      <c r="B23" s="117"/>
      <c r="C23" s="58" t="s">
        <v>96</v>
      </c>
      <c r="D23" s="61"/>
    </row>
    <row r="24" spans="1:4">
      <c r="A24" s="116"/>
      <c r="B24" s="117"/>
      <c r="C24" s="60" t="s">
        <v>32</v>
      </c>
      <c r="D24" s="61"/>
    </row>
    <row r="25" spans="1:4" ht="40.5">
      <c r="A25" s="116"/>
      <c r="B25" s="117"/>
      <c r="C25" s="58" t="s">
        <v>97</v>
      </c>
      <c r="D25" s="61"/>
    </row>
    <row r="26" spans="1:4">
      <c r="A26" s="116"/>
      <c r="B26" s="117"/>
      <c r="C26" s="60" t="s">
        <v>33</v>
      </c>
      <c r="D26" s="61"/>
    </row>
    <row r="27" spans="1:4">
      <c r="A27" s="116"/>
      <c r="B27" s="117"/>
      <c r="C27" s="58" t="s">
        <v>98</v>
      </c>
      <c r="D27" s="61"/>
    </row>
    <row r="28" spans="1:4">
      <c r="A28" s="116"/>
      <c r="B28" s="117">
        <v>31001</v>
      </c>
      <c r="C28" s="60" t="s">
        <v>31</v>
      </c>
      <c r="D28" s="33">
        <v>2950</v>
      </c>
    </row>
    <row r="29" spans="1:4" ht="27">
      <c r="A29" s="116"/>
      <c r="B29" s="117"/>
      <c r="C29" s="58" t="s">
        <v>108</v>
      </c>
      <c r="D29" s="61"/>
    </row>
    <row r="30" spans="1:4">
      <c r="A30" s="116"/>
      <c r="B30" s="117"/>
      <c r="C30" s="60" t="s">
        <v>32</v>
      </c>
      <c r="D30" s="61"/>
    </row>
    <row r="31" spans="1:4" ht="27">
      <c r="A31" s="116"/>
      <c r="B31" s="117"/>
      <c r="C31" s="58" t="s">
        <v>109</v>
      </c>
      <c r="D31" s="61"/>
    </row>
    <row r="32" spans="1:4">
      <c r="A32" s="116"/>
      <c r="B32" s="117"/>
      <c r="C32" s="60" t="s">
        <v>33</v>
      </c>
      <c r="D32" s="61"/>
    </row>
    <row r="33" spans="1:4" ht="27">
      <c r="A33" s="116"/>
      <c r="B33" s="117"/>
      <c r="C33" s="58" t="s">
        <v>59</v>
      </c>
      <c r="D33" s="61"/>
    </row>
    <row r="34" spans="1:4">
      <c r="A34" s="114"/>
      <c r="B34" s="114"/>
      <c r="C34" s="61" t="s">
        <v>16</v>
      </c>
      <c r="D34" s="61"/>
    </row>
  </sheetData>
  <mergeCells count="11">
    <mergeCell ref="A5:D8"/>
    <mergeCell ref="C11:C12"/>
    <mergeCell ref="A16:A20"/>
    <mergeCell ref="B16:B20"/>
    <mergeCell ref="A21:B21"/>
    <mergeCell ref="A34:B34"/>
    <mergeCell ref="A11:B11"/>
    <mergeCell ref="A22:A27"/>
    <mergeCell ref="B22:B27"/>
    <mergeCell ref="A28:A33"/>
    <mergeCell ref="B28:B33"/>
  </mergeCells>
  <pageMargins left="0" right="0" top="0" bottom="0" header="0" footer="0"/>
  <pageSetup paperSize="9" scale="8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"/>
  <sheetViews>
    <sheetView workbookViewId="0">
      <selection activeCell="D26" sqref="D26"/>
    </sheetView>
  </sheetViews>
  <sheetFormatPr defaultRowHeight="15"/>
  <cols>
    <col min="1" max="1" width="7.85546875" customWidth="1"/>
    <col min="2" max="2" width="9.42578125" customWidth="1"/>
    <col min="3" max="3" width="38.85546875" customWidth="1"/>
    <col min="4" max="4" width="11.5703125" bestFit="1" customWidth="1"/>
    <col min="5" max="5" width="13" customWidth="1"/>
    <col min="6" max="6" width="18" bestFit="1" customWidth="1"/>
    <col min="7" max="7" width="16.7109375" customWidth="1"/>
    <col min="8" max="8" width="17.7109375" customWidth="1"/>
  </cols>
  <sheetData>
    <row r="1" spans="1:9" ht="16.5">
      <c r="A1" s="3"/>
      <c r="B1" s="3"/>
      <c r="E1" s="3"/>
      <c r="F1" s="3"/>
      <c r="G1" s="3"/>
      <c r="H1" s="43" t="s">
        <v>90</v>
      </c>
      <c r="I1" s="43"/>
    </row>
    <row r="2" spans="1:9" ht="16.5">
      <c r="A2" s="3"/>
      <c r="B2" s="3"/>
      <c r="E2" s="3"/>
      <c r="F2" s="3"/>
      <c r="G2" s="3"/>
      <c r="H2" s="43" t="s">
        <v>51</v>
      </c>
      <c r="I2" s="43"/>
    </row>
    <row r="3" spans="1:9" ht="16.5">
      <c r="A3" s="3"/>
      <c r="B3" s="3"/>
      <c r="E3" s="3"/>
      <c r="F3" s="3"/>
      <c r="G3" s="3"/>
      <c r="H3" s="43" t="s">
        <v>52</v>
      </c>
      <c r="I3" s="43"/>
    </row>
    <row r="4" spans="1:9" ht="16.5">
      <c r="A4" s="45"/>
      <c r="B4" s="3"/>
      <c r="C4" s="3"/>
      <c r="D4" s="3"/>
      <c r="E4" s="3"/>
      <c r="F4" s="3"/>
    </row>
    <row r="5" spans="1:9" ht="69" customHeight="1">
      <c r="A5" s="118" t="s">
        <v>87</v>
      </c>
      <c r="B5" s="118"/>
      <c r="C5" s="118"/>
      <c r="D5" s="118"/>
      <c r="E5" s="118"/>
      <c r="F5" s="118"/>
      <c r="G5" s="118"/>
      <c r="H5" s="118"/>
      <c r="I5" s="46"/>
    </row>
    <row r="6" spans="1:9" ht="15" customHeight="1">
      <c r="A6" s="46"/>
      <c r="B6" s="46"/>
      <c r="C6" s="46"/>
      <c r="D6" s="46"/>
      <c r="E6" s="46"/>
      <c r="F6" s="46"/>
    </row>
    <row r="8" spans="1:9">
      <c r="A8" s="127" t="s">
        <v>77</v>
      </c>
      <c r="B8" s="128"/>
      <c r="C8" s="129" t="s">
        <v>78</v>
      </c>
      <c r="D8" s="131" t="s">
        <v>79</v>
      </c>
      <c r="E8" s="133" t="s">
        <v>80</v>
      </c>
      <c r="F8" s="134"/>
      <c r="G8" s="134"/>
      <c r="H8" s="135"/>
    </row>
    <row r="9" spans="1:9" ht="85.5">
      <c r="A9" s="67" t="s">
        <v>17</v>
      </c>
      <c r="B9" s="67" t="s">
        <v>41</v>
      </c>
      <c r="C9" s="130"/>
      <c r="D9" s="132"/>
      <c r="E9" s="68" t="s">
        <v>81</v>
      </c>
      <c r="F9" s="68" t="s">
        <v>82</v>
      </c>
      <c r="G9" s="68" t="s">
        <v>83</v>
      </c>
      <c r="H9" s="68" t="s">
        <v>84</v>
      </c>
    </row>
    <row r="10" spans="1:9" ht="17.25">
      <c r="A10" s="69"/>
      <c r="B10" s="69"/>
      <c r="C10" s="70" t="s">
        <v>85</v>
      </c>
      <c r="D10" s="75">
        <f>D12</f>
        <v>2950</v>
      </c>
      <c r="E10" s="75"/>
      <c r="F10" s="75"/>
      <c r="G10" s="75"/>
      <c r="H10" s="75">
        <f>H12</f>
        <v>2950</v>
      </c>
    </row>
    <row r="11" spans="1:9" ht="17.25">
      <c r="A11" s="69"/>
      <c r="B11" s="69"/>
      <c r="C11" s="70" t="s">
        <v>86</v>
      </c>
      <c r="D11" s="75"/>
      <c r="E11" s="75"/>
      <c r="F11" s="75"/>
      <c r="G11" s="75"/>
      <c r="H11" s="75"/>
    </row>
    <row r="12" spans="1:9" ht="69">
      <c r="A12" s="71"/>
      <c r="B12" s="72"/>
      <c r="C12" s="72" t="s">
        <v>88</v>
      </c>
      <c r="D12" s="75">
        <f>D14</f>
        <v>2950</v>
      </c>
      <c r="E12" s="75"/>
      <c r="F12" s="75"/>
      <c r="G12" s="75"/>
      <c r="H12" s="75">
        <f>SUM(H14:H15)+SUM(H18:H21)</f>
        <v>2950</v>
      </c>
    </row>
    <row r="13" spans="1:9" ht="17.25">
      <c r="A13" s="71"/>
      <c r="B13" s="71"/>
      <c r="C13" s="71" t="s">
        <v>89</v>
      </c>
      <c r="D13" s="33"/>
      <c r="E13" s="33"/>
      <c r="F13" s="33"/>
      <c r="G13" s="33"/>
      <c r="H13" s="33"/>
    </row>
    <row r="14" spans="1:9" ht="51.75">
      <c r="A14" s="73">
        <v>1079</v>
      </c>
      <c r="B14" s="73">
        <v>31001</v>
      </c>
      <c r="C14" s="74" t="s">
        <v>108</v>
      </c>
      <c r="D14" s="75">
        <f>H14</f>
        <v>2950</v>
      </c>
      <c r="E14" s="75"/>
      <c r="F14" s="75"/>
      <c r="G14" s="75"/>
      <c r="H14" s="75">
        <v>2950</v>
      </c>
    </row>
  </sheetData>
  <mergeCells count="5">
    <mergeCell ref="A8:B8"/>
    <mergeCell ref="C8:C9"/>
    <mergeCell ref="D8:D9"/>
    <mergeCell ref="E8:H8"/>
    <mergeCell ref="A5:H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40"/>
  <sheetViews>
    <sheetView topLeftCell="A13" workbookViewId="0">
      <selection activeCell="F9" sqref="F9:F10"/>
    </sheetView>
  </sheetViews>
  <sheetFormatPr defaultRowHeight="17.25"/>
  <cols>
    <col min="1" max="1" width="9.28515625" style="20" bestFit="1" customWidth="1"/>
    <col min="2" max="2" width="8.85546875" style="20" bestFit="1" customWidth="1"/>
    <col min="3" max="3" width="7" style="20" bestFit="1" customWidth="1"/>
    <col min="4" max="5" width="10" style="20" customWidth="1"/>
    <col min="6" max="6" width="67.140625" style="21" customWidth="1"/>
    <col min="7" max="7" width="27.28515625" style="21" customWidth="1"/>
    <col min="8" max="8" width="9.140625" style="20"/>
    <col min="9" max="9" width="11.140625" style="20" bestFit="1" customWidth="1"/>
    <col min="10" max="16384" width="9.140625" style="20"/>
  </cols>
  <sheetData>
    <row r="1" spans="1:39" s="2" customFormat="1" ht="24" customHeight="1">
      <c r="D1" s="108"/>
      <c r="E1" s="108"/>
      <c r="F1" s="136" t="s">
        <v>94</v>
      </c>
      <c r="G1" s="136"/>
    </row>
    <row r="2" spans="1:39" s="3" customFormat="1" ht="16.5">
      <c r="D2" s="136" t="s">
        <v>50</v>
      </c>
      <c r="E2" s="136"/>
      <c r="F2" s="136"/>
      <c r="G2" s="136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39" s="3" customFormat="1" ht="15.75" customHeight="1">
      <c r="D3" s="136" t="s">
        <v>12</v>
      </c>
      <c r="E3" s="136"/>
      <c r="F3" s="136"/>
      <c r="G3" s="136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s="2" customFormat="1">
      <c r="D4" s="143"/>
      <c r="E4" s="143"/>
      <c r="F4" s="143"/>
    </row>
    <row r="5" spans="1:39" s="2" customFormat="1" ht="15.75" customHeight="1">
      <c r="D5" s="143"/>
      <c r="E5" s="143"/>
      <c r="F5" s="143"/>
    </row>
    <row r="6" spans="1:39" s="2" customFormat="1" ht="40.5" customHeight="1">
      <c r="A6" s="144" t="s">
        <v>131</v>
      </c>
      <c r="B6" s="144"/>
      <c r="C6" s="144"/>
      <c r="D6" s="144"/>
      <c r="E6" s="144"/>
      <c r="F6" s="144"/>
      <c r="G6" s="144"/>
    </row>
    <row r="7" spans="1:39" ht="7.5" customHeight="1"/>
    <row r="8" spans="1:39" ht="21.75" customHeight="1">
      <c r="A8" s="137"/>
      <c r="B8" s="137"/>
      <c r="C8" s="137"/>
      <c r="D8" s="137"/>
      <c r="E8" s="137"/>
      <c r="F8" s="137"/>
      <c r="G8" s="22" t="s">
        <v>30</v>
      </c>
    </row>
    <row r="9" spans="1:39" ht="87" customHeight="1">
      <c r="A9" s="138" t="s">
        <v>18</v>
      </c>
      <c r="B9" s="139"/>
      <c r="C9" s="140"/>
      <c r="D9" s="138" t="s">
        <v>19</v>
      </c>
      <c r="E9" s="140"/>
      <c r="F9" s="141" t="s">
        <v>20</v>
      </c>
      <c r="G9" s="32" t="s">
        <v>128</v>
      </c>
    </row>
    <row r="10" spans="1:39" ht="27">
      <c r="A10" s="23" t="s">
        <v>22</v>
      </c>
      <c r="B10" s="23" t="s">
        <v>23</v>
      </c>
      <c r="C10" s="23" t="s">
        <v>42</v>
      </c>
      <c r="D10" s="23" t="s">
        <v>24</v>
      </c>
      <c r="E10" s="23" t="s">
        <v>25</v>
      </c>
      <c r="F10" s="142"/>
      <c r="G10" s="32" t="s">
        <v>21</v>
      </c>
    </row>
    <row r="11" spans="1:39" ht="39.75" customHeight="1">
      <c r="A11" s="24"/>
      <c r="B11" s="24"/>
      <c r="C11" s="24"/>
      <c r="D11" s="24"/>
      <c r="E11" s="24"/>
      <c r="F11" s="25" t="s">
        <v>43</v>
      </c>
      <c r="G11" s="53">
        <f>G12</f>
        <v>0</v>
      </c>
    </row>
    <row r="12" spans="1:39">
      <c r="A12" s="7" t="s">
        <v>27</v>
      </c>
      <c r="B12" s="26"/>
      <c r="C12" s="26"/>
      <c r="D12" s="26"/>
      <c r="E12" s="26"/>
      <c r="F12" s="7" t="s">
        <v>38</v>
      </c>
      <c r="G12" s="53">
        <f>G19</f>
        <v>0</v>
      </c>
    </row>
    <row r="13" spans="1:39">
      <c r="A13" s="26"/>
      <c r="B13" s="26"/>
      <c r="C13" s="26"/>
      <c r="D13" s="26"/>
      <c r="E13" s="26"/>
      <c r="F13" s="10" t="s">
        <v>26</v>
      </c>
      <c r="G13" s="34"/>
    </row>
    <row r="14" spans="1:39" ht="27">
      <c r="A14" s="27"/>
      <c r="B14" s="27"/>
      <c r="C14" s="28"/>
      <c r="D14" s="27"/>
      <c r="E14" s="27"/>
      <c r="F14" s="10" t="s">
        <v>44</v>
      </c>
      <c r="G14" s="34"/>
    </row>
    <row r="15" spans="1:39">
      <c r="A15" s="26"/>
      <c r="B15" s="26"/>
      <c r="C15" s="26"/>
      <c r="D15" s="26"/>
      <c r="E15" s="26"/>
      <c r="F15" s="10" t="s">
        <v>26</v>
      </c>
      <c r="G15" s="34"/>
    </row>
    <row r="16" spans="1:39">
      <c r="A16" s="26"/>
      <c r="B16" s="26"/>
      <c r="C16" s="26"/>
      <c r="D16" s="10">
        <v>1079</v>
      </c>
      <c r="F16" s="9" t="s">
        <v>39</v>
      </c>
      <c r="G16" s="53">
        <f>G23+G32</f>
        <v>0</v>
      </c>
    </row>
    <row r="17" spans="1:7" hidden="1">
      <c r="A17" s="27"/>
      <c r="B17" s="27"/>
      <c r="C17" s="27"/>
      <c r="D17" s="27"/>
      <c r="E17" s="27"/>
      <c r="F17" s="9"/>
      <c r="G17" s="36"/>
    </row>
    <row r="18" spans="1:7" hidden="1">
      <c r="A18" s="27"/>
      <c r="B18" s="27"/>
      <c r="C18" s="27"/>
      <c r="D18" s="27"/>
      <c r="E18" s="27"/>
      <c r="F18" s="29"/>
      <c r="G18" s="36"/>
    </row>
    <row r="19" spans="1:7" s="30" customFormat="1" ht="16.5">
      <c r="A19" s="10"/>
      <c r="B19" s="63" t="s">
        <v>61</v>
      </c>
      <c r="C19" s="10"/>
      <c r="D19" s="10"/>
      <c r="E19" s="10"/>
      <c r="F19" s="7" t="s">
        <v>121</v>
      </c>
      <c r="G19" s="34">
        <f>G21+G32</f>
        <v>0</v>
      </c>
    </row>
    <row r="20" spans="1:7" s="30" customFormat="1" ht="16.5">
      <c r="A20" s="10"/>
      <c r="B20" s="10"/>
      <c r="C20" s="10"/>
      <c r="D20" s="10"/>
      <c r="E20" s="10"/>
      <c r="F20" s="10" t="s">
        <v>26</v>
      </c>
      <c r="G20" s="34"/>
    </row>
    <row r="21" spans="1:7" s="30" customFormat="1" ht="16.5">
      <c r="A21" s="10"/>
      <c r="B21" s="10"/>
      <c r="C21" s="63" t="s">
        <v>61</v>
      </c>
      <c r="D21" s="10"/>
      <c r="E21" s="10"/>
      <c r="F21" s="7" t="s">
        <v>62</v>
      </c>
      <c r="G21" s="34">
        <f>G23</f>
        <v>-2950</v>
      </c>
    </row>
    <row r="22" spans="1:7" s="30" customFormat="1" ht="16.5">
      <c r="A22" s="10"/>
      <c r="B22" s="10"/>
      <c r="C22" s="10"/>
      <c r="D22" s="10"/>
      <c r="E22" s="10"/>
      <c r="F22" s="10" t="s">
        <v>26</v>
      </c>
      <c r="G22" s="34"/>
    </row>
    <row r="23" spans="1:7" ht="32.25" customHeight="1">
      <c r="A23" s="27"/>
      <c r="B23" s="27"/>
      <c r="C23" s="27"/>
      <c r="D23" s="27"/>
      <c r="E23" s="64">
        <v>11001</v>
      </c>
      <c r="F23" s="9" t="s">
        <v>96</v>
      </c>
      <c r="G23" s="88">
        <f t="shared" ref="G23" si="0">G25</f>
        <v>-2950</v>
      </c>
    </row>
    <row r="24" spans="1:7">
      <c r="A24" s="27"/>
      <c r="B24" s="27"/>
      <c r="C24" s="27"/>
      <c r="D24" s="27"/>
      <c r="E24" s="27"/>
      <c r="F24" s="9" t="s">
        <v>40</v>
      </c>
      <c r="G24" s="88"/>
    </row>
    <row r="25" spans="1:7" ht="27">
      <c r="A25" s="27"/>
      <c r="B25" s="27"/>
      <c r="C25" s="27"/>
      <c r="D25" s="29"/>
      <c r="E25" s="27"/>
      <c r="F25" s="9" t="s">
        <v>46</v>
      </c>
      <c r="G25" s="88">
        <f t="shared" ref="G25" si="1">G27</f>
        <v>-2950</v>
      </c>
    </row>
    <row r="26" spans="1:7" ht="27">
      <c r="A26" s="27"/>
      <c r="B26" s="27"/>
      <c r="C26" s="27"/>
      <c r="D26" s="27"/>
      <c r="E26" s="27"/>
      <c r="F26" s="9" t="s">
        <v>29</v>
      </c>
      <c r="G26" s="88"/>
    </row>
    <row r="27" spans="1:7">
      <c r="A27" s="27"/>
      <c r="B27" s="27"/>
      <c r="C27" s="27"/>
      <c r="D27" s="27"/>
      <c r="E27" s="27"/>
      <c r="F27" s="9" t="s">
        <v>28</v>
      </c>
      <c r="G27" s="88">
        <f t="shared" ref="G27" si="2">G28</f>
        <v>-2950</v>
      </c>
    </row>
    <row r="28" spans="1:7">
      <c r="A28" s="27"/>
      <c r="B28" s="27"/>
      <c r="C28" s="27"/>
      <c r="D28" s="27"/>
      <c r="E28" s="27"/>
      <c r="F28" s="112" t="s">
        <v>65</v>
      </c>
      <c r="G28" s="88">
        <f>G29</f>
        <v>-2950</v>
      </c>
    </row>
    <row r="29" spans="1:7">
      <c r="A29" s="27"/>
      <c r="B29" s="27"/>
      <c r="C29" s="27"/>
      <c r="D29" s="27"/>
      <c r="E29" s="27"/>
      <c r="F29" s="62" t="s">
        <v>99</v>
      </c>
      <c r="G29" s="88">
        <f>G31</f>
        <v>-2950</v>
      </c>
    </row>
    <row r="30" spans="1:7">
      <c r="A30" s="27"/>
      <c r="B30" s="27"/>
      <c r="C30" s="27"/>
      <c r="D30" s="27"/>
      <c r="E30" s="27"/>
      <c r="F30" s="9" t="s">
        <v>106</v>
      </c>
      <c r="G30" s="88">
        <f>G31</f>
        <v>-2950</v>
      </c>
    </row>
    <row r="31" spans="1:7">
      <c r="A31" s="27"/>
      <c r="B31" s="27"/>
      <c r="C31" s="27"/>
      <c r="D31" s="27"/>
      <c r="E31" s="27"/>
      <c r="F31" s="9" t="s">
        <v>100</v>
      </c>
      <c r="G31" s="88">
        <f>'Հավելված 1'!D22</f>
        <v>-2950</v>
      </c>
    </row>
    <row r="32" spans="1:7" ht="27">
      <c r="A32" s="27"/>
      <c r="B32" s="27"/>
      <c r="C32" s="27"/>
      <c r="D32" s="27"/>
      <c r="E32" s="27">
        <v>31001</v>
      </c>
      <c r="F32" s="9" t="s">
        <v>108</v>
      </c>
      <c r="G32" s="88">
        <v>2950</v>
      </c>
    </row>
    <row r="33" spans="1:7">
      <c r="A33" s="27"/>
      <c r="B33" s="27"/>
      <c r="C33" s="27"/>
      <c r="D33" s="27"/>
      <c r="E33" s="27"/>
      <c r="F33" s="9" t="s">
        <v>40</v>
      </c>
      <c r="G33" s="88"/>
    </row>
    <row r="34" spans="1:7" ht="27">
      <c r="A34" s="27"/>
      <c r="B34" s="27"/>
      <c r="C34" s="27"/>
      <c r="D34" s="27"/>
      <c r="E34" s="27"/>
      <c r="F34" s="9" t="s">
        <v>46</v>
      </c>
      <c r="G34" s="88">
        <v>2950</v>
      </c>
    </row>
    <row r="35" spans="1:7" ht="27">
      <c r="A35" s="27"/>
      <c r="B35" s="27"/>
      <c r="C35" s="27"/>
      <c r="D35" s="27"/>
      <c r="E35" s="27"/>
      <c r="F35" s="9" t="s">
        <v>29</v>
      </c>
      <c r="G35" s="88"/>
    </row>
    <row r="36" spans="1:7">
      <c r="A36" s="27"/>
      <c r="B36" s="27"/>
      <c r="C36" s="27"/>
      <c r="D36" s="27"/>
      <c r="E36" s="27"/>
      <c r="F36" s="113" t="s">
        <v>28</v>
      </c>
      <c r="G36" s="88">
        <v>2950</v>
      </c>
    </row>
    <row r="37" spans="1:7">
      <c r="A37" s="27"/>
      <c r="B37" s="27"/>
      <c r="C37" s="27"/>
      <c r="D37" s="27"/>
      <c r="E37" s="27"/>
      <c r="F37" s="113" t="s">
        <v>63</v>
      </c>
      <c r="G37" s="88">
        <v>2950</v>
      </c>
    </row>
    <row r="38" spans="1:7">
      <c r="A38" s="27"/>
      <c r="B38" s="27"/>
      <c r="C38" s="27"/>
      <c r="D38" s="27"/>
      <c r="E38" s="27"/>
      <c r="F38" s="113" t="s">
        <v>60</v>
      </c>
      <c r="G38" s="88">
        <v>2950</v>
      </c>
    </row>
    <row r="39" spans="1:7">
      <c r="A39" s="27"/>
      <c r="B39" s="27"/>
      <c r="C39" s="27"/>
      <c r="D39" s="27"/>
      <c r="E39" s="27"/>
      <c r="F39" s="113" t="s">
        <v>117</v>
      </c>
      <c r="G39" s="88"/>
    </row>
    <row r="40" spans="1:7">
      <c r="A40" s="27"/>
      <c r="B40" s="27"/>
      <c r="C40" s="27"/>
      <c r="D40" s="27"/>
      <c r="E40" s="27"/>
      <c r="F40" s="9" t="s">
        <v>118</v>
      </c>
      <c r="G40" s="88">
        <v>2950</v>
      </c>
    </row>
  </sheetData>
  <mergeCells count="10">
    <mergeCell ref="F1:G1"/>
    <mergeCell ref="D2:G2"/>
    <mergeCell ref="D3:G3"/>
    <mergeCell ref="A8:F8"/>
    <mergeCell ref="A9:C9"/>
    <mergeCell ref="D9:E9"/>
    <mergeCell ref="F9:F10"/>
    <mergeCell ref="D4:F4"/>
    <mergeCell ref="D5:F5"/>
    <mergeCell ref="A6:G6"/>
  </mergeCells>
  <pageMargins left="0" right="0" top="0" bottom="0" header="0" footer="0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A9" sqref="A9"/>
    </sheetView>
  </sheetViews>
  <sheetFormatPr defaultRowHeight="15"/>
  <cols>
    <col min="1" max="1" width="5.5703125" bestFit="1" customWidth="1"/>
    <col min="2" max="2" width="6.7109375" bestFit="1" customWidth="1"/>
    <col min="3" max="3" width="71.28515625" customWidth="1"/>
    <col min="4" max="4" width="30.140625" customWidth="1"/>
  </cols>
  <sheetData>
    <row r="1" spans="1:6" ht="16.5">
      <c r="A1" s="3"/>
      <c r="B1" s="3"/>
      <c r="C1" s="3"/>
      <c r="D1" s="43" t="s">
        <v>95</v>
      </c>
    </row>
    <row r="2" spans="1:6" ht="16.5">
      <c r="A2" s="3"/>
      <c r="B2" s="3"/>
      <c r="C2" s="3"/>
      <c r="D2" s="43" t="s">
        <v>51</v>
      </c>
    </row>
    <row r="3" spans="1:6" ht="16.5">
      <c r="A3" s="3"/>
      <c r="B3" s="3"/>
      <c r="C3" s="3"/>
      <c r="D3" s="43" t="s">
        <v>52</v>
      </c>
    </row>
    <row r="4" spans="1:6" ht="16.5">
      <c r="A4" s="45"/>
      <c r="B4" s="3"/>
      <c r="C4" s="3"/>
      <c r="D4" s="3"/>
    </row>
    <row r="5" spans="1:6" ht="15.75" customHeight="1">
      <c r="A5" s="118" t="s">
        <v>132</v>
      </c>
      <c r="B5" s="118"/>
      <c r="C5" s="118"/>
      <c r="D5" s="118"/>
      <c r="E5" s="46"/>
      <c r="F5" s="46"/>
    </row>
    <row r="6" spans="1:6" ht="15.75" customHeight="1">
      <c r="A6" s="118"/>
      <c r="B6" s="118"/>
      <c r="C6" s="118"/>
      <c r="D6" s="118"/>
      <c r="E6" s="46"/>
      <c r="F6" s="46"/>
    </row>
    <row r="7" spans="1:6" ht="15.75" customHeight="1">
      <c r="A7" s="118"/>
      <c r="B7" s="118"/>
      <c r="C7" s="118"/>
      <c r="D7" s="118"/>
      <c r="E7" s="46"/>
      <c r="F7" s="46"/>
    </row>
    <row r="8" spans="1:6" ht="15.75" customHeight="1">
      <c r="A8" s="118"/>
      <c r="B8" s="118"/>
      <c r="C8" s="118"/>
      <c r="D8" s="118"/>
      <c r="E8" s="46"/>
      <c r="F8" s="46"/>
    </row>
    <row r="9" spans="1:6">
      <c r="A9" s="47"/>
      <c r="B9" s="47"/>
      <c r="C9" s="47"/>
      <c r="D9" s="47"/>
    </row>
    <row r="10" spans="1:6">
      <c r="A10" s="44"/>
      <c r="B10" s="1"/>
      <c r="C10" s="44"/>
      <c r="D10" s="48" t="s">
        <v>53</v>
      </c>
    </row>
    <row r="11" spans="1:6" ht="60" customHeight="1">
      <c r="A11" s="115" t="s">
        <v>19</v>
      </c>
      <c r="B11" s="115"/>
      <c r="C11" s="119" t="s">
        <v>91</v>
      </c>
      <c r="D11" s="104" t="s">
        <v>54</v>
      </c>
    </row>
    <row r="12" spans="1:6" ht="60">
      <c r="A12" s="76" t="s">
        <v>17</v>
      </c>
      <c r="B12" s="76" t="s">
        <v>41</v>
      </c>
      <c r="C12" s="120"/>
      <c r="D12" s="66" t="s">
        <v>21</v>
      </c>
    </row>
    <row r="13" spans="1:6">
      <c r="A13" s="50"/>
      <c r="B13" s="51"/>
      <c r="C13" s="52" t="s">
        <v>58</v>
      </c>
      <c r="D13" s="80">
        <f>D15</f>
        <v>2950</v>
      </c>
    </row>
    <row r="14" spans="1:6">
      <c r="A14" s="50"/>
      <c r="B14" s="77"/>
      <c r="C14" s="52" t="s">
        <v>80</v>
      </c>
      <c r="D14" s="80"/>
    </row>
    <row r="15" spans="1:6" ht="28.5">
      <c r="A15" s="61"/>
      <c r="B15" s="78"/>
      <c r="C15" s="79" t="s">
        <v>55</v>
      </c>
      <c r="D15" s="80">
        <f>D19</f>
        <v>2950</v>
      </c>
    </row>
    <row r="16" spans="1:6">
      <c r="A16" s="61"/>
      <c r="B16" s="78"/>
      <c r="C16" s="79" t="s">
        <v>107</v>
      </c>
      <c r="D16" s="80"/>
    </row>
    <row r="17" spans="1:4" ht="28.5">
      <c r="A17" s="81">
        <v>1079</v>
      </c>
      <c r="B17" s="81">
        <v>31001</v>
      </c>
      <c r="C17" s="55" t="s">
        <v>108</v>
      </c>
      <c r="D17" s="80">
        <f>D19</f>
        <v>2950</v>
      </c>
    </row>
    <row r="18" spans="1:4">
      <c r="A18" s="61"/>
      <c r="B18" s="78"/>
      <c r="C18" s="58" t="s">
        <v>92</v>
      </c>
      <c r="D18" s="80"/>
    </row>
    <row r="19" spans="1:4" ht="28.5">
      <c r="A19" s="61"/>
      <c r="B19" s="78"/>
      <c r="C19" s="79" t="s">
        <v>46</v>
      </c>
      <c r="D19" s="80">
        <f>'Հավելված 1'!D28</f>
        <v>2950</v>
      </c>
    </row>
  </sheetData>
  <mergeCells count="3">
    <mergeCell ref="A5:D8"/>
    <mergeCell ref="A11:B11"/>
    <mergeCell ref="C11:C12"/>
  </mergeCells>
  <pageMargins left="0" right="0" top="0" bottom="0" header="0" footer="0"/>
  <pageSetup paperSize="9" scale="84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35"/>
  <sheetViews>
    <sheetView topLeftCell="A29" workbookViewId="0">
      <selection activeCell="B14" sqref="B14"/>
    </sheetView>
  </sheetViews>
  <sheetFormatPr defaultColWidth="9.140625" defaultRowHeight="13.5"/>
  <cols>
    <col min="1" max="1" width="51.140625" style="1" customWidth="1"/>
    <col min="2" max="2" width="62.140625" style="1" customWidth="1"/>
    <col min="3" max="3" width="26" style="1" customWidth="1"/>
    <col min="4" max="4" width="49.85546875" style="1" customWidth="1"/>
    <col min="5" max="16384" width="9.140625" style="1"/>
  </cols>
  <sheetData>
    <row r="1" spans="1:3" ht="15" customHeight="1">
      <c r="C1" s="95" t="s">
        <v>119</v>
      </c>
    </row>
    <row r="2" spans="1:3" ht="15" customHeight="1">
      <c r="B2" s="149" t="s">
        <v>50</v>
      </c>
      <c r="C2" s="149"/>
    </row>
    <row r="3" spans="1:3" ht="15" customHeight="1">
      <c r="B3" s="149" t="s">
        <v>48</v>
      </c>
      <c r="C3" s="149"/>
    </row>
    <row r="6" spans="1:3" hidden="1"/>
    <row r="7" spans="1:3" hidden="1"/>
    <row r="8" spans="1:3" ht="45" customHeight="1">
      <c r="A8" s="150" t="s">
        <v>133</v>
      </c>
      <c r="B8" s="150"/>
      <c r="C8" s="150"/>
    </row>
    <row r="9" spans="1:3" ht="16.5">
      <c r="A9" s="3"/>
      <c r="B9" s="3"/>
      <c r="C9" s="3"/>
    </row>
    <row r="10" spans="1:3" s="2" customFormat="1" ht="17.25">
      <c r="A10" s="151" t="s">
        <v>45</v>
      </c>
      <c r="B10" s="151"/>
      <c r="C10" s="151"/>
    </row>
    <row r="11" spans="1:3" s="2" customFormat="1" ht="17.25">
      <c r="A11" s="3"/>
      <c r="B11" s="3"/>
      <c r="C11" s="3"/>
    </row>
    <row r="12" spans="1:3" s="2" customFormat="1" ht="17.25">
      <c r="A12" s="11" t="s">
        <v>0</v>
      </c>
      <c r="B12" s="3"/>
      <c r="C12" s="3"/>
    </row>
    <row r="13" spans="1:3" s="2" customFormat="1" ht="17.25"/>
    <row r="14" spans="1:3" s="2" customFormat="1" ht="17.25"/>
    <row r="15" spans="1:3" s="2" customFormat="1" ht="35.25" customHeight="1">
      <c r="A15" s="12" t="s">
        <v>1</v>
      </c>
      <c r="B15" s="12" t="s">
        <v>2</v>
      </c>
      <c r="C15" s="1"/>
    </row>
    <row r="16" spans="1:3" s="2" customFormat="1" ht="25.5" customHeight="1">
      <c r="A16" s="13">
        <v>1079</v>
      </c>
      <c r="B16" s="6" t="s">
        <v>34</v>
      </c>
      <c r="C16" s="1"/>
    </row>
    <row r="17" spans="1:4" s="2" customFormat="1" ht="6.75" customHeight="1">
      <c r="A17" s="14"/>
      <c r="B17" s="1"/>
      <c r="C17" s="1"/>
    </row>
    <row r="18" spans="1:4" s="2" customFormat="1" ht="17.25">
      <c r="A18" s="15" t="s">
        <v>3</v>
      </c>
      <c r="B18" s="1"/>
      <c r="C18" s="1"/>
    </row>
    <row r="19" spans="1:4" s="2" customFormat="1" ht="13.5" customHeight="1">
      <c r="A19" s="14"/>
      <c r="B19" s="1"/>
      <c r="C19" s="1"/>
    </row>
    <row r="20" spans="1:4" s="2" customFormat="1" ht="95.25" customHeight="1">
      <c r="A20" s="16" t="s">
        <v>4</v>
      </c>
      <c r="B20" s="17">
        <v>1079</v>
      </c>
      <c r="C20" s="32" t="s">
        <v>127</v>
      </c>
    </row>
    <row r="21" spans="1:4" s="2" customFormat="1" ht="17.25">
      <c r="A21" s="42" t="s">
        <v>5</v>
      </c>
      <c r="B21" s="89">
        <f>'[1]Հավելված 3'!E20</f>
        <v>11001</v>
      </c>
      <c r="C21" s="18" t="s">
        <v>6</v>
      </c>
    </row>
    <row r="22" spans="1:4" s="2" customFormat="1" ht="35.25" customHeight="1">
      <c r="A22" s="42" t="s">
        <v>7</v>
      </c>
      <c r="B22" s="9" t="str">
        <f>'[1]Հավելված 1'!C23</f>
        <v>Պետական գույքի կառավարման համակարգման՝ խորհրդատվության և մոնիտորինգի ծառայություններ</v>
      </c>
      <c r="C22" s="19"/>
    </row>
    <row r="23" spans="1:4" s="2" customFormat="1" ht="40.5">
      <c r="A23" s="42" t="s">
        <v>8</v>
      </c>
      <c r="B23" s="35" t="str">
        <f>'[1]Հավելված 1'!C25</f>
        <v>Պետական գույքի հաշվառում, գույքագրում, աճուրդների կազմակերպում, մասնավորեցվող գույքի վերաբերյալ տեղեկատվության հրապարակում</v>
      </c>
      <c r="C23" s="19"/>
    </row>
    <row r="24" spans="1:4" s="2" customFormat="1" ht="27.75" customHeight="1">
      <c r="A24" s="42" t="s">
        <v>9</v>
      </c>
      <c r="B24" s="8" t="str">
        <f>'[1]Հավելված 1'!C27</f>
        <v xml:space="preserve"> Ծառայությունների մատուցում</v>
      </c>
      <c r="C24" s="19"/>
    </row>
    <row r="25" spans="1:4" s="2" customFormat="1" ht="27">
      <c r="A25" s="82" t="s">
        <v>123</v>
      </c>
      <c r="B25" s="35" t="str">
        <f>'[1]Հավելված 3'!F36</f>
        <v>ՀՀ տարածքային կառավարման և ենթակառուցվածքների նախարարության պետական գույքի կառավարման կոմիտե</v>
      </c>
      <c r="C25" s="19"/>
    </row>
    <row r="26" spans="1:4" s="2" customFormat="1" ht="21.75" customHeight="1">
      <c r="A26" s="90"/>
      <c r="B26" s="91" t="s">
        <v>10</v>
      </c>
      <c r="C26" s="92"/>
    </row>
    <row r="27" spans="1:4" s="2" customFormat="1" ht="18" thickBot="1">
      <c r="A27" s="145"/>
      <c r="B27" s="146"/>
      <c r="C27" s="83"/>
      <c r="D27" s="5"/>
    </row>
    <row r="28" spans="1:4" s="2" customFormat="1" ht="18" thickBot="1">
      <c r="A28" s="147" t="s">
        <v>11</v>
      </c>
      <c r="B28" s="148"/>
      <c r="C28" s="33">
        <f>'Հավելված 1'!D22</f>
        <v>-2950</v>
      </c>
      <c r="D28" s="5"/>
    </row>
    <row r="29" spans="1:4" s="2" customFormat="1" ht="17.25">
      <c r="A29" s="42" t="s">
        <v>5</v>
      </c>
      <c r="B29" s="89">
        <v>31001</v>
      </c>
      <c r="C29" s="100"/>
    </row>
    <row r="30" spans="1:4" s="2" customFormat="1" ht="35.25" customHeight="1">
      <c r="A30" s="42" t="s">
        <v>7</v>
      </c>
      <c r="B30" s="9" t="str">
        <f>'[1]Հավելված 1'!C29</f>
        <v>Պետական գույքի կառավարման կոմիտեի տեխնիկական հագեցվածության բարելավում</v>
      </c>
      <c r="C30" s="19"/>
    </row>
    <row r="31" spans="1:4" s="2" customFormat="1" ht="40.5">
      <c r="A31" s="42" t="s">
        <v>8</v>
      </c>
      <c r="B31" s="35" t="str">
        <f>'[1]Հավելված 1'!C31</f>
        <v>Պետական գույքի կառավարման կոմիտեի աշխատանքային պայմանների բարելավման համար վարչական սարքավորումների ձեռքբերում</v>
      </c>
      <c r="C31" s="19"/>
    </row>
    <row r="32" spans="1:4" s="2" customFormat="1" ht="27.75" customHeight="1">
      <c r="A32" s="42" t="s">
        <v>9</v>
      </c>
      <c r="B32" s="8" t="str">
        <f>'[1]Հավելված 1'!C33</f>
        <v>Պետական մարմինների կողմից օգտագործվող ոչ ֆինանսական ակտիվների հետ գործառնություններ</v>
      </c>
      <c r="C32" s="19"/>
    </row>
    <row r="33" spans="1:4" s="2" customFormat="1" ht="27">
      <c r="A33" s="101" t="s">
        <v>122</v>
      </c>
      <c r="B33" s="35" t="str">
        <f>'[1]Հավելված 3'!F36</f>
        <v>ՀՀ տարածքային կառավարման և ենթակառուցվածքների նախարարության պետական գույքի կառավարման կոմիտե</v>
      </c>
      <c r="C33" s="19"/>
    </row>
    <row r="34" spans="1:4" s="2" customFormat="1" ht="21.75" customHeight="1">
      <c r="A34" s="90"/>
      <c r="B34" s="91" t="s">
        <v>10</v>
      </c>
      <c r="C34" s="92"/>
    </row>
    <row r="35" spans="1:4" s="2" customFormat="1" ht="18" thickBot="1">
      <c r="A35" s="147" t="s">
        <v>11</v>
      </c>
      <c r="B35" s="148"/>
      <c r="C35" s="33">
        <f>'[1]Հավելված 1'!E28</f>
        <v>2950</v>
      </c>
      <c r="D35" s="5"/>
    </row>
  </sheetData>
  <mergeCells count="7">
    <mergeCell ref="A27:B27"/>
    <mergeCell ref="A28:B28"/>
    <mergeCell ref="A35:B35"/>
    <mergeCell ref="B2:C2"/>
    <mergeCell ref="B3:C3"/>
    <mergeCell ref="A8:C8"/>
    <mergeCell ref="A10:C10"/>
  </mergeCells>
  <pageMargins left="0" right="0" top="0" bottom="0" header="0" footer="0"/>
  <pageSetup paperSize="9" scale="76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7"/>
  <sheetViews>
    <sheetView topLeftCell="A8" zoomScale="112" zoomScaleNormal="112" workbookViewId="0">
      <selection activeCell="A8" sqref="A8:C8"/>
    </sheetView>
  </sheetViews>
  <sheetFormatPr defaultColWidth="9.140625" defaultRowHeight="13.5"/>
  <cols>
    <col min="1" max="1" width="41.85546875" style="1" customWidth="1"/>
    <col min="2" max="2" width="62.140625" style="1" customWidth="1"/>
    <col min="3" max="3" width="22.42578125" style="1" customWidth="1"/>
    <col min="4" max="4" width="49.85546875" style="1" customWidth="1"/>
    <col min="5" max="16384" width="9.140625" style="1"/>
  </cols>
  <sheetData>
    <row r="1" spans="1:3" ht="15" customHeight="1">
      <c r="C1" s="95" t="s">
        <v>93</v>
      </c>
    </row>
    <row r="2" spans="1:3" ht="14.25" customHeight="1">
      <c r="B2" s="149" t="s">
        <v>50</v>
      </c>
      <c r="C2" s="149"/>
    </row>
    <row r="3" spans="1:3" ht="21.75" customHeight="1">
      <c r="B3" s="149" t="s">
        <v>48</v>
      </c>
      <c r="C3" s="149"/>
    </row>
    <row r="4" spans="1:3">
      <c r="C4" s="31"/>
    </row>
    <row r="6" spans="1:3" hidden="1"/>
    <row r="7" spans="1:3" hidden="1"/>
    <row r="8" spans="1:3" ht="45" customHeight="1">
      <c r="A8" s="152" t="s">
        <v>134</v>
      </c>
      <c r="B8" s="152"/>
      <c r="C8" s="152"/>
    </row>
    <row r="9" spans="1:3">
      <c r="A9" s="37"/>
      <c r="B9" s="37"/>
      <c r="C9" s="37"/>
    </row>
    <row r="10" spans="1:3" s="2" customFormat="1" ht="17.25">
      <c r="A10" s="153" t="s">
        <v>47</v>
      </c>
      <c r="B10" s="153"/>
      <c r="C10" s="153"/>
    </row>
    <row r="11" spans="1:3" s="2" customFormat="1" ht="17.25">
      <c r="A11" s="38"/>
      <c r="B11" s="38"/>
      <c r="C11" s="38"/>
    </row>
    <row r="12" spans="1:3" s="2" customFormat="1" ht="17.25">
      <c r="A12" s="39" t="s">
        <v>37</v>
      </c>
      <c r="B12" s="38"/>
      <c r="C12" s="38"/>
    </row>
    <row r="13" spans="1:3" s="2" customFormat="1" ht="17.25">
      <c r="A13" s="40"/>
      <c r="B13" s="40"/>
      <c r="C13" s="40"/>
    </row>
    <row r="14" spans="1:3" s="2" customFormat="1" ht="17.25">
      <c r="A14" s="40"/>
      <c r="B14" s="40"/>
      <c r="C14" s="40"/>
    </row>
    <row r="15" spans="1:3" s="2" customFormat="1" ht="24" customHeight="1">
      <c r="A15" s="12" t="s">
        <v>1</v>
      </c>
      <c r="B15" s="12" t="s">
        <v>2</v>
      </c>
      <c r="C15" s="37"/>
    </row>
    <row r="16" spans="1:3" s="2" customFormat="1" ht="25.5" customHeight="1">
      <c r="A16" s="17">
        <v>1079</v>
      </c>
      <c r="B16" s="6" t="s">
        <v>34</v>
      </c>
      <c r="C16" s="37"/>
    </row>
    <row r="17" spans="1:4" s="2" customFormat="1" ht="6.75" customHeight="1">
      <c r="A17" s="41"/>
      <c r="B17" s="37"/>
      <c r="C17" s="37"/>
    </row>
    <row r="18" spans="1:4" s="2" customFormat="1" ht="17.25">
      <c r="A18" s="15" t="s">
        <v>3</v>
      </c>
      <c r="B18" s="1"/>
      <c r="C18" s="1"/>
    </row>
    <row r="19" spans="1:4" s="2" customFormat="1" ht="13.5" customHeight="1">
      <c r="A19" s="14"/>
      <c r="B19" s="1"/>
      <c r="C19" s="1"/>
    </row>
    <row r="20" spans="1:4" s="2" customFormat="1" ht="94.5" customHeight="1">
      <c r="A20" s="16" t="s">
        <v>4</v>
      </c>
      <c r="B20" s="17">
        <v>1079</v>
      </c>
      <c r="C20" s="32" t="s">
        <v>127</v>
      </c>
    </row>
    <row r="21" spans="1:4" s="2" customFormat="1" ht="17.25">
      <c r="A21" s="42" t="s">
        <v>5</v>
      </c>
      <c r="B21" s="89">
        <v>11001</v>
      </c>
      <c r="C21" s="18" t="s">
        <v>6</v>
      </c>
    </row>
    <row r="22" spans="1:4" s="2" customFormat="1" ht="35.25" customHeight="1">
      <c r="A22" s="42" t="s">
        <v>7</v>
      </c>
      <c r="B22" s="9" t="s">
        <v>124</v>
      </c>
      <c r="C22" s="19"/>
    </row>
    <row r="23" spans="1:4" s="2" customFormat="1" ht="54" customHeight="1">
      <c r="A23" s="42" t="s">
        <v>8</v>
      </c>
      <c r="B23" s="35" t="s">
        <v>97</v>
      </c>
      <c r="C23" s="19"/>
    </row>
    <row r="24" spans="1:4" s="2" customFormat="1" ht="27.75" customHeight="1">
      <c r="A24" s="42" t="s">
        <v>9</v>
      </c>
      <c r="B24" s="8" t="s">
        <v>98</v>
      </c>
      <c r="C24" s="19"/>
    </row>
    <row r="25" spans="1:4" s="2" customFormat="1" ht="27">
      <c r="A25" s="82" t="str">
        <f>'Հավելված  5'!A25</f>
        <v xml:space="preserve">Ծառայությունը մատուցող կազմակերպության (ների) անվանում(ներ)ը </v>
      </c>
      <c r="B25" s="35" t="s">
        <v>46</v>
      </c>
      <c r="C25" s="19"/>
    </row>
    <row r="26" spans="1:4" s="2" customFormat="1" ht="21.75" customHeight="1">
      <c r="A26" s="90"/>
      <c r="B26" s="91" t="s">
        <v>10</v>
      </c>
      <c r="C26" s="92"/>
    </row>
    <row r="27" spans="1:4" s="2" customFormat="1" ht="18" thickBot="1">
      <c r="A27" s="145"/>
      <c r="B27" s="146"/>
      <c r="C27" s="83"/>
      <c r="D27" s="5"/>
    </row>
    <row r="28" spans="1:4" s="2" customFormat="1" ht="18" thickBot="1">
      <c r="A28" s="147" t="s">
        <v>11</v>
      </c>
      <c r="B28" s="148"/>
      <c r="C28" s="33">
        <f>'Հավելված  5'!C28</f>
        <v>-2950</v>
      </c>
      <c r="D28" s="5"/>
    </row>
    <row r="29" spans="1:4" s="2" customFormat="1" ht="17.25">
      <c r="A29" s="42" t="s">
        <v>5</v>
      </c>
      <c r="B29" s="89">
        <v>31001</v>
      </c>
      <c r="C29" s="100"/>
    </row>
    <row r="30" spans="1:4" s="2" customFormat="1" ht="35.25" customHeight="1">
      <c r="A30" s="42" t="s">
        <v>7</v>
      </c>
      <c r="B30" s="9" t="str">
        <f>'[1]Հավելված 1'!C29</f>
        <v>Պետական գույքի կառավարման կոմիտեի տեխնիկական հագեցվածության բարելավում</v>
      </c>
      <c r="C30" s="19"/>
    </row>
    <row r="31" spans="1:4" s="2" customFormat="1" ht="40.5" customHeight="1">
      <c r="A31" s="42" t="s">
        <v>8</v>
      </c>
      <c r="B31" s="35" t="str">
        <f>'[1]Հավելված 1'!C31</f>
        <v>Պետական գույքի կառավարման կոմիտեի աշխատանքային պայմանների բարելավման համար վարչական սարքավորումների ձեռքբերում</v>
      </c>
      <c r="C31" s="19"/>
    </row>
    <row r="32" spans="1:4" s="2" customFormat="1" ht="33" customHeight="1">
      <c r="A32" s="42" t="s">
        <v>9</v>
      </c>
      <c r="B32" s="8" t="str">
        <f>'[1]Հավելված 1'!C33</f>
        <v>Պետական մարմինների կողմից օգտագործվող ոչ ֆինանսական ակտիվների հետ գործառնություններ</v>
      </c>
      <c r="C32" s="19"/>
    </row>
    <row r="33" spans="1:4" s="2" customFormat="1" ht="32.25" customHeight="1">
      <c r="A33" s="101" t="str">
        <f>'Հավելված  5'!A33</f>
        <v>Ակտիվն օգտագործող կազմակերպության անվանումը</v>
      </c>
      <c r="B33" s="35" t="str">
        <f>'[1]Հավելված 3'!F36</f>
        <v>ՀՀ տարածքային կառավարման և ենթակառուցվածքների նախարարության պետական գույքի կառավարման կոմիտե</v>
      </c>
      <c r="C33" s="19"/>
    </row>
    <row r="34" spans="1:4" s="2" customFormat="1" ht="21.75" customHeight="1">
      <c r="A34" s="90"/>
      <c r="B34" s="91" t="s">
        <v>10</v>
      </c>
      <c r="C34" s="92"/>
    </row>
    <row r="35" spans="1:4" s="2" customFormat="1" ht="18" thickBot="1">
      <c r="A35" s="147" t="s">
        <v>11</v>
      </c>
      <c r="B35" s="148"/>
      <c r="C35" s="33">
        <f>'[1]Հավելված 5'!D35</f>
        <v>2950</v>
      </c>
      <c r="D35" s="5"/>
    </row>
    <row r="37" spans="1:4">
      <c r="C37" s="102"/>
    </row>
  </sheetData>
  <mergeCells count="7">
    <mergeCell ref="A28:B28"/>
    <mergeCell ref="A35:B35"/>
    <mergeCell ref="B2:C2"/>
    <mergeCell ref="B3:C3"/>
    <mergeCell ref="A8:C8"/>
    <mergeCell ref="A10:C10"/>
    <mergeCell ref="A27:B27"/>
  </mergeCells>
  <pageMargins left="0" right="0" top="0" bottom="0" header="0" footer="0"/>
  <pageSetup paperSize="9" scale="81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7"/>
  <sheetViews>
    <sheetView tabSelected="1" topLeftCell="A10" workbookViewId="0">
      <selection activeCell="D7" sqref="D7:F7"/>
    </sheetView>
  </sheetViews>
  <sheetFormatPr defaultRowHeight="16.5"/>
  <cols>
    <col min="1" max="1" width="19.85546875" style="3" bestFit="1" customWidth="1"/>
    <col min="2" max="2" width="36.5703125" style="3" bestFit="1" customWidth="1"/>
    <col min="3" max="3" width="11.28515625" style="3" bestFit="1" customWidth="1"/>
    <col min="4" max="4" width="10.85546875" style="3" bestFit="1" customWidth="1"/>
    <col min="5" max="5" width="17.140625" style="3" bestFit="1" customWidth="1"/>
    <col min="6" max="6" width="9.7109375" style="3" bestFit="1" customWidth="1"/>
    <col min="7" max="7" width="18.42578125" style="3" bestFit="1" customWidth="1"/>
    <col min="8" max="16384" width="9.140625" style="3"/>
  </cols>
  <sheetData>
    <row r="1" spans="1:7">
      <c r="D1" s="110"/>
      <c r="E1" s="110"/>
      <c r="F1" s="110"/>
      <c r="G1" s="110" t="s">
        <v>120</v>
      </c>
    </row>
    <row r="2" spans="1:7">
      <c r="D2" s="149" t="s">
        <v>50</v>
      </c>
      <c r="E2" s="149"/>
      <c r="F2" s="149"/>
      <c r="G2" s="149"/>
    </row>
    <row r="3" spans="1:7">
      <c r="D3" s="149" t="s">
        <v>48</v>
      </c>
      <c r="E3" s="149"/>
      <c r="F3" s="149"/>
      <c r="G3" s="149"/>
    </row>
    <row r="4" spans="1:7" ht="68.25" customHeight="1">
      <c r="A4" s="158" t="s">
        <v>130</v>
      </c>
      <c r="B4" s="158"/>
      <c r="C4" s="158"/>
      <c r="D4" s="158"/>
      <c r="E4" s="158"/>
      <c r="F4" s="158"/>
      <c r="G4" s="158"/>
    </row>
    <row r="5" spans="1:7" ht="40.5" customHeight="1">
      <c r="A5" s="84" t="s">
        <v>70</v>
      </c>
      <c r="B5" s="111" t="s">
        <v>71</v>
      </c>
      <c r="C5" s="111" t="s">
        <v>72</v>
      </c>
      <c r="D5" s="111" t="s">
        <v>73</v>
      </c>
      <c r="E5" s="85" t="s">
        <v>74</v>
      </c>
      <c r="F5" s="84" t="s">
        <v>75</v>
      </c>
      <c r="G5" s="111" t="s">
        <v>76</v>
      </c>
    </row>
    <row r="6" spans="1:7" ht="43.5" customHeight="1">
      <c r="A6" s="159" t="s">
        <v>46</v>
      </c>
      <c r="B6" s="159"/>
      <c r="C6" s="159"/>
      <c r="D6" s="159"/>
      <c r="E6" s="159"/>
      <c r="F6" s="159"/>
      <c r="G6" s="33">
        <f>G7+G11</f>
        <v>0</v>
      </c>
    </row>
    <row r="7" spans="1:7" ht="38.25" customHeight="1">
      <c r="A7" s="87" t="s">
        <v>69</v>
      </c>
      <c r="B7" s="87" t="s">
        <v>67</v>
      </c>
      <c r="C7" s="87" t="s">
        <v>68</v>
      </c>
      <c r="D7" s="157" t="s">
        <v>64</v>
      </c>
      <c r="E7" s="157"/>
      <c r="F7" s="157"/>
      <c r="G7" s="33">
        <f>+G8</f>
        <v>-2950</v>
      </c>
    </row>
    <row r="8" spans="1:7" customFormat="1" ht="35.25" customHeight="1">
      <c r="A8" s="87" t="s">
        <v>101</v>
      </c>
      <c r="B8" s="157" t="s">
        <v>96</v>
      </c>
      <c r="C8" s="157"/>
      <c r="D8" s="157"/>
      <c r="E8" s="157"/>
      <c r="F8" s="157"/>
      <c r="G8" s="33">
        <f>G10</f>
        <v>-2950</v>
      </c>
    </row>
    <row r="9" spans="1:7" customFormat="1">
      <c r="A9" s="87"/>
      <c r="B9" s="87" t="s">
        <v>102</v>
      </c>
      <c r="C9" s="87"/>
      <c r="D9" s="87"/>
      <c r="E9" s="105"/>
      <c r="F9" s="97"/>
      <c r="G9" s="33">
        <f>G10</f>
        <v>-2950</v>
      </c>
    </row>
    <row r="10" spans="1:7" customFormat="1">
      <c r="A10" s="87" t="s">
        <v>103</v>
      </c>
      <c r="B10" s="106" t="s">
        <v>104</v>
      </c>
      <c r="C10" s="84" t="s">
        <v>105</v>
      </c>
      <c r="D10" s="87" t="s">
        <v>66</v>
      </c>
      <c r="E10" s="94"/>
      <c r="F10" s="83"/>
      <c r="G10" s="33">
        <f>-2950</f>
        <v>-2950</v>
      </c>
    </row>
    <row r="11" spans="1:7" customFormat="1" ht="15" customHeight="1">
      <c r="A11" s="87" t="s">
        <v>110</v>
      </c>
      <c r="B11" s="154" t="s">
        <v>108</v>
      </c>
      <c r="C11" s="155"/>
      <c r="D11" s="155"/>
      <c r="E11" s="155"/>
      <c r="F11" s="156"/>
      <c r="G11" s="33">
        <f>SUM(G13:G17)</f>
        <v>2950</v>
      </c>
    </row>
    <row r="12" spans="1:7" customFormat="1" ht="17.25" customHeight="1">
      <c r="A12" s="87"/>
      <c r="B12" s="87" t="s">
        <v>111</v>
      </c>
      <c r="C12" s="87"/>
      <c r="D12" s="87"/>
      <c r="E12" s="87"/>
      <c r="F12" s="87"/>
      <c r="G12" s="33">
        <f>G13+G14+G15+G16+G17</f>
        <v>2950</v>
      </c>
    </row>
    <row r="13" spans="1:7" s="56" customFormat="1">
      <c r="A13" s="160">
        <v>30211280</v>
      </c>
      <c r="B13" s="97" t="s">
        <v>112</v>
      </c>
      <c r="C13" s="96" t="s">
        <v>105</v>
      </c>
      <c r="D13" s="96" t="s">
        <v>113</v>
      </c>
      <c r="E13" s="109">
        <v>400000</v>
      </c>
      <c r="F13" s="109">
        <v>6</v>
      </c>
      <c r="G13" s="33">
        <v>2400</v>
      </c>
    </row>
    <row r="14" spans="1:7" s="56" customFormat="1" ht="33">
      <c r="A14" s="160">
        <v>30216110</v>
      </c>
      <c r="B14" s="107" t="s">
        <v>114</v>
      </c>
      <c r="C14" s="96" t="s">
        <v>105</v>
      </c>
      <c r="D14" s="96" t="s">
        <v>113</v>
      </c>
      <c r="E14" s="109">
        <v>400000</v>
      </c>
      <c r="F14" s="109">
        <v>1</v>
      </c>
      <c r="G14" s="33">
        <v>400</v>
      </c>
    </row>
    <row r="15" spans="1:7" s="56" customFormat="1" ht="49.5">
      <c r="A15" s="160">
        <v>32332100</v>
      </c>
      <c r="B15" s="103" t="s">
        <v>125</v>
      </c>
      <c r="C15" s="96" t="s">
        <v>105</v>
      </c>
      <c r="D15" s="96" t="s">
        <v>113</v>
      </c>
      <c r="E15" s="98">
        <v>50000</v>
      </c>
      <c r="F15" s="98">
        <v>1</v>
      </c>
      <c r="G15" s="33">
        <v>50</v>
      </c>
    </row>
    <row r="16" spans="1:7" s="56" customFormat="1" ht="33">
      <c r="A16" s="97" t="s">
        <v>135</v>
      </c>
      <c r="B16" s="107" t="s">
        <v>115</v>
      </c>
      <c r="C16" s="96" t="s">
        <v>129</v>
      </c>
      <c r="D16" s="96" t="s">
        <v>113</v>
      </c>
      <c r="E16" s="99">
        <v>40000</v>
      </c>
      <c r="F16" s="98">
        <v>1</v>
      </c>
      <c r="G16" s="33">
        <v>40</v>
      </c>
    </row>
    <row r="17" spans="1:7" s="56" customFormat="1">
      <c r="A17" s="97" t="s">
        <v>136</v>
      </c>
      <c r="B17" s="97" t="s">
        <v>116</v>
      </c>
      <c r="C17" s="96" t="s">
        <v>129</v>
      </c>
      <c r="D17" s="96" t="s">
        <v>113</v>
      </c>
      <c r="E17" s="109">
        <v>60000</v>
      </c>
      <c r="F17" s="109">
        <v>1</v>
      </c>
      <c r="G17" s="33">
        <v>60</v>
      </c>
    </row>
  </sheetData>
  <mergeCells count="7">
    <mergeCell ref="B11:F11"/>
    <mergeCell ref="B8:F8"/>
    <mergeCell ref="D7:F7"/>
    <mergeCell ref="D2:G2"/>
    <mergeCell ref="D3:G3"/>
    <mergeCell ref="A4:G4"/>
    <mergeCell ref="A6:F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Հավելված 1</vt:lpstr>
      <vt:lpstr>Հավելված  2</vt:lpstr>
      <vt:lpstr>Հավելված 3</vt:lpstr>
      <vt:lpstr>Հավելված 4</vt:lpstr>
      <vt:lpstr>Հավելված  5</vt:lpstr>
      <vt:lpstr>Հավելված 6</vt:lpstr>
      <vt:lpstr>Հավելված 7</vt:lpstr>
      <vt:lpstr>'Հավելված 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Mariam</dc:creator>
  <cp:keywords>https://mul2.gov.am/tasks/361790/oneclick/HAVELVAC (6).xlsx?token=835291edabdac4fd73feabe1c614b481</cp:keywords>
  <cp:lastModifiedBy>User</cp:lastModifiedBy>
  <cp:lastPrinted>2020-09-25T05:45:31Z</cp:lastPrinted>
  <dcterms:created xsi:type="dcterms:W3CDTF">2020-06-10T09:17:02Z</dcterms:created>
  <dcterms:modified xsi:type="dcterms:W3CDTF">2020-12-09T10:04:09Z</dcterms:modified>
</cp:coreProperties>
</file>