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tur.baghdasaryan\Desktop\"/>
    </mc:Choice>
  </mc:AlternateContent>
  <xr:revisionPtr revIDLastSave="0" documentId="13_ncr:1_{8086F384-7A03-4FCF-90E9-D663E084D11A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1" sheetId="3" r:id="rId1"/>
    <sheet name="2" sheetId="8" r:id="rId2"/>
    <sheet name="3" sheetId="14" r:id="rId3"/>
    <sheet name="4" sheetId="16" r:id="rId4"/>
    <sheet name="5" sheetId="5" r:id="rId5"/>
    <sheet name="6" sheetId="17" r:id="rId6"/>
    <sheet name="7" sheetId="1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8" l="1"/>
  <c r="G41" i="8" l="1"/>
  <c r="G40" i="8" s="1"/>
  <c r="G39" i="8" s="1"/>
  <c r="G36" i="8" s="1"/>
  <c r="G34" i="8" s="1"/>
  <c r="G48" i="18"/>
  <c r="G47" i="18" s="1"/>
  <c r="E45" i="18"/>
  <c r="E44" i="18"/>
  <c r="G43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 l="1"/>
  <c r="G9" i="18" s="1"/>
  <c r="G48" i="8"/>
  <c r="G46" i="8" s="1"/>
  <c r="G38" i="8"/>
  <c r="D8" i="3"/>
  <c r="G32" i="8" l="1"/>
  <c r="D40" i="3" l="1"/>
  <c r="E11" i="14" l="1"/>
  <c r="E9" i="14" s="1"/>
  <c r="F11" i="14"/>
  <c r="F9" i="14" s="1"/>
  <c r="G11" i="14"/>
  <c r="G9" i="14" s="1"/>
  <c r="H11" i="14"/>
  <c r="H9" i="14" s="1"/>
  <c r="D13" i="14"/>
  <c r="D11" i="14" s="1"/>
  <c r="D21" i="3" l="1"/>
  <c r="D7" i="3" s="1"/>
  <c r="G55" i="8" l="1"/>
  <c r="G53" i="8" s="1"/>
  <c r="G13" i="8" l="1"/>
  <c r="D9" i="14" l="1"/>
  <c r="G30" i="8" l="1"/>
  <c r="G51" i="8" l="1"/>
  <c r="G28" i="8" l="1"/>
  <c r="G26" i="8" s="1"/>
  <c r="G11" i="8" l="1"/>
  <c r="G9" i="8" s="1"/>
  <c r="G8" i="8" s="1"/>
</calcChain>
</file>

<file path=xl/sharedStrings.xml><?xml version="1.0" encoding="utf-8"?>
<sst xmlns="http://schemas.openxmlformats.org/spreadsheetml/2006/main" count="609" uniqueCount="253">
  <si>
    <t>հազար  դրամներով</t>
  </si>
  <si>
    <t>Ծրագիր</t>
  </si>
  <si>
    <t>Միջոցառում</t>
  </si>
  <si>
    <t xml:space="preserve"> Տարի</t>
  </si>
  <si>
    <t>Ցուցանիշների փոփոխությունը (ավելացումները նշված են դրական նշանով, իսկ նվազեցումները` փակագծերում)</t>
  </si>
  <si>
    <t xml:space="preserve"> ՄԱՍ 2. ՊԵՏԱԿԱՆ ՄԱՐՄՆԻ ԳԾՈՎ ԱՐԴՅՈՒՆՔԱՅԻՆ (ԿԱՏԱՐՈՂԱԿԱՆ) ՑՈՒՑԱՆԻՇՆԵՐԸ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</si>
  <si>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</si>
  <si>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</si>
  <si>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</si>
  <si>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</si>
  <si>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</si>
  <si>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</si>
  <si>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</si>
  <si>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</si>
  <si>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</si>
  <si>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Միջոցառումն իրականացնողի անվանումը </t>
  </si>
  <si>
    <t xml:space="preserve"> Հավելված N 1
</t>
  </si>
  <si>
    <t>Ծրագրային դասիչը</t>
  </si>
  <si>
    <t>Բյուջետային գլխավոր կարգադրիչների, ծրագրերի և միջոցառումների անվանումները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</si>
  <si>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</si>
  <si>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</si>
  <si>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</si>
  <si>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</si>
  <si>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</si>
  <si>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</si>
  <si>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</si>
  <si>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</si>
  <si>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</si>
  <si>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</si>
  <si>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</si>
  <si>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</si>
  <si>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</si>
  <si>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</si>
  <si>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</si>
  <si>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</si>
  <si>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04</t>
  </si>
  <si>
    <t xml:space="preserve"> ՏՆՏԵՍԱԿԱՆ ՀԱՐԱԲԵՐՈՒԹՅՈՒՆՆԵՐ</t>
  </si>
  <si>
    <t xml:space="preserve"> այդ թվում`</t>
  </si>
  <si>
    <t xml:space="preserve"> 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</si>
  <si>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</si>
  <si>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</si>
  <si>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1100</t>
  </si>
  <si>
    <t xml:space="preserve"> 09</t>
  </si>
  <si>
    <t xml:space="preserve"> Տնտեսական հարաբերություններ (այլ դասերին չպատկանող)</t>
  </si>
  <si>
    <t xml:space="preserve"> 1100 </t>
  </si>
  <si>
    <t>ՀՀ բարձր տեխնոլոգիական արդյունաբերության նախարարություն</t>
  </si>
  <si>
    <t xml:space="preserve"> ՀՀ բարձր տեխնոլոգիական արդյունաբերության նախարարություն</t>
  </si>
  <si>
    <t xml:space="preserve"> ՀՀ բարձր տեխնոլոգիական արդյունաբերության նախարարություն </t>
  </si>
  <si>
    <t xml:space="preserve"> 1043</t>
  </si>
  <si>
    <t xml:space="preserve"> ԸՆԴՀԱՆՈՒՐ ԲՆՈՒՅԹԻ ՀԱՆՐԱՅԻՆ ԾԱՌԱՅՈՒԹՅՈՒՆՆԵՐ</t>
  </si>
  <si>
    <t xml:space="preserve"> 03</t>
  </si>
  <si>
    <t xml:space="preserve"> Ընդհանուր բնույթի ծառայություններ</t>
  </si>
  <si>
    <t xml:space="preserve"> 02</t>
  </si>
  <si>
    <t xml:space="preserve"> Ծրագրման և վիճակագրական ընդհանուր ծառայություններ</t>
  </si>
  <si>
    <t xml:space="preserve"> Ծրագրի դասիչը </t>
  </si>
  <si>
    <t xml:space="preserve"> Ծրագրի անվանումը </t>
  </si>
  <si>
    <t xml:space="preserve"> 1043 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</si>
  <si>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</si>
  <si>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</si>
  <si>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</si>
  <si>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 xml:space="preserve">ՀՀ կառավարության 2020 թվականի
-ի  N       -Ն որոշման 
</t>
  </si>
  <si>
    <t xml:space="preserve"> Բարձր տեխնոլոգիական արդյունաբերության էկոհամակարգի և շուկայի զարգացման ծրագիր</t>
  </si>
  <si>
    <t xml:space="preserve"> Բարձր տեխնոլոգիաների ենթակառուցվածքների բարելավում_x000D_
_x000D_
</t>
  </si>
  <si>
    <t xml:space="preserve"> Բարձր տեխնոլոգիաների ոլորտի աճ_x000D_
_x000D_
</t>
  </si>
  <si>
    <t xml:space="preserve"> Բարձր տեխնոլոգիական արդյունաբերության բնագավառում պետական քաղաքականության մշակում, ծրագրերի համակարգում և մոնիտորինգ</t>
  </si>
  <si>
    <t xml:space="preserve"> Ոլորտի արդիականացում,  ճանապարհների որակի բարձրացում, պատշաճ տրանսպորտային ենթակառուցվածքների և որակյալ ու անվտանգ ծառայությունների ապահովում, տրանսպորտային միջոցների հարմարավետութուն և հասանելիության ապահովում_x000D_
</t>
  </si>
  <si>
    <t xml:space="preserve"> Բարձր տեխնոլոգիական արդյունաբերության բնագավառում  իրականացվող ծրագրերի ազդեցության և արդյունավետության բարելավում_x000D_
</t>
  </si>
  <si>
    <t>«ՀԱՅԱՍՏԱՆԻ  ՀԱՆՐԱՊԵՏՈՒԹՅԱՆ 2020 ԹՎԱԿԱՆԻ ՊԵՏԱԿԱՆ ԲՅՈՒՋԵԻ ՄԱՍԻՆ» ՀԱՅԱՍՏԱՆԻ  ՀԱՆՐԱՊԵՏՈՒԹՅԱՆ ՕՐԵՆՔԻ N 1 ՀԱՎԵԼՎԱԾԻ N2  ԱՂՅՈՒՍԱԿՈՒՄ ԿԱՏԱՐՎՈՂ ՎԵՐԱԲԱՇԽՈՒՄԸ ԵՎ ՀԱՅԱՍՏԱՆԻ  ՀԱՆՐԱՊԵՏՈՒԹՅԱՆ ԿԱՌԱՎԱՐՈՒԹՅԱՆ 2019 ԹՎԱԿԱՆԻ ԴԵԿՏԵՄԲԵՐԻ 26-Ի N 1919-Ն ՈՐՈՇՄԱՆ N 5 ՀԱՎԵԼՎԱԾԻ N1  ԱՂՅՈՒՍԱԿՈՒՄ ԿԱՏԱՐՎՈՂ ՓՈՓՈԽՈՒԹՅՈՒՆՆԵՐԸ</t>
  </si>
  <si>
    <t>ՀԱՅԱՍՏԱՆԻ ՀԱՆՐԱՊԵՏՈՒԹՅԱՆ ԿԱՌԱՎԱՐՈՒԹՅԱՆ 2019 ԹՎԱԿԱՆԻ ԴԵԿՏԵՄԲԵՐԻ 26-Ի N 1919-Ն ՈՐՈՇՄԱՆ N 3 ԵՎ 4 ՀԱՎԵԼՎԱԾՆԵՐՈՒՄ ԿԱՏԱՐՎՈՂ ՓՈՓՈԽՈՒԹՅՈՒՆՆԵՐԸ ԵՎ ԼՐԱՑՈՒՄՆԵՐԸ</t>
  </si>
  <si>
    <t xml:space="preserve"> ԸՆԹԱՑԻԿ ԾԱԽՍԵՐ</t>
  </si>
  <si>
    <t xml:space="preserve"> Ծրագրի միջոցառումներ</t>
  </si>
  <si>
    <t xml:space="preserve"> 11001</t>
  </si>
  <si>
    <t xml:space="preserve"> ԱՅԼ  ԾԱԽՍԵՐ</t>
  </si>
  <si>
    <t xml:space="preserve"> Բարձր տեխնոլոգիական արդյունաբերության էկոհամակարգի և շուկայի զարգացման ծրագիր </t>
  </si>
  <si>
    <t xml:space="preserve"> Տարի </t>
  </si>
  <si>
    <t xml:space="preserve">  </t>
  </si>
  <si>
    <t xml:space="preserve"> ՀՀ բարձր տեխնոլոգիական արդյունաբերության նախարարություն
 </t>
  </si>
  <si>
    <t xml:space="preserve"> Բարձր տեխնոլոգիական արդյունաբերության բնագավառում պետական քաղաքականության մշակում, ծրագրերի համակարգում և մոնիտորինգ </t>
  </si>
  <si>
    <t xml:space="preserve"> 11001 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</si>
  <si>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</si>
  <si>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</si>
  <si>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</si>
  <si>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ապահովում_x000D_
</t>
  </si>
  <si>
    <t xml:space="preserve"> Պահուստային ֆոնդի կառավարման արդյունավետության և թափանցիկության ապահովում_x000D_
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</si>
  <si>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</si>
  <si>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11</t>
  </si>
  <si>
    <t xml:space="preserve"> ՀԻՄՆԱԿԱՆ ԲԱԺԻՆՆԵՐԻՆ ՉԴԱՍՎՈՂ ՊԱՀՈՒՍՏԱՅԻՆ ՖՈՆԴԵՐ</t>
  </si>
  <si>
    <t xml:space="preserve"> Պահուստային միջոցներ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</si>
  <si>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</si>
  <si>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</si>
  <si>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</si>
  <si>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</si>
  <si>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11007 </t>
  </si>
  <si>
    <t xml:space="preserve"> Շուկաների զարգացում և միջազգային համագործակցություն_x000D_
 </t>
  </si>
  <si>
    <t xml:space="preserve"> Հայկական ընկերությունների հետ համատեղ միջազգային և երկկողմ բիզնես ֆորումների կազմակերպում՛ ապրանքների և ծառայությունների թիրախավորված վաճառքի խթանման նպատակով </t>
  </si>
  <si>
    <t xml:space="preserve"> Խոշոր միջազգային ցուցահանդեսների մասնակցություն "Հայաստան" տաղավարով, հատ </t>
  </si>
  <si>
    <t xml:space="preserve"> Փոքր, տարածաշրջանային ցուցահանդեսների մասնակցություն "Հայաստան" տաղավարով, հատ </t>
  </si>
  <si>
    <t xml:space="preserve"> Արտերկրում կազմակերպվող ֆորումների, սեմինարների մասնակցության քանակը, հատ </t>
  </si>
  <si>
    <t xml:space="preserve"> Նպատակաուղղված խմբային այցերի քանակը, հատ </t>
  </si>
  <si>
    <t xml:space="preserve"> Հետևողական (follow-up) այցերի քանակը, հատ </t>
  </si>
  <si>
    <t xml:space="preserve"> Հայաստանում կազմակերպվող ֆորումների և ցուցահանդեսների քանակը, հատ </t>
  </si>
  <si>
    <t xml:space="preserve"> 11007</t>
  </si>
  <si>
    <t xml:space="preserve"> Շուկաների զարգացում և միջազգային համագործակցություն_x000D_
</t>
  </si>
  <si>
    <t xml:space="preserve"> Հայկական ընկերությունների հետ համատեղ միջազգային և երկկողմ բիզնես ֆորումների կազմակերպում՛ ապրանքների և ծառայությունների թիրախավորված վաճառքի խթանման նպատակով</t>
  </si>
  <si>
    <t xml:space="preserve"> Ակտիվն օգտագործող կազմակերպության(ների) անվանում(ներ)ը՛ </t>
  </si>
  <si>
    <t xml:space="preserve"> Չի սահմանվում </t>
  </si>
  <si>
    <t xml:space="preserve"> 31001</t>
  </si>
  <si>
    <t xml:space="preserve"> Բարձր տեխնոլոգիական արդյունաբերության նախարարության կարողությունների զարգացում և տեխնիկական հագեցվածության ապահովում</t>
  </si>
  <si>
    <t>Բարձր տեխնոլոգիական արդյունաբերության նախարարության աշխատանքային պայմանների բարելավման համար վարչական սարքավորումների ձեռք բերում_x000D_</t>
  </si>
  <si>
    <t xml:space="preserve"> Պետական մարմինների կողմից օգտագործվող ոչ ֆինանսական ակտիվների հետ գործառնություններ</t>
  </si>
  <si>
    <t>ՀՀ բարձր տեխնոլոգիական արդյունաբերության նախարարության կարողությունների զարգացում և տեխնիկական հագեցվածության ապահովում</t>
  </si>
  <si>
    <t>այդ թվում` ըստ կատարողների</t>
  </si>
  <si>
    <t>այդ թվում` բյուջետային ծախսերի տնտեսագիտական դասակարգման հոդվածների</t>
  </si>
  <si>
    <t xml:space="preserve"> - Վարչական սարքավորումներ</t>
  </si>
  <si>
    <t xml:space="preserve">ՀՀ կառավարության  2020 թվականի </t>
  </si>
  <si>
    <t>______________ ի    ___Ն որոշման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</si>
  <si>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</si>
  <si>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</si>
  <si>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 xml:space="preserve">Ցուցանիշների փոփոխությունը 
(ավելացումները նշված են դրական նշանով) 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</si>
  <si>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</si>
  <si>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</si>
  <si>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</si>
  <si>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</si>
  <si>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</si>
  <si>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</si>
  <si>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</si>
  <si>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</si>
  <si>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ԲԱՐՁՐ ՏԵԽՆՈԼՈԳԻԱԿԱՆ ԱՐԴՅՈԻՆԱԲԵՐՈՒԹՅԱՆ ՆԱԽԱՐԱՐՈՒԹՅՈՒՆ</t>
  </si>
  <si>
    <t>այդ թվում`</t>
  </si>
  <si>
    <t>Հավելված 4</t>
  </si>
  <si>
    <t>ՀԱՅԱՍՏԱՆԻ ՀԱՆՐԱՊԵՏՈՒԹՅԱՆ ԿԱՌԱՎԱՐՈՒԹՅԱՆ 2019 ԹՎԱԿԱՆԻ ԴԵԿՏԵՄԲԵՐԻ 26-Ի  N 1919-Ն ՈՐՈՇՄԱՆ N 5 ՀԱՎԵԼՎԱԾԻ N 2 ԱՂՅՈՒՍԱԿՈՒՄ ԿԱՏԱՐՎՈՂ ԼՐԱՑՈՒՄՆԵՐԸ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</si>
  <si>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</si>
  <si>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Հազար դրամներով</t>
  </si>
  <si>
    <t xml:space="preserve"> ՀՀ բարձր տեխնոլոգիական արդյունաբերության նախարարության կարողությունների զարգացում և տեխնիկական հագեցվածության ապահովում</t>
  </si>
  <si>
    <t>ՀՀ բարձր տեխնոլոգիական արդյունաբերության  նախարարության աշխատանքային պայմանների բարելավման համար վարչական սարքավորումների ձեռք բերում_x000D_</t>
  </si>
  <si>
    <t>Չհրկիզվող պահարաններ</t>
  </si>
  <si>
    <t>ՀՀ կառավարության  2020 թվականի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</si>
  <si>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</si>
  <si>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</si>
  <si>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</si>
  <si>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</si>
  <si>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</si>
  <si>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</si>
  <si>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
(հազար դրամով)</t>
  </si>
  <si>
    <t>Բաժին N 04</t>
  </si>
  <si>
    <t>Խումբ N 09</t>
  </si>
  <si>
    <t>Դաս N 01</t>
  </si>
  <si>
    <t>1001    31001</t>
  </si>
  <si>
    <t>ՄԱՍ I. ԱՊՐԱՆՔՆԵՐ</t>
  </si>
  <si>
    <t>Դյուրակիր համակարգիչներ</t>
  </si>
  <si>
    <t>ԳՀ</t>
  </si>
  <si>
    <t>հատ</t>
  </si>
  <si>
    <t>Սկաներներ համակարգիչների համար</t>
  </si>
  <si>
    <t>Լազերային տպիչներ</t>
  </si>
  <si>
    <t>Գունավոր տպիչներ</t>
  </si>
  <si>
    <t>Բազմաֆունկցիոնալ սարք՝ լազերային</t>
  </si>
  <si>
    <t>Պրոյեկտորներ</t>
  </si>
  <si>
    <t>Սեղաններ</t>
  </si>
  <si>
    <t>Հավելված N6</t>
  </si>
  <si>
    <t>Բազկաթոռներ</t>
  </si>
  <si>
    <t>Բազկաթոռ՝ ղեկավարի</t>
  </si>
  <si>
    <t>Աթոռ՝ գրասենյակային</t>
  </si>
  <si>
    <t>Գրապահարաններ</t>
  </si>
  <si>
    <t>Զգեստապահարաններ</t>
  </si>
  <si>
    <t>Կախիչներ</t>
  </si>
  <si>
    <t>Սեղան՝ ղեկավարի</t>
  </si>
  <si>
    <t>Փոքր բազմոցներ</t>
  </si>
  <si>
    <t>Օդորակիչ</t>
  </si>
  <si>
    <t>Դյուրակիր սառնարաններ</t>
  </si>
  <si>
    <t>Սեղան՝ լսարանային</t>
  </si>
  <si>
    <t>30211200/501</t>
  </si>
  <si>
    <t>30216110/501</t>
  </si>
  <si>
    <t>30232110/501</t>
  </si>
  <si>
    <t>30232130/502</t>
  </si>
  <si>
    <t>30239170/501</t>
  </si>
  <si>
    <t>38651200/501</t>
  </si>
  <si>
    <t>39121200/501</t>
  </si>
  <si>
    <t>39121330/501</t>
  </si>
  <si>
    <t>39121330/502</t>
  </si>
  <si>
    <t>39121360/501</t>
  </si>
  <si>
    <t>39121360/502</t>
  </si>
  <si>
    <t>39111190/501</t>
  </si>
  <si>
    <t>39111220/501</t>
  </si>
  <si>
    <t>39111180/501</t>
  </si>
  <si>
    <t>39121520/501</t>
  </si>
  <si>
    <t>39141260/501</t>
  </si>
  <si>
    <t>39132220/501</t>
  </si>
  <si>
    <t>39111230/501</t>
  </si>
  <si>
    <t>44421300/501</t>
  </si>
  <si>
    <t>44421300/502</t>
  </si>
  <si>
    <t>39121400/501</t>
  </si>
  <si>
    <t>Լրագրասեղան</t>
  </si>
  <si>
    <t>39121400/502</t>
  </si>
  <si>
    <t>Փաստաթղթերի ոչնչացման սարքեր</t>
  </si>
  <si>
    <t>30191400/501</t>
  </si>
  <si>
    <t>30191400/502</t>
  </si>
  <si>
    <t>Բաժին N 01</t>
  </si>
  <si>
    <t>Խումբ N 03</t>
  </si>
  <si>
    <t>Դաս N 02</t>
  </si>
  <si>
    <t>1043    11007</t>
  </si>
  <si>
    <t>Շուկաների զարգացում և միջազգային համագործակցություն</t>
  </si>
  <si>
    <t>Միջոցառումների հետ կապված ծառայություններ</t>
  </si>
  <si>
    <t>ԲՄ</t>
  </si>
  <si>
    <t>դրամ</t>
  </si>
  <si>
    <t>Այլ պոլիգրաֆիական արտադրանքի տպագրման ծառայություն</t>
  </si>
  <si>
    <t>ՄԱՍ II. ԾԱՌԱՅՈՒԹՅՈՒՆՆԵՐ</t>
  </si>
  <si>
    <t>Անձնական համակարգիչներ</t>
  </si>
  <si>
    <t>30211190/501</t>
  </si>
  <si>
    <t>39714200/501</t>
  </si>
  <si>
    <t>37411580/501</t>
  </si>
  <si>
    <t>1100    11001</t>
  </si>
  <si>
    <t>Բարձր տեխնոլոգիների, ռազմարդյունաբերության, թվայնացման,կիբեռանվտանգության, կապի, փոստի,համացանցի և տիեզերական բնագավառներում պետական քաղաքականության մշակում, ծրագրերի համակարգում և մոնիտորինգ</t>
  </si>
  <si>
    <t>Հեռուստացույցներ</t>
  </si>
  <si>
    <t>Ռադիոհեռախոսներ</t>
  </si>
  <si>
    <t>Sim քարտեր</t>
  </si>
  <si>
    <t>Տեղային հեռախոսային ծառայություններ</t>
  </si>
  <si>
    <t>ՄԱՍ III. ԾԱՌԱՅՈՒԹՅՈՒՆՆԵՐ</t>
  </si>
  <si>
    <t xml:space="preserve"> Բարձր տեխնոլոգիաների, ռազմարդյունաբերության, թվայնացման, կիբեռանվտանգության, ինովացիոն տեխնոլոգիաների, կապի, փոստի, համացանցի և տիեզերական  բնագավառներում պետական քաղաքականության մշակում,  ծրագրերի համակարգում և մոնիտորինգ</t>
  </si>
  <si>
    <t xml:space="preserve"> Բարձր տեխնոլոգիաների, ռազմարդյունաբերության, թվայնացման, կիբեռանվտանգության, ինովացիոն տեխնոլոգիաների, կապի, փոստի, համացանցի և տիեզերական  բնագավառներում պետական քաղաքականության մշակում,   մոնիտորինգի և աջակցության ծառայություններ, ծրագրերի համակարգում_x000D_
</t>
  </si>
  <si>
    <t xml:space="preserve"> Շարունակական ծախսեր</t>
  </si>
  <si>
    <t xml:space="preserve"> - Կապի ծառայություններ</t>
  </si>
  <si>
    <t xml:space="preserve"> ԱՇԽԱՏԱՆՔԻ ՎԱՐՁԱՏՐՈՒԹՅՈՒՆ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</si>
  <si>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</si>
  <si>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</si>
  <si>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 xml:space="preserve"> Հավելված N2
</t>
  </si>
  <si>
    <t>Հավելված 3</t>
  </si>
  <si>
    <t>«ՀԱՅԱՍՏԱՆԻ ՀԱՆՐԱՊԵՏՈՒԹՅԱՆ 2020 ԹՎԱԿԱՆԻ ՊԵՏԱԿԱՆ ԲՅՈՒՋԵԻ ՄԱՍԻՆ» ՀԱՅԱՍՏԱՆԻ ՀԱՆՐԱՊԵՏՈՒԹՅԱՆ
ՕՐԵՆՔԻ N 1 ՀԱՎԵԼՎԱԾԻ N 3 ԱՂՅՈՒՍԱԿՈՒՄ ԿԱՏԱՐՎՈՂ ԼՐԱՑՈՒՄՆԵՐԸ</t>
  </si>
  <si>
    <t>Հավելված N5</t>
  </si>
  <si>
    <t>Համակարգիչների, մոնիտորների, տպիչների  քանակը, հատ</t>
  </si>
  <si>
    <t>Գրասենյակային գույք, քանակը, հատ</t>
  </si>
  <si>
    <t>Օդորակիչների քանակը, հատ</t>
  </si>
  <si>
    <t>Դյուրակիր սառնարանների քանակը, հատ</t>
  </si>
  <si>
    <t>Չհրկիզվող պահարանների քանակը, հատ</t>
  </si>
  <si>
    <t>Փաստաթղթերի ոչնչացման սարքերի քանակը, հատ</t>
  </si>
  <si>
    <t xml:space="preserve"> Բարձր տեխնոլոգիաների, ռազմարդյունաբերության, թվայնացման, կիբեռանվտանգության, ինովացիոն տեխնոլոգիաների, կապի, փոստի, համացանցի և տիեզերական  բնագավառներում պետական քաղաքականության մշակում,  ծրագրերի համակարգում և մոնիտորինգ </t>
  </si>
  <si>
    <t xml:space="preserve"> Բարձր տեխնոլոգիաների, ռազմարդյունաբերության, թվայնացման, կիբեռանվտանգության, ինովացիոն տեխնոլոգիաների, կապի, փոստի, համացանցի և տիեզերական  բնագավառներում պետական քաղաքականության մշակում,   մոնիտորինգի և աջակցության ծառայություններ, ծրագրերի համակարգում_x000D_
 </t>
  </si>
  <si>
    <t xml:space="preserve">ՀԱՅԱՍՏԱՆԻ ՀԱՆՐԱՊԵՏՈՒԹՅԱՆ ԿԱՌԱՎԱՐՈՒԹՅԱՆ 2019 ԹՎԱԿԱՆԻ ԴԵԿՏԵՄԲԵՐԻ 26-Ի N 1919-Ն ՈՐՈՇՄԱՆ N 9 ՀԱՎԵԼՎԱԾԻ  NN 9.1.17 և N 9.1.58 ԱՂՅՈՒՍԱԿՆԵՐՈՒՄ  ԿԱՏԱՐՎՈՂ ՓՈՓՈԽՈՒԹՅՈՒՆՆԵՐԸ ԵՎ ԼՐԱՑՈՒՄՆԵՐԸ </t>
  </si>
  <si>
    <t>ՀԱՅԱՍՏԱՆԻ ՀԱՆՐԱՊԵՏՈՒԹՅԱՆ ԿԱՌԱՎԱՐՈՒԹՅԱՆ 2019 ԹՎԱԿԱՆԻ ԴԵԿՏԵՄԲԵՐԻ 26-Ի N 1919-Ն ՈՐՈՇՄԱՆ N 9 ՀԱՎԵԼՎԱԾԻ  NN 9.17 և N 9.47 ԱՂՅՈՒՍԱԿՆԵՐՈՒՄ  ԿԱՏԱՐՎՈՂ ՓՈՓՈԽՈՒԹՅՈՒՆՆԵՐԸ ԵՎ ԼՐԱՑՈՒՄՆԵՐԸ</t>
  </si>
  <si>
    <t>Հեռուստացույցներ, հատ</t>
  </si>
  <si>
    <t xml:space="preserve">Հավելված 7 </t>
  </si>
  <si>
    <t>79821200/9</t>
  </si>
  <si>
    <t>79951100/2</t>
  </si>
  <si>
    <t>31711420/1</t>
  </si>
  <si>
    <t>32231600/1</t>
  </si>
  <si>
    <t>32324900/1</t>
  </si>
  <si>
    <t>64211110/2</t>
  </si>
  <si>
    <t>64211110/3</t>
  </si>
  <si>
    <t>Պրոյեկտորների քանակը, հատ</t>
  </si>
  <si>
    <t>Ցուցանիշների փոփոխությունը (ավելացումները նշված են դրական նշանով)</t>
  </si>
  <si>
    <t>Ցուցանիշների փոփոխությունը (նվազեցումները նշված են փակագծերում)</t>
  </si>
  <si>
    <t>ՀԱՅԱՍՏԱՆԻ ՀԱՆՐԱՊԵՏՈՒԹՅԱՆ ԿԱՌԱՎԱՐՈՒԹՅԱՆ 2019 ԹՎԱԿԱՆԻ ԴԵԿՏԵՄԲԵՐԻ26-Ի N 1919-Ն ՈՐՈՇՄԱՆ N 10 ՀԱՎԵԼՎԱԾՈՒՄ ԿԱՏԱՐՎՈՂ ՓՈՓՈԽՈՒԹՅՈՒՆՆԵՐԸ ԵՎ ԼՐԱՑՈՒՄՆԵՐԸ</t>
  </si>
  <si>
    <t>ՀՄԱ</t>
  </si>
  <si>
    <t>Ռադիոհեռախոսներ, sim քարտեր հատ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</si>
</sst>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-* #,##0.00\ _₽_-;\-* #,##0.00\ _₽_-;_-* &quot;-&quot;??\ _₽_-;_-@_-"/>
    <numFmt numFmtId="167" formatCode="##,##0.0;\(##,##0.0\);\-"/>
    <numFmt numFmtId="168" formatCode="_-* #,##0.0\ _₽_-;\-* #,##0.0\ _₽_-;_-* &quot;-&quot;??\ _₽_-;_-@_-"/>
    <numFmt numFmtId="169" formatCode="_-* #,##0.00_р_._-;\-* #,##0.00_р_._-;_-* &quot;-&quot;??_р_._-;_-@_-"/>
    <numFmt numFmtId="170" formatCode="_(* #,##0.0_);_(* \(#,##0.0\);_(* &quot;-&quot;_);_(@_)"/>
    <numFmt numFmtId="171" formatCode="##,##0;\(##,##0\);\-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?_);_(@_)"/>
  </numFmts>
  <fonts count="33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2"/>
      <name val="GHEA Grapalat"/>
      <family val="3"/>
    </font>
    <font>
      <b/>
      <sz val="12"/>
      <color theme="1"/>
      <name val="GHEA Grapalat"/>
      <family val="3"/>
    </font>
    <font>
      <b/>
      <sz val="12"/>
      <name val="GHEA Grapalat"/>
      <family val="3"/>
    </font>
    <font>
      <i/>
      <sz val="10"/>
      <name val="GHEA Grapalat"/>
      <family val="3"/>
    </font>
    <font>
      <sz val="12"/>
      <name val="GHEA Grapalat"/>
      <family val="2"/>
    </font>
    <font>
      <sz val="10"/>
      <color rgb="FFFF0000"/>
      <name val="Arial Armenian"/>
      <family val="2"/>
    </font>
    <font>
      <b/>
      <sz val="12"/>
      <name val="GHEA Grapalat"/>
      <family val="2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u/>
      <sz val="12"/>
      <color theme="1"/>
      <name val="GHEA Grapalat"/>
      <family val="3"/>
    </font>
    <font>
      <b/>
      <u/>
      <sz val="12"/>
      <name val="GHEA Grapalat"/>
      <family val="3"/>
    </font>
    <font>
      <b/>
      <i/>
      <sz val="12"/>
      <name val="GHEA Grapalat"/>
      <family val="3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2"/>
      <color rgb="FF000000"/>
      <name val="GHEA Grapalat"/>
      <family val="3"/>
    </font>
    <font>
      <sz val="11"/>
      <color rgb="FF000000"/>
      <name val="GHEA Grapalat"/>
      <family val="3"/>
    </font>
    <font>
      <sz val="11"/>
      <color theme="1"/>
      <name val="GHEA Grapalat"/>
      <family val="3"/>
    </font>
    <font>
      <sz val="12"/>
      <name val="Arial Armenian"/>
      <family val="2"/>
    </font>
    <font>
      <b/>
      <sz val="12"/>
      <color rgb="FFFF0000"/>
      <name val="GHEA Grapalat"/>
      <family val="3"/>
    </font>
    <font>
      <sz val="8"/>
      <name val="Arial Armenian"/>
      <family val="2"/>
    </font>
    <font>
      <i/>
      <sz val="8"/>
      <name val="GHEA Grapalat"/>
      <family val="2"/>
    </font>
    <font>
      <sz val="11"/>
      <name val="GHEA Grapala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166" fontId="5" fillId="0" borderId="0" applyFont="0" applyFill="0" applyBorder="0" applyAlignment="0" applyProtection="0"/>
    <xf numFmtId="167" fontId="6" fillId="0" borderId="0" applyFill="0" applyBorder="0" applyProtection="0">
      <alignment horizontal="right" vertical="top"/>
    </xf>
    <xf numFmtId="0" fontId="5" fillId="0" borderId="0"/>
    <xf numFmtId="0" fontId="9" fillId="0" borderId="0"/>
    <xf numFmtId="0" fontId="10" fillId="0" borderId="0"/>
    <xf numFmtId="169" fontId="5" fillId="0" borderId="0" applyFont="0" applyFill="0" applyBorder="0" applyAlignment="0" applyProtection="0"/>
    <xf numFmtId="0" fontId="6" fillId="0" borderId="0">
      <alignment horizontal="left" vertical="top" wrapText="1"/>
    </xf>
    <xf numFmtId="0" fontId="5" fillId="0" borderId="0"/>
    <xf numFmtId="165" fontId="5" fillId="0" borderId="0" applyFont="0" applyFill="0" applyBorder="0" applyAlignment="0" applyProtection="0"/>
    <xf numFmtId="0" fontId="6" fillId="0" borderId="0">
      <alignment horizontal="left" vertical="top" wrapText="1"/>
    </xf>
    <xf numFmtId="166" fontId="5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7" fillId="0" borderId="0" xfId="0" applyFont="1"/>
    <xf numFmtId="0" fontId="3" fillId="0" borderId="2" xfId="0" applyFont="1" applyBorder="1" applyAlignment="1">
      <alignment horizontal="left" vertical="top" wrapText="1"/>
    </xf>
    <xf numFmtId="0" fontId="7" fillId="0" borderId="4" xfId="0" applyFont="1" applyBorder="1"/>
    <xf numFmtId="0" fontId="7" fillId="0" borderId="0" xfId="0" applyFont="1" applyAlignment="1">
      <alignment horizontal="left" vertical="top" wrapText="1"/>
    </xf>
    <xf numFmtId="0" fontId="7" fillId="0" borderId="4" xfId="7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7" fillId="2" borderId="4" xfId="0" applyFont="1" applyFill="1" applyBorder="1" applyAlignment="1">
      <alignment horizontal="left" vertical="center" wrapText="1"/>
    </xf>
    <xf numFmtId="167" fontId="3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168" fontId="7" fillId="0" borderId="0" xfId="1" applyNumberFormat="1" applyFont="1" applyAlignment="1">
      <alignment horizontal="right"/>
    </xf>
    <xf numFmtId="168" fontId="3" fillId="0" borderId="0" xfId="1" applyNumberFormat="1" applyFont="1" applyAlignment="1">
      <alignment horizontal="right" vertical="top" wrapText="1"/>
    </xf>
    <xf numFmtId="168" fontId="4" fillId="0" borderId="1" xfId="1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top"/>
    </xf>
    <xf numFmtId="170" fontId="7" fillId="0" borderId="4" xfId="1" applyNumberFormat="1" applyFont="1" applyFill="1" applyBorder="1" applyAlignment="1">
      <alignment horizontal="right" vertical="center" wrapText="1"/>
    </xf>
    <xf numFmtId="170" fontId="3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0" xfId="0" applyFont="1"/>
    <xf numFmtId="0" fontId="3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7" fontId="7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70" fontId="7" fillId="0" borderId="4" xfId="1" applyNumberFormat="1" applyFont="1" applyFill="1" applyBorder="1" applyAlignment="1">
      <alignment horizontal="right" vertical="center" wrapText="1"/>
    </xf>
    <xf numFmtId="170" fontId="3" fillId="0" borderId="4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37" fontId="14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8" fillId="0" borderId="4" xfId="7" applyFont="1" applyFill="1" applyBorder="1" applyAlignment="1">
      <alignment horizontal="left" vertical="center" wrapText="1"/>
    </xf>
    <xf numFmtId="0" fontId="7" fillId="0" borderId="4" xfId="7" applyFont="1" applyFill="1" applyBorder="1" applyAlignment="1">
      <alignment horizontal="center" vertical="center" wrapText="1"/>
    </xf>
    <xf numFmtId="0" fontId="7" fillId="0" borderId="4" xfId="7" quotePrefix="1" applyFont="1" applyFill="1" applyBorder="1" applyAlignment="1">
      <alignment horizontal="left" vertical="center" wrapText="1"/>
    </xf>
    <xf numFmtId="0" fontId="15" fillId="0" borderId="4" xfId="7" applyFont="1" applyFill="1" applyBorder="1" applyAlignment="1">
      <alignment horizontal="center" vertical="center" wrapText="1"/>
    </xf>
    <xf numFmtId="168" fontId="7" fillId="0" borderId="4" xfId="1" applyNumberFormat="1" applyFont="1" applyFill="1" applyBorder="1" applyAlignment="1">
      <alignment horizontal="left" vertical="center" wrapText="1"/>
    </xf>
    <xf numFmtId="168" fontId="7" fillId="0" borderId="4" xfId="1" applyNumberFormat="1" applyFont="1" applyFill="1" applyBorder="1" applyAlignment="1">
      <alignment horizontal="right" vertical="center" wrapText="1"/>
    </xf>
    <xf numFmtId="0" fontId="7" fillId="0" borderId="4" xfId="7" applyFont="1" applyFill="1" applyBorder="1" applyAlignment="1">
      <alignment horizontal="right" vertical="center" wrapText="1"/>
    </xf>
    <xf numFmtId="0" fontId="17" fillId="0" borderId="0" xfId="7" applyFont="1" applyAlignment="1">
      <alignment vertical="center" wrapText="1"/>
    </xf>
    <xf numFmtId="0" fontId="11" fillId="0" borderId="0" xfId="8" applyFont="1" applyAlignment="1">
      <alignment vertical="center" wrapText="1"/>
    </xf>
    <xf numFmtId="49" fontId="2" fillId="0" borderId="0" xfId="8" applyNumberFormat="1" applyFont="1" applyFill="1" applyAlignment="1">
      <alignment horizontal="center" vertical="center" wrapText="1"/>
    </xf>
    <xf numFmtId="0" fontId="3" fillId="0" borderId="0" xfId="8" applyNumberFormat="1" applyFont="1" applyFill="1" applyAlignment="1">
      <alignment horizontal="center" vertical="center" wrapText="1"/>
    </xf>
    <xf numFmtId="172" fontId="2" fillId="0" borderId="0" xfId="8" applyNumberFormat="1" applyFont="1" applyFill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49" fontId="18" fillId="0" borderId="4" xfId="8" applyNumberFormat="1" applyFont="1" applyFill="1" applyBorder="1" applyAlignment="1">
      <alignment horizontal="center" vertical="center" textRotation="90" wrapText="1"/>
    </xf>
    <xf numFmtId="172" fontId="18" fillId="0" borderId="4" xfId="8" applyNumberFormat="1" applyFont="1" applyFill="1" applyBorder="1" applyAlignment="1">
      <alignment horizontal="center" vertical="center" wrapText="1"/>
    </xf>
    <xf numFmtId="49" fontId="19" fillId="0" borderId="4" xfId="8" applyNumberFormat="1" applyFont="1" applyFill="1" applyBorder="1" applyAlignment="1">
      <alignment horizontal="center" vertical="center" textRotation="90" wrapText="1"/>
    </xf>
    <xf numFmtId="0" fontId="19" fillId="0" borderId="4" xfId="8" applyNumberFormat="1" applyFont="1" applyFill="1" applyBorder="1" applyAlignment="1">
      <alignment horizontal="center" vertical="center" wrapText="1"/>
    </xf>
    <xf numFmtId="172" fontId="19" fillId="0" borderId="5" xfId="8" applyNumberFormat="1" applyFont="1" applyFill="1" applyBorder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1" fillId="0" borderId="4" xfId="8" applyFont="1" applyFill="1" applyBorder="1" applyAlignment="1">
      <alignment horizontal="center" vertical="center" wrapText="1"/>
    </xf>
    <xf numFmtId="0" fontId="20" fillId="0" borderId="4" xfId="8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top" wrapText="1"/>
    </xf>
    <xf numFmtId="172" fontId="12" fillId="0" borderId="4" xfId="8" applyNumberFormat="1" applyFont="1" applyFill="1" applyBorder="1" applyAlignment="1">
      <alignment horizontal="center" vertical="center" wrapText="1"/>
    </xf>
    <xf numFmtId="172" fontId="11" fillId="0" borderId="4" xfId="8" applyNumberFormat="1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left" vertical="center" wrapText="1"/>
    </xf>
    <xf numFmtId="172" fontId="13" fillId="0" borderId="4" xfId="8" applyNumberFormat="1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 wrapText="1"/>
    </xf>
    <xf numFmtId="0" fontId="11" fillId="0" borderId="0" xfId="8" applyFont="1" applyFill="1" applyAlignment="1">
      <alignment horizontal="center" vertical="center" wrapText="1"/>
    </xf>
    <xf numFmtId="0" fontId="11" fillId="0" borderId="0" xfId="8" applyFont="1" applyFill="1" applyAlignment="1">
      <alignment vertical="center" wrapText="1"/>
    </xf>
    <xf numFmtId="172" fontId="11" fillId="0" borderId="0" xfId="8" applyNumberFormat="1" applyFont="1" applyFill="1" applyAlignment="1">
      <alignment vertical="center" wrapText="1"/>
    </xf>
    <xf numFmtId="172" fontId="11" fillId="0" borderId="0" xfId="8" applyNumberFormat="1" applyFont="1" applyAlignment="1">
      <alignment vertical="center" wrapText="1"/>
    </xf>
    <xf numFmtId="0" fontId="17" fillId="0" borderId="0" xfId="7" applyFont="1" applyFill="1" applyAlignment="1">
      <alignment horizontal="right" vertical="center" wrapText="1"/>
    </xf>
    <xf numFmtId="0" fontId="3" fillId="0" borderId="0" xfId="8" applyNumberFormat="1" applyFont="1" applyFill="1" applyAlignment="1">
      <alignment horizontal="center" vertical="center" wrapText="1"/>
    </xf>
    <xf numFmtId="172" fontId="4" fillId="0" borderId="1" xfId="8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65" fontId="11" fillId="0" borderId="0" xfId="9" applyFont="1" applyAlignment="1">
      <alignment vertical="center" wrapText="1"/>
    </xf>
    <xf numFmtId="165" fontId="4" fillId="0" borderId="0" xfId="9" applyFont="1" applyAlignment="1">
      <alignment horizontal="center" vertical="center" wrapText="1"/>
    </xf>
    <xf numFmtId="168" fontId="3" fillId="0" borderId="4" xfId="1" applyNumberFormat="1" applyFont="1" applyFill="1" applyBorder="1" applyAlignment="1">
      <alignment horizontal="left" vertical="center" wrapText="1"/>
    </xf>
    <xf numFmtId="165" fontId="11" fillId="0" borderId="0" xfId="9" applyFont="1" applyAlignment="1">
      <alignment horizontal="center" vertical="center" wrapText="1"/>
    </xf>
    <xf numFmtId="165" fontId="13" fillId="0" borderId="0" xfId="9" applyFont="1" applyAlignment="1">
      <alignment vertical="center" wrapText="1"/>
    </xf>
    <xf numFmtId="0" fontId="22" fillId="0" borderId="4" xfId="8" applyFont="1" applyFill="1" applyBorder="1" applyAlignment="1">
      <alignment horizontal="center" vertical="center" wrapText="1"/>
    </xf>
    <xf numFmtId="0" fontId="22" fillId="0" borderId="0" xfId="8" applyFont="1" applyAlignment="1">
      <alignment vertical="center" wrapText="1"/>
    </xf>
    <xf numFmtId="165" fontId="22" fillId="0" borderId="0" xfId="9" applyFont="1" applyAlignment="1">
      <alignment vertical="center" wrapText="1"/>
    </xf>
    <xf numFmtId="0" fontId="13" fillId="0" borderId="0" xfId="7" applyFont="1" applyAlignment="1">
      <alignment vertical="top" wrapText="1"/>
    </xf>
    <xf numFmtId="0" fontId="23" fillId="0" borderId="0" xfId="0" applyFont="1" applyAlignment="1">
      <alignment vertical="center" wrapText="1"/>
    </xf>
    <xf numFmtId="174" fontId="24" fillId="0" borderId="4" xfId="1" applyNumberFormat="1" applyFont="1" applyBorder="1" applyAlignment="1">
      <alignment horizontal="center" vertical="center" wrapText="1"/>
    </xf>
    <xf numFmtId="173" fontId="25" fillId="2" borderId="4" xfId="1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73" fontId="27" fillId="0" borderId="4" xfId="1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173" fontId="23" fillId="0" borderId="0" xfId="1" applyNumberFormat="1" applyFont="1" applyAlignment="1">
      <alignment vertical="center" wrapText="1"/>
    </xf>
    <xf numFmtId="174" fontId="23" fillId="0" borderId="0" xfId="1" applyNumberFormat="1" applyFont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11" fillId="0" borderId="4" xfId="7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2" xfId="0" applyFont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vertical="top" wrapText="1"/>
    </xf>
    <xf numFmtId="167" fontId="7" fillId="2" borderId="4" xfId="2" applyNumberFormat="1" applyFont="1" applyFill="1" applyBorder="1" applyAlignment="1">
      <alignment horizontal="right" vertical="top"/>
    </xf>
    <xf numFmtId="170" fontId="7" fillId="2" borderId="4" xfId="1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73" fontId="7" fillId="0" borderId="4" xfId="1" applyNumberFormat="1" applyFont="1" applyBorder="1" applyAlignment="1">
      <alignment horizontal="right" vertical="center" wrapText="1"/>
    </xf>
    <xf numFmtId="173" fontId="7" fillId="0" borderId="4" xfId="1" applyNumberFormat="1" applyFont="1" applyBorder="1" applyAlignment="1">
      <alignment horizontal="center" vertical="center" wrapText="1"/>
    </xf>
    <xf numFmtId="165" fontId="27" fillId="0" borderId="4" xfId="1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173" fontId="3" fillId="0" borderId="4" xfId="1" applyNumberFormat="1" applyFont="1" applyBorder="1" applyAlignment="1">
      <alignment horizontal="right" vertical="center" wrapText="1"/>
    </xf>
    <xf numFmtId="2" fontId="3" fillId="2" borderId="0" xfId="0" applyNumberFormat="1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168" fontId="3" fillId="2" borderId="0" xfId="1" applyNumberFormat="1" applyFont="1" applyFill="1" applyAlignment="1">
      <alignment horizontal="right" vertical="center" wrapText="1"/>
    </xf>
    <xf numFmtId="0" fontId="7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2" fillId="2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167" fontId="14" fillId="0" borderId="0" xfId="2" applyFont="1" applyBorder="1">
      <alignment horizontal="right" vertical="top"/>
    </xf>
    <xf numFmtId="0" fontId="4" fillId="0" borderId="0" xfId="7" applyFont="1">
      <alignment horizontal="left" vertical="top" wrapText="1"/>
    </xf>
    <xf numFmtId="171" fontId="14" fillId="0" borderId="0" xfId="2" applyNumberFormat="1" applyFont="1" applyBorder="1">
      <alignment horizontal="right" vertical="top"/>
    </xf>
    <xf numFmtId="0" fontId="31" fillId="0" borderId="0" xfId="0" applyFont="1" applyAlignment="1">
      <alignment horizontal="right" vertical="top" wrapText="1"/>
    </xf>
    <xf numFmtId="0" fontId="15" fillId="0" borderId="0" xfId="7" applyFont="1">
      <alignment horizontal="left" vertical="top" wrapText="1"/>
    </xf>
    <xf numFmtId="0" fontId="14" fillId="0" borderId="0" xfId="7" applyFont="1">
      <alignment horizontal="left" vertical="top" wrapText="1"/>
    </xf>
    <xf numFmtId="173" fontId="7" fillId="0" borderId="0" xfId="1" applyNumberFormat="1" applyFont="1" applyFill="1" applyBorder="1" applyAlignment="1">
      <alignment horizontal="left" vertical="top" wrapText="1"/>
    </xf>
    <xf numFmtId="173" fontId="32" fillId="0" borderId="0" xfId="1" applyNumberFormat="1" applyFont="1" applyFill="1" applyBorder="1" applyAlignment="1">
      <alignment horizontal="left" vertical="top" wrapText="1"/>
    </xf>
    <xf numFmtId="168" fontId="14" fillId="0" borderId="0" xfId="1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25" fillId="0" borderId="4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73" fontId="24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3" fillId="0" borderId="0" xfId="7" applyFont="1">
      <alignment horizontal="left" vertical="top" wrapText="1"/>
    </xf>
    <xf numFmtId="173" fontId="12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73" fontId="27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173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49" fontId="4" fillId="0" borderId="4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75" fontId="0" fillId="0" borderId="0" xfId="0" applyNumberFormat="1" applyAlignment="1">
      <alignment horizontal="left" vertical="top" wrapText="1"/>
    </xf>
    <xf numFmtId="0" fontId="14" fillId="3" borderId="0" xfId="0" applyFont="1" applyFill="1" applyAlignment="1">
      <alignment horizontal="right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8" fontId="7" fillId="0" borderId="3" xfId="1" applyNumberFormat="1" applyFont="1" applyBorder="1" applyAlignment="1">
      <alignment horizontal="center" vertical="top" wrapText="1"/>
    </xf>
    <xf numFmtId="168" fontId="7" fillId="0" borderId="5" xfId="1" applyNumberFormat="1" applyFont="1" applyBorder="1" applyAlignment="1">
      <alignment horizontal="center" vertical="top" wrapText="1"/>
    </xf>
    <xf numFmtId="49" fontId="18" fillId="0" borderId="4" xfId="8" applyNumberFormat="1" applyFont="1" applyFill="1" applyBorder="1" applyAlignment="1">
      <alignment horizontal="center" vertical="center" wrapText="1"/>
    </xf>
    <xf numFmtId="0" fontId="18" fillId="0" borderId="3" xfId="8" applyNumberFormat="1" applyFont="1" applyFill="1" applyBorder="1" applyAlignment="1">
      <alignment horizontal="center" vertical="center" wrapText="1"/>
    </xf>
    <xf numFmtId="0" fontId="18" fillId="0" borderId="8" xfId="8" applyNumberFormat="1" applyFont="1" applyFill="1" applyBorder="1" applyAlignment="1">
      <alignment horizontal="center" vertical="center" wrapText="1"/>
    </xf>
    <xf numFmtId="0" fontId="18" fillId="0" borderId="5" xfId="8" applyNumberFormat="1" applyFont="1" applyFill="1" applyBorder="1" applyAlignment="1">
      <alignment horizontal="center" vertical="center" wrapText="1"/>
    </xf>
    <xf numFmtId="172" fontId="18" fillId="0" borderId="2" xfId="8" applyNumberFormat="1" applyFont="1" applyFill="1" applyBorder="1" applyAlignment="1">
      <alignment horizontal="center" vertical="center" wrapText="1"/>
    </xf>
    <xf numFmtId="172" fontId="18" fillId="0" borderId="7" xfId="8" applyNumberFormat="1" applyFont="1" applyFill="1" applyBorder="1" applyAlignment="1">
      <alignment horizontal="center" vertical="center" wrapText="1"/>
    </xf>
    <xf numFmtId="172" fontId="18" fillId="0" borderId="6" xfId="8" applyNumberFormat="1" applyFont="1" applyFill="1" applyBorder="1" applyAlignment="1">
      <alignment horizontal="center" vertical="center" wrapText="1"/>
    </xf>
    <xf numFmtId="172" fontId="18" fillId="0" borderId="3" xfId="8" applyNumberFormat="1" applyFont="1" applyFill="1" applyBorder="1" applyAlignment="1">
      <alignment horizontal="center" vertical="center" wrapText="1"/>
    </xf>
    <xf numFmtId="172" fontId="18" fillId="0" borderId="5" xfId="8" applyNumberFormat="1" applyFont="1" applyFill="1" applyBorder="1" applyAlignment="1">
      <alignment horizontal="center" vertical="center" wrapText="1"/>
    </xf>
    <xf numFmtId="0" fontId="17" fillId="0" borderId="0" xfId="7" applyFont="1" applyFill="1" applyAlignment="1">
      <alignment horizontal="right" vertical="center" wrapText="1"/>
    </xf>
    <xf numFmtId="0" fontId="3" fillId="0" borderId="0" xfId="8" applyNumberFormat="1" applyFont="1" applyFill="1" applyAlignment="1">
      <alignment horizontal="center" vertical="center" wrapText="1"/>
    </xf>
    <xf numFmtId="172" fontId="4" fillId="0" borderId="1" xfId="8" applyNumberFormat="1" applyFont="1" applyFill="1" applyBorder="1" applyAlignment="1">
      <alignment horizontal="right" vertical="center" wrapText="1"/>
    </xf>
    <xf numFmtId="0" fontId="17" fillId="0" borderId="0" xfId="7" applyFont="1" applyFill="1" applyAlignment="1">
      <alignment horizontal="center" vertical="center" wrapText="1"/>
    </xf>
    <xf numFmtId="49" fontId="19" fillId="0" borderId="4" xfId="8" applyNumberFormat="1" applyFont="1" applyFill="1" applyBorder="1" applyAlignment="1">
      <alignment horizontal="center" vertical="center" wrapText="1"/>
    </xf>
    <xf numFmtId="0" fontId="19" fillId="0" borderId="4" xfId="8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4" fillId="2" borderId="4" xfId="0" applyFont="1" applyFill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13" fillId="0" borderId="0" xfId="7" applyFont="1" applyAlignment="1">
      <alignment horizontal="right" vertical="top" wrapText="1"/>
    </xf>
    <xf numFmtId="0" fontId="23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73" fontId="23" fillId="0" borderId="4" xfId="1" applyNumberFormat="1" applyFont="1" applyBorder="1" applyAlignment="1">
      <alignment horizontal="center" vertical="center" wrapText="1"/>
    </xf>
    <xf numFmtId="173" fontId="24" fillId="0" borderId="4" xfId="1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14" fillId="4" borderId="0" xfId="0" applyFont="1" applyFill="1" applyAlignment="1">
      <alignment horizontal="right" vertical="top" wrapText="1"/>
    </xf>
    <xf numFmtId="0" fontId="14" fillId="4" borderId="0" xfId="0" applyFont="1" applyFill="1" applyAlignment="1">
      <alignment horizontal="left" vertical="top" wrapText="1"/>
    </xf>
  </cellXfs>
  <cellStyles count="13">
    <cellStyle name="Comma" xfId="1" builtinId="3"/>
    <cellStyle name="Comma 2" xfId="9" xr:uid="{00000000-0005-0000-0000-000001000000}"/>
    <cellStyle name="Comma 3" xfId="11" xr:uid="{00000000-0005-0000-0000-000002000000}"/>
    <cellStyle name="Normal" xfId="0" builtinId="0"/>
    <cellStyle name="Normal 2" xfId="10" xr:uid="{00000000-0005-0000-0000-000004000000}"/>
    <cellStyle name="Normal 4" xfId="5" xr:uid="{00000000-0005-0000-0000-000005000000}"/>
    <cellStyle name="Normal 5" xfId="8" xr:uid="{00000000-0005-0000-0000-000006000000}"/>
    <cellStyle name="Normal 8" xfId="7" xr:uid="{00000000-0005-0000-0000-000007000000}"/>
    <cellStyle name="Normal 9" xfId="12" xr:uid="{00000000-0005-0000-0000-000008000000}"/>
    <cellStyle name="SN_241" xfId="2" xr:uid="{00000000-0005-0000-0000-000009000000}"/>
    <cellStyle name="Style 1" xfId="4" xr:uid="{00000000-0005-0000-0000-00000A000000}"/>
    <cellStyle name="Обычный 2" xfId="3" xr:uid="{00000000-0005-0000-0000-00000B000000}"/>
    <cellStyle name="Финансовый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view="pageBreakPreview" topLeftCell="A19" zoomScale="130" zoomScaleNormal="100" zoomScaleSheetLayoutView="130" workbookViewId="0">
      <selection activeCell="D8" sqref="D8"/>
    </sheetView>
  </sheetViews>
  <sheetFormatPr defaultRowHeight="16.5" x14ac:dyDescent="0.2"/>
  <cols>
    <col min="1" max="1" width="9.85546875" style="14" customWidth="1"/>
    <col min="2" max="2" width="13.42578125" style="4" customWidth="1"/>
    <col min="3" max="3" width="102.5703125" style="14" customWidth="1"/>
    <col min="4" max="4" width="26.28515625" style="16" customWidth="1"/>
    <col min="5" max="244" width="9.140625" style="14"/>
    <col min="245" max="246" width="5.7109375" style="14" customWidth="1"/>
    <col min="247" max="247" width="76.28515625" style="14" customWidth="1"/>
    <col min="248" max="248" width="17.85546875" style="14" customWidth="1"/>
    <col min="249" max="500" width="9.140625" style="14"/>
    <col min="501" max="502" width="5.7109375" style="14" customWidth="1"/>
    <col min="503" max="503" width="76.28515625" style="14" customWidth="1"/>
    <col min="504" max="504" width="17.85546875" style="14" customWidth="1"/>
    <col min="505" max="756" width="9.140625" style="14"/>
    <col min="757" max="758" width="5.7109375" style="14" customWidth="1"/>
    <col min="759" max="759" width="76.28515625" style="14" customWidth="1"/>
    <col min="760" max="760" width="17.85546875" style="14" customWidth="1"/>
    <col min="761" max="1012" width="9.140625" style="14"/>
    <col min="1013" max="1014" width="5.7109375" style="14" customWidth="1"/>
    <col min="1015" max="1015" width="76.28515625" style="14" customWidth="1"/>
    <col min="1016" max="1016" width="17.85546875" style="14" customWidth="1"/>
    <col min="1017" max="1268" width="9.140625" style="14"/>
    <col min="1269" max="1270" width="5.7109375" style="14" customWidth="1"/>
    <col min="1271" max="1271" width="76.28515625" style="14" customWidth="1"/>
    <col min="1272" max="1272" width="17.85546875" style="14" customWidth="1"/>
    <col min="1273" max="1524" width="9.140625" style="14"/>
    <col min="1525" max="1526" width="5.7109375" style="14" customWidth="1"/>
    <col min="1527" max="1527" width="76.28515625" style="14" customWidth="1"/>
    <col min="1528" max="1528" width="17.85546875" style="14" customWidth="1"/>
    <col min="1529" max="1780" width="9.140625" style="14"/>
    <col min="1781" max="1782" width="5.7109375" style="14" customWidth="1"/>
    <col min="1783" max="1783" width="76.28515625" style="14" customWidth="1"/>
    <col min="1784" max="1784" width="17.85546875" style="14" customWidth="1"/>
    <col min="1785" max="2036" width="9.140625" style="14"/>
    <col min="2037" max="2038" width="5.7109375" style="14" customWidth="1"/>
    <col min="2039" max="2039" width="76.28515625" style="14" customWidth="1"/>
    <col min="2040" max="2040" width="17.85546875" style="14" customWidth="1"/>
    <col min="2041" max="2292" width="9.140625" style="14"/>
    <col min="2293" max="2294" width="5.7109375" style="14" customWidth="1"/>
    <col min="2295" max="2295" width="76.28515625" style="14" customWidth="1"/>
    <col min="2296" max="2296" width="17.85546875" style="14" customWidth="1"/>
    <col min="2297" max="2548" width="9.140625" style="14"/>
    <col min="2549" max="2550" width="5.7109375" style="14" customWidth="1"/>
    <col min="2551" max="2551" width="76.28515625" style="14" customWidth="1"/>
    <col min="2552" max="2552" width="17.85546875" style="14" customWidth="1"/>
    <col min="2553" max="2804" width="9.140625" style="14"/>
    <col min="2805" max="2806" width="5.7109375" style="14" customWidth="1"/>
    <col min="2807" max="2807" width="76.28515625" style="14" customWidth="1"/>
    <col min="2808" max="2808" width="17.85546875" style="14" customWidth="1"/>
    <col min="2809" max="3060" width="9.140625" style="14"/>
    <col min="3061" max="3062" width="5.7109375" style="14" customWidth="1"/>
    <col min="3063" max="3063" width="76.28515625" style="14" customWidth="1"/>
    <col min="3064" max="3064" width="17.85546875" style="14" customWidth="1"/>
    <col min="3065" max="3316" width="9.140625" style="14"/>
    <col min="3317" max="3318" width="5.7109375" style="14" customWidth="1"/>
    <col min="3319" max="3319" width="76.28515625" style="14" customWidth="1"/>
    <col min="3320" max="3320" width="17.85546875" style="14" customWidth="1"/>
    <col min="3321" max="3572" width="9.140625" style="14"/>
    <col min="3573" max="3574" width="5.7109375" style="14" customWidth="1"/>
    <col min="3575" max="3575" width="76.28515625" style="14" customWidth="1"/>
    <col min="3576" max="3576" width="17.85546875" style="14" customWidth="1"/>
    <col min="3577" max="3828" width="9.140625" style="14"/>
    <col min="3829" max="3830" width="5.7109375" style="14" customWidth="1"/>
    <col min="3831" max="3831" width="76.28515625" style="14" customWidth="1"/>
    <col min="3832" max="3832" width="17.85546875" style="14" customWidth="1"/>
    <col min="3833" max="4084" width="9.140625" style="14"/>
    <col min="4085" max="4086" width="5.7109375" style="14" customWidth="1"/>
    <col min="4087" max="4087" width="76.28515625" style="14" customWidth="1"/>
    <col min="4088" max="4088" width="17.85546875" style="14" customWidth="1"/>
    <col min="4089" max="4340" width="9.140625" style="14"/>
    <col min="4341" max="4342" width="5.7109375" style="14" customWidth="1"/>
    <col min="4343" max="4343" width="76.28515625" style="14" customWidth="1"/>
    <col min="4344" max="4344" width="17.85546875" style="14" customWidth="1"/>
    <col min="4345" max="4596" width="9.140625" style="14"/>
    <col min="4597" max="4598" width="5.7109375" style="14" customWidth="1"/>
    <col min="4599" max="4599" width="76.28515625" style="14" customWidth="1"/>
    <col min="4600" max="4600" width="17.85546875" style="14" customWidth="1"/>
    <col min="4601" max="4852" width="9.140625" style="14"/>
    <col min="4853" max="4854" width="5.7109375" style="14" customWidth="1"/>
    <col min="4855" max="4855" width="76.28515625" style="14" customWidth="1"/>
    <col min="4856" max="4856" width="17.85546875" style="14" customWidth="1"/>
    <col min="4857" max="5108" width="9.140625" style="14"/>
    <col min="5109" max="5110" width="5.7109375" style="14" customWidth="1"/>
    <col min="5111" max="5111" width="76.28515625" style="14" customWidth="1"/>
    <col min="5112" max="5112" width="17.85546875" style="14" customWidth="1"/>
    <col min="5113" max="5364" width="9.140625" style="14"/>
    <col min="5365" max="5366" width="5.7109375" style="14" customWidth="1"/>
    <col min="5367" max="5367" width="76.28515625" style="14" customWidth="1"/>
    <col min="5368" max="5368" width="17.85546875" style="14" customWidth="1"/>
    <col min="5369" max="5620" width="9.140625" style="14"/>
    <col min="5621" max="5622" width="5.7109375" style="14" customWidth="1"/>
    <col min="5623" max="5623" width="76.28515625" style="14" customWidth="1"/>
    <col min="5624" max="5624" width="17.85546875" style="14" customWidth="1"/>
    <col min="5625" max="5876" width="9.140625" style="14"/>
    <col min="5877" max="5878" width="5.7109375" style="14" customWidth="1"/>
    <col min="5879" max="5879" width="76.28515625" style="14" customWidth="1"/>
    <col min="5880" max="5880" width="17.85546875" style="14" customWidth="1"/>
    <col min="5881" max="6132" width="9.140625" style="14"/>
    <col min="6133" max="6134" width="5.7109375" style="14" customWidth="1"/>
    <col min="6135" max="6135" width="76.28515625" style="14" customWidth="1"/>
    <col min="6136" max="6136" width="17.85546875" style="14" customWidth="1"/>
    <col min="6137" max="6388" width="9.140625" style="14"/>
    <col min="6389" max="6390" width="5.7109375" style="14" customWidth="1"/>
    <col min="6391" max="6391" width="76.28515625" style="14" customWidth="1"/>
    <col min="6392" max="6392" width="17.85546875" style="14" customWidth="1"/>
    <col min="6393" max="6644" width="9.140625" style="14"/>
    <col min="6645" max="6646" width="5.7109375" style="14" customWidth="1"/>
    <col min="6647" max="6647" width="76.28515625" style="14" customWidth="1"/>
    <col min="6648" max="6648" width="17.85546875" style="14" customWidth="1"/>
    <col min="6649" max="6900" width="9.140625" style="14"/>
    <col min="6901" max="6902" width="5.7109375" style="14" customWidth="1"/>
    <col min="6903" max="6903" width="76.28515625" style="14" customWidth="1"/>
    <col min="6904" max="6904" width="17.85546875" style="14" customWidth="1"/>
    <col min="6905" max="7156" width="9.140625" style="14"/>
    <col min="7157" max="7158" width="5.7109375" style="14" customWidth="1"/>
    <col min="7159" max="7159" width="76.28515625" style="14" customWidth="1"/>
    <col min="7160" max="7160" width="17.85546875" style="14" customWidth="1"/>
    <col min="7161" max="7412" width="9.140625" style="14"/>
    <col min="7413" max="7414" width="5.7109375" style="14" customWidth="1"/>
    <col min="7415" max="7415" width="76.28515625" style="14" customWidth="1"/>
    <col min="7416" max="7416" width="17.85546875" style="14" customWidth="1"/>
    <col min="7417" max="7668" width="9.140625" style="14"/>
    <col min="7669" max="7670" width="5.7109375" style="14" customWidth="1"/>
    <col min="7671" max="7671" width="76.28515625" style="14" customWidth="1"/>
    <col min="7672" max="7672" width="17.85546875" style="14" customWidth="1"/>
    <col min="7673" max="7924" width="9.140625" style="14"/>
    <col min="7925" max="7926" width="5.7109375" style="14" customWidth="1"/>
    <col min="7927" max="7927" width="76.28515625" style="14" customWidth="1"/>
    <col min="7928" max="7928" width="17.85546875" style="14" customWidth="1"/>
    <col min="7929" max="8180" width="9.140625" style="14"/>
    <col min="8181" max="8182" width="5.7109375" style="14" customWidth="1"/>
    <col min="8183" max="8183" width="76.28515625" style="14" customWidth="1"/>
    <col min="8184" max="8184" width="17.85546875" style="14" customWidth="1"/>
    <col min="8185" max="8436" width="9.140625" style="14"/>
    <col min="8437" max="8438" width="5.7109375" style="14" customWidth="1"/>
    <col min="8439" max="8439" width="76.28515625" style="14" customWidth="1"/>
    <col min="8440" max="8440" width="17.85546875" style="14" customWidth="1"/>
    <col min="8441" max="8692" width="9.140625" style="14"/>
    <col min="8693" max="8694" width="5.7109375" style="14" customWidth="1"/>
    <col min="8695" max="8695" width="76.28515625" style="14" customWidth="1"/>
    <col min="8696" max="8696" width="17.85546875" style="14" customWidth="1"/>
    <col min="8697" max="8948" width="9.140625" style="14"/>
    <col min="8949" max="8950" width="5.7109375" style="14" customWidth="1"/>
    <col min="8951" max="8951" width="76.28515625" style="14" customWidth="1"/>
    <col min="8952" max="8952" width="17.85546875" style="14" customWidth="1"/>
    <col min="8953" max="9204" width="9.140625" style="14"/>
    <col min="9205" max="9206" width="5.7109375" style="14" customWidth="1"/>
    <col min="9207" max="9207" width="76.28515625" style="14" customWidth="1"/>
    <col min="9208" max="9208" width="17.85546875" style="14" customWidth="1"/>
    <col min="9209" max="9460" width="9.140625" style="14"/>
    <col min="9461" max="9462" width="5.7109375" style="14" customWidth="1"/>
    <col min="9463" max="9463" width="76.28515625" style="14" customWidth="1"/>
    <col min="9464" max="9464" width="17.85546875" style="14" customWidth="1"/>
    <col min="9465" max="9716" width="9.140625" style="14"/>
    <col min="9717" max="9718" width="5.7109375" style="14" customWidth="1"/>
    <col min="9719" max="9719" width="76.28515625" style="14" customWidth="1"/>
    <col min="9720" max="9720" width="17.85546875" style="14" customWidth="1"/>
    <col min="9721" max="9972" width="9.140625" style="14"/>
    <col min="9973" max="9974" width="5.7109375" style="14" customWidth="1"/>
    <col min="9975" max="9975" width="76.28515625" style="14" customWidth="1"/>
    <col min="9976" max="9976" width="17.85546875" style="14" customWidth="1"/>
    <col min="9977" max="10228" width="9.140625" style="14"/>
    <col min="10229" max="10230" width="5.7109375" style="14" customWidth="1"/>
    <col min="10231" max="10231" width="76.28515625" style="14" customWidth="1"/>
    <col min="10232" max="10232" width="17.85546875" style="14" customWidth="1"/>
    <col min="10233" max="10484" width="9.140625" style="14"/>
    <col min="10485" max="10486" width="5.7109375" style="14" customWidth="1"/>
    <col min="10487" max="10487" width="76.28515625" style="14" customWidth="1"/>
    <col min="10488" max="10488" width="17.85546875" style="14" customWidth="1"/>
    <col min="10489" max="10740" width="9.140625" style="14"/>
    <col min="10741" max="10742" width="5.7109375" style="14" customWidth="1"/>
    <col min="10743" max="10743" width="76.28515625" style="14" customWidth="1"/>
    <col min="10744" max="10744" width="17.85546875" style="14" customWidth="1"/>
    <col min="10745" max="10996" width="9.140625" style="14"/>
    <col min="10997" max="10998" width="5.7109375" style="14" customWidth="1"/>
    <col min="10999" max="10999" width="76.28515625" style="14" customWidth="1"/>
    <col min="11000" max="11000" width="17.85546875" style="14" customWidth="1"/>
    <col min="11001" max="11252" width="9.140625" style="14"/>
    <col min="11253" max="11254" width="5.7109375" style="14" customWidth="1"/>
    <col min="11255" max="11255" width="76.28515625" style="14" customWidth="1"/>
    <col min="11256" max="11256" width="17.85546875" style="14" customWidth="1"/>
    <col min="11257" max="11508" width="9.140625" style="14"/>
    <col min="11509" max="11510" width="5.7109375" style="14" customWidth="1"/>
    <col min="11511" max="11511" width="76.28515625" style="14" customWidth="1"/>
    <col min="11512" max="11512" width="17.85546875" style="14" customWidth="1"/>
    <col min="11513" max="11764" width="9.140625" style="14"/>
    <col min="11765" max="11766" width="5.7109375" style="14" customWidth="1"/>
    <col min="11767" max="11767" width="76.28515625" style="14" customWidth="1"/>
    <col min="11768" max="11768" width="17.85546875" style="14" customWidth="1"/>
    <col min="11769" max="12020" width="9.140625" style="14"/>
    <col min="12021" max="12022" width="5.7109375" style="14" customWidth="1"/>
    <col min="12023" max="12023" width="76.28515625" style="14" customWidth="1"/>
    <col min="12024" max="12024" width="17.85546875" style="14" customWidth="1"/>
    <col min="12025" max="12276" width="9.140625" style="14"/>
    <col min="12277" max="12278" width="5.7109375" style="14" customWidth="1"/>
    <col min="12279" max="12279" width="76.28515625" style="14" customWidth="1"/>
    <col min="12280" max="12280" width="17.85546875" style="14" customWidth="1"/>
    <col min="12281" max="12532" width="9.140625" style="14"/>
    <col min="12533" max="12534" width="5.7109375" style="14" customWidth="1"/>
    <col min="12535" max="12535" width="76.28515625" style="14" customWidth="1"/>
    <col min="12536" max="12536" width="17.85546875" style="14" customWidth="1"/>
    <col min="12537" max="12788" width="9.140625" style="14"/>
    <col min="12789" max="12790" width="5.7109375" style="14" customWidth="1"/>
    <col min="12791" max="12791" width="76.28515625" style="14" customWidth="1"/>
    <col min="12792" max="12792" width="17.85546875" style="14" customWidth="1"/>
    <col min="12793" max="13044" width="9.140625" style="14"/>
    <col min="13045" max="13046" width="5.7109375" style="14" customWidth="1"/>
    <col min="13047" max="13047" width="76.28515625" style="14" customWidth="1"/>
    <col min="13048" max="13048" width="17.85546875" style="14" customWidth="1"/>
    <col min="13049" max="13300" width="9.140625" style="14"/>
    <col min="13301" max="13302" width="5.7109375" style="14" customWidth="1"/>
    <col min="13303" max="13303" width="76.28515625" style="14" customWidth="1"/>
    <col min="13304" max="13304" width="17.85546875" style="14" customWidth="1"/>
    <col min="13305" max="13556" width="9.140625" style="14"/>
    <col min="13557" max="13558" width="5.7109375" style="14" customWidth="1"/>
    <col min="13559" max="13559" width="76.28515625" style="14" customWidth="1"/>
    <col min="13560" max="13560" width="17.85546875" style="14" customWidth="1"/>
    <col min="13561" max="13812" width="9.140625" style="14"/>
    <col min="13813" max="13814" width="5.7109375" style="14" customWidth="1"/>
    <col min="13815" max="13815" width="76.28515625" style="14" customWidth="1"/>
    <col min="13816" max="13816" width="17.85546875" style="14" customWidth="1"/>
    <col min="13817" max="14068" width="9.140625" style="14"/>
    <col min="14069" max="14070" width="5.7109375" style="14" customWidth="1"/>
    <col min="14071" max="14071" width="76.28515625" style="14" customWidth="1"/>
    <col min="14072" max="14072" width="17.85546875" style="14" customWidth="1"/>
    <col min="14073" max="14324" width="9.140625" style="14"/>
    <col min="14325" max="14326" width="5.7109375" style="14" customWidth="1"/>
    <col min="14327" max="14327" width="76.28515625" style="14" customWidth="1"/>
    <col min="14328" max="14328" width="17.85546875" style="14" customWidth="1"/>
    <col min="14329" max="14580" width="9.140625" style="14"/>
    <col min="14581" max="14582" width="5.7109375" style="14" customWidth="1"/>
    <col min="14583" max="14583" width="76.28515625" style="14" customWidth="1"/>
    <col min="14584" max="14584" width="17.85546875" style="14" customWidth="1"/>
    <col min="14585" max="14836" width="9.140625" style="14"/>
    <col min="14837" max="14838" width="5.7109375" style="14" customWidth="1"/>
    <col min="14839" max="14839" width="76.28515625" style="14" customWidth="1"/>
    <col min="14840" max="14840" width="17.85546875" style="14" customWidth="1"/>
    <col min="14841" max="15092" width="9.140625" style="14"/>
    <col min="15093" max="15094" width="5.7109375" style="14" customWidth="1"/>
    <col min="15095" max="15095" width="76.28515625" style="14" customWidth="1"/>
    <col min="15096" max="15096" width="17.85546875" style="14" customWidth="1"/>
    <col min="15097" max="15348" width="9.140625" style="14"/>
    <col min="15349" max="15350" width="5.7109375" style="14" customWidth="1"/>
    <col min="15351" max="15351" width="76.28515625" style="14" customWidth="1"/>
    <col min="15352" max="15352" width="17.85546875" style="14" customWidth="1"/>
    <col min="15353" max="15604" width="9.140625" style="14"/>
    <col min="15605" max="15606" width="5.7109375" style="14" customWidth="1"/>
    <col min="15607" max="15607" width="76.28515625" style="14" customWidth="1"/>
    <col min="15608" max="15608" width="17.85546875" style="14" customWidth="1"/>
    <col min="15609" max="15860" width="9.140625" style="14"/>
    <col min="15861" max="15862" width="5.7109375" style="14" customWidth="1"/>
    <col min="15863" max="15863" width="76.28515625" style="14" customWidth="1"/>
    <col min="15864" max="15864" width="17.85546875" style="14" customWidth="1"/>
    <col min="15865" max="16116" width="9.140625" style="14"/>
    <col min="16117" max="16118" width="5.7109375" style="14" customWidth="1"/>
    <col min="16119" max="16119" width="76.28515625" style="14" customWidth="1"/>
    <col min="16120" max="16120" width="17.85546875" style="14" customWidth="1"/>
    <col min="16121" max="16384" width="9.140625" style="14"/>
  </cols>
  <sheetData>
    <row r="1" spans="1:4" ht="22.5" customHeight="1" x14ac:dyDescent="0.2">
      <c r="D1" s="133" t="s">
        <v>16</v>
      </c>
    </row>
    <row r="2" spans="1:4" ht="46.5" customHeight="1" x14ac:dyDescent="0.2">
      <c r="D2" s="123" t="s">
        <v>60</v>
      </c>
    </row>
    <row r="3" spans="1:4" ht="63.75" customHeight="1" x14ac:dyDescent="0.2">
      <c r="A3" s="173" t="s">
        <v>67</v>
      </c>
      <c r="B3" s="173"/>
      <c r="C3" s="173"/>
      <c r="D3" s="173"/>
    </row>
    <row r="4" spans="1:4" s="45" customFormat="1" ht="36.75" customHeight="1" x14ac:dyDescent="0.2">
      <c r="A4" s="43"/>
      <c r="B4" s="43"/>
      <c r="C4" s="43"/>
      <c r="D4" s="22" t="s">
        <v>0</v>
      </c>
    </row>
    <row r="5" spans="1:4" ht="107.25" customHeight="1" x14ac:dyDescent="0.2">
      <c r="A5" s="171" t="s">
        <v>17</v>
      </c>
      <c r="B5" s="171"/>
      <c r="C5" s="171" t="s">
        <v>18</v>
      </c>
      <c r="D5" s="124" t="s">
        <v>4</v>
      </c>
    </row>
    <row r="6" spans="1:4" ht="34.5" customHeight="1" x14ac:dyDescent="0.2">
      <c r="A6" s="104" t="s">
        <v>1</v>
      </c>
      <c r="B6" s="17" t="s">
        <v>2</v>
      </c>
      <c r="C6" s="172"/>
      <c r="D6" s="105" t="s">
        <v>3</v>
      </c>
    </row>
    <row r="7" spans="1:4" x14ac:dyDescent="0.2">
      <c r="A7" s="4"/>
      <c r="C7" s="35" t="s">
        <v>45</v>
      </c>
      <c r="D7" s="18">
        <f>SUM(D8+D21)</f>
        <v>0</v>
      </c>
    </row>
    <row r="8" spans="1:4" s="19" customFormat="1" x14ac:dyDescent="0.2">
      <c r="A8" s="33" t="s">
        <v>48</v>
      </c>
      <c r="B8" s="33"/>
      <c r="C8" s="34" t="s">
        <v>19</v>
      </c>
      <c r="D8" s="36">
        <f>SUM(D15)</f>
        <v>-40000</v>
      </c>
    </row>
    <row r="9" spans="1:4" s="19" customFormat="1" x14ac:dyDescent="0.2">
      <c r="A9" s="33"/>
      <c r="B9" s="33"/>
      <c r="C9" s="33" t="s">
        <v>61</v>
      </c>
      <c r="D9" s="33"/>
    </row>
    <row r="10" spans="1:4" s="19" customFormat="1" x14ac:dyDescent="0.2">
      <c r="A10" s="33"/>
      <c r="B10" s="33"/>
      <c r="C10" s="34" t="s">
        <v>20</v>
      </c>
      <c r="D10" s="33"/>
    </row>
    <row r="11" spans="1:4" s="19" customFormat="1" ht="20.25" customHeight="1" x14ac:dyDescent="0.2">
      <c r="A11" s="33"/>
      <c r="B11" s="33"/>
      <c r="C11" s="33" t="s">
        <v>62</v>
      </c>
      <c r="D11" s="33"/>
    </row>
    <row r="12" spans="1:4" s="19" customFormat="1" x14ac:dyDescent="0.2">
      <c r="A12" s="33"/>
      <c r="B12" s="33"/>
      <c r="C12" s="34" t="s">
        <v>21</v>
      </c>
      <c r="D12" s="33"/>
    </row>
    <row r="13" spans="1:4" s="19" customFormat="1" ht="18" customHeight="1" x14ac:dyDescent="0.2">
      <c r="A13" s="33"/>
      <c r="B13" s="33"/>
      <c r="C13" s="33" t="s">
        <v>63</v>
      </c>
      <c r="D13" s="33"/>
    </row>
    <row r="14" spans="1:4" s="19" customFormat="1" x14ac:dyDescent="0.2">
      <c r="A14" s="168" t="s">
        <v>70</v>
      </c>
      <c r="B14" s="169"/>
      <c r="C14" s="169"/>
      <c r="D14" s="169"/>
    </row>
    <row r="15" spans="1:4" s="19" customFormat="1" x14ac:dyDescent="0.2">
      <c r="A15" s="33"/>
      <c r="B15" s="33" t="s">
        <v>101</v>
      </c>
      <c r="C15" s="34" t="s">
        <v>22</v>
      </c>
      <c r="D15" s="36">
        <v>-40000</v>
      </c>
    </row>
    <row r="16" spans="1:4" s="19" customFormat="1" ht="25.5" customHeight="1" x14ac:dyDescent="0.2">
      <c r="A16" s="33"/>
      <c r="B16" s="33"/>
      <c r="C16" s="33" t="s">
        <v>102</v>
      </c>
      <c r="D16" s="33"/>
    </row>
    <row r="17" spans="1:4" s="19" customFormat="1" x14ac:dyDescent="0.2">
      <c r="A17" s="33"/>
      <c r="B17" s="33"/>
      <c r="C17" s="34" t="s">
        <v>23</v>
      </c>
      <c r="D17" s="33"/>
    </row>
    <row r="18" spans="1:4" s="19" customFormat="1" ht="38.25" customHeight="1" x14ac:dyDescent="0.2">
      <c r="A18" s="33"/>
      <c r="B18" s="33"/>
      <c r="C18" s="33" t="s">
        <v>103</v>
      </c>
      <c r="D18" s="33"/>
    </row>
    <row r="19" spans="1:4" s="19" customFormat="1" x14ac:dyDescent="0.2">
      <c r="A19" s="33"/>
      <c r="B19" s="33"/>
      <c r="C19" s="34" t="s">
        <v>24</v>
      </c>
    </row>
    <row r="20" spans="1:4" s="19" customFormat="1" x14ac:dyDescent="0.2">
      <c r="A20" s="33"/>
      <c r="B20" s="33"/>
      <c r="C20" s="33" t="s">
        <v>25</v>
      </c>
      <c r="D20" s="33"/>
    </row>
    <row r="21" spans="1:4" s="19" customFormat="1" x14ac:dyDescent="0.2">
      <c r="A21" s="33" t="s">
        <v>41</v>
      </c>
      <c r="B21" s="33"/>
      <c r="C21" s="34" t="s">
        <v>19</v>
      </c>
      <c r="D21" s="36">
        <f>SUM(D28+D34)</f>
        <v>40000</v>
      </c>
    </row>
    <row r="22" spans="1:4" s="19" customFormat="1" ht="44.25" customHeight="1" x14ac:dyDescent="0.2">
      <c r="A22" s="33"/>
      <c r="B22" s="33"/>
      <c r="C22" s="33" t="s">
        <v>64</v>
      </c>
      <c r="D22" s="33"/>
    </row>
    <row r="23" spans="1:4" s="19" customFormat="1" x14ac:dyDescent="0.2">
      <c r="A23" s="33"/>
      <c r="B23" s="33"/>
      <c r="C23" s="34" t="s">
        <v>20</v>
      </c>
      <c r="D23" s="33"/>
    </row>
    <row r="24" spans="1:4" s="19" customFormat="1" ht="51" customHeight="1" x14ac:dyDescent="0.2">
      <c r="A24" s="33"/>
      <c r="B24" s="33"/>
      <c r="C24" s="33" t="s">
        <v>65</v>
      </c>
      <c r="D24" s="33"/>
    </row>
    <row r="25" spans="1:4" s="19" customFormat="1" x14ac:dyDescent="0.2">
      <c r="A25" s="33"/>
      <c r="B25" s="33"/>
      <c r="C25" s="34" t="s">
        <v>21</v>
      </c>
      <c r="D25" s="33"/>
    </row>
    <row r="26" spans="1:4" s="19" customFormat="1" ht="38.25" customHeight="1" x14ac:dyDescent="0.2">
      <c r="A26" s="33"/>
      <c r="B26" s="33"/>
      <c r="C26" s="33" t="s">
        <v>66</v>
      </c>
      <c r="D26" s="33"/>
    </row>
    <row r="27" spans="1:4" s="19" customFormat="1" x14ac:dyDescent="0.2">
      <c r="A27" s="168" t="s">
        <v>70</v>
      </c>
      <c r="B27" s="169"/>
      <c r="C27" s="169"/>
      <c r="D27" s="169"/>
    </row>
    <row r="28" spans="1:4" s="19" customFormat="1" x14ac:dyDescent="0.2">
      <c r="A28" s="33"/>
      <c r="B28" s="33">
        <v>11001</v>
      </c>
      <c r="C28" s="34" t="s">
        <v>22</v>
      </c>
      <c r="D28" s="36">
        <v>5861.4</v>
      </c>
    </row>
    <row r="29" spans="1:4" s="19" customFormat="1" ht="38.25" customHeight="1" x14ac:dyDescent="0.2">
      <c r="A29" s="33"/>
      <c r="B29" s="33"/>
      <c r="C29" s="33" t="s">
        <v>217</v>
      </c>
      <c r="D29" s="33"/>
    </row>
    <row r="30" spans="1:4" s="19" customFormat="1" x14ac:dyDescent="0.2">
      <c r="A30" s="33"/>
      <c r="B30" s="33"/>
      <c r="C30" s="34" t="s">
        <v>23</v>
      </c>
      <c r="D30" s="33"/>
    </row>
    <row r="31" spans="1:4" s="19" customFormat="1" ht="82.5" x14ac:dyDescent="0.2">
      <c r="A31" s="33"/>
      <c r="B31" s="33"/>
      <c r="C31" s="33" t="s">
        <v>218</v>
      </c>
      <c r="D31" s="33"/>
    </row>
    <row r="32" spans="1:4" s="19" customFormat="1" x14ac:dyDescent="0.2">
      <c r="A32" s="33"/>
      <c r="B32" s="33"/>
      <c r="C32" s="34" t="s">
        <v>24</v>
      </c>
      <c r="D32" s="33"/>
    </row>
    <row r="33" spans="1:4" s="19" customFormat="1" x14ac:dyDescent="0.2">
      <c r="A33" s="33"/>
      <c r="B33" s="33"/>
      <c r="C33" s="33" t="s">
        <v>25</v>
      </c>
      <c r="D33" s="36"/>
    </row>
    <row r="34" spans="1:4" s="106" customFormat="1" x14ac:dyDescent="0.2">
      <c r="A34" s="33"/>
      <c r="B34" s="48" t="s">
        <v>106</v>
      </c>
      <c r="C34" s="46" t="s">
        <v>22</v>
      </c>
      <c r="D34" s="36">
        <v>34138.6</v>
      </c>
    </row>
    <row r="35" spans="1:4" s="106" customFormat="1" ht="47.25" customHeight="1" x14ac:dyDescent="0.2">
      <c r="A35" s="33"/>
      <c r="B35" s="47"/>
      <c r="C35" s="5" t="s">
        <v>107</v>
      </c>
      <c r="D35" s="33"/>
    </row>
    <row r="36" spans="1:4" s="106" customFormat="1" x14ac:dyDescent="0.2">
      <c r="A36" s="33"/>
      <c r="B36" s="47"/>
      <c r="C36" s="46" t="s">
        <v>23</v>
      </c>
      <c r="D36" s="33"/>
    </row>
    <row r="37" spans="1:4" s="106" customFormat="1" ht="42.75" customHeight="1" x14ac:dyDescent="0.2">
      <c r="A37" s="33"/>
      <c r="B37" s="47"/>
      <c r="C37" s="5" t="s">
        <v>108</v>
      </c>
      <c r="D37" s="33"/>
    </row>
    <row r="38" spans="1:4" s="106" customFormat="1" x14ac:dyDescent="0.2">
      <c r="A38" s="33"/>
      <c r="B38" s="47"/>
      <c r="C38" s="46" t="s">
        <v>24</v>
      </c>
      <c r="D38" s="33"/>
    </row>
    <row r="39" spans="1:4" s="106" customFormat="1" ht="44.25" customHeight="1" x14ac:dyDescent="0.2">
      <c r="A39" s="33"/>
      <c r="B39" s="47"/>
      <c r="C39" s="5" t="s">
        <v>109</v>
      </c>
      <c r="D39" s="33"/>
    </row>
    <row r="40" spans="1:4" s="4" customFormat="1" x14ac:dyDescent="0.2">
      <c r="A40" s="33"/>
      <c r="B40" s="33"/>
      <c r="C40" s="35" t="s">
        <v>79</v>
      </c>
      <c r="D40" s="18">
        <f>SUM(D48+D54)</f>
        <v>0</v>
      </c>
    </row>
    <row r="41" spans="1:4" s="19" customFormat="1" x14ac:dyDescent="0.2">
      <c r="A41" s="33" t="s">
        <v>80</v>
      </c>
      <c r="B41" s="33"/>
      <c r="C41" s="34" t="s">
        <v>19</v>
      </c>
      <c r="D41" s="36"/>
    </row>
    <row r="42" spans="1:4" s="19" customFormat="1" x14ac:dyDescent="0.2">
      <c r="A42" s="33"/>
      <c r="B42" s="33"/>
      <c r="C42" s="33" t="s">
        <v>81</v>
      </c>
      <c r="D42" s="36"/>
    </row>
    <row r="43" spans="1:4" s="19" customFormat="1" x14ac:dyDescent="0.2">
      <c r="A43" s="33"/>
      <c r="B43" s="33"/>
      <c r="C43" s="34" t="s">
        <v>20</v>
      </c>
      <c r="D43" s="36"/>
    </row>
    <row r="44" spans="1:4" s="19" customFormat="1" ht="40.5" customHeight="1" x14ac:dyDescent="0.2">
      <c r="A44" s="33"/>
      <c r="B44" s="33"/>
      <c r="C44" s="33" t="s">
        <v>82</v>
      </c>
      <c r="D44" s="36"/>
    </row>
    <row r="45" spans="1:4" s="19" customFormat="1" x14ac:dyDescent="0.2">
      <c r="A45" s="33"/>
      <c r="B45" s="33"/>
      <c r="C45" s="34" t="s">
        <v>21</v>
      </c>
      <c r="D45" s="36"/>
    </row>
    <row r="46" spans="1:4" s="19" customFormat="1" ht="33" x14ac:dyDescent="0.2">
      <c r="A46" s="33"/>
      <c r="B46" s="33"/>
      <c r="C46" s="33" t="s">
        <v>83</v>
      </c>
      <c r="D46" s="33"/>
    </row>
    <row r="47" spans="1:4" s="19" customFormat="1" ht="21.75" customHeight="1" x14ac:dyDescent="0.2">
      <c r="A47" s="168" t="s">
        <v>70</v>
      </c>
      <c r="B47" s="169"/>
      <c r="C47" s="169"/>
      <c r="D47" s="170"/>
    </row>
    <row r="48" spans="1:4" s="19" customFormat="1" x14ac:dyDescent="0.2">
      <c r="A48" s="33"/>
      <c r="B48" s="33" t="s">
        <v>71</v>
      </c>
      <c r="C48" s="34" t="s">
        <v>22</v>
      </c>
      <c r="D48" s="36">
        <v>34138.6</v>
      </c>
    </row>
    <row r="49" spans="1:4" s="19" customFormat="1" x14ac:dyDescent="0.2">
      <c r="A49" s="33"/>
      <c r="B49" s="33"/>
      <c r="C49" s="33" t="s">
        <v>81</v>
      </c>
      <c r="D49" s="33"/>
    </row>
    <row r="50" spans="1:4" s="19" customFormat="1" x14ac:dyDescent="0.2">
      <c r="A50" s="33"/>
      <c r="B50" s="33"/>
      <c r="C50" s="34" t="s">
        <v>23</v>
      </c>
      <c r="D50" s="33"/>
    </row>
    <row r="51" spans="1:4" s="19" customFormat="1" ht="51.75" customHeight="1" x14ac:dyDescent="0.2">
      <c r="A51" s="33"/>
      <c r="B51" s="33"/>
      <c r="C51" s="33" t="s">
        <v>84</v>
      </c>
      <c r="D51" s="33"/>
    </row>
    <row r="52" spans="1:4" s="19" customFormat="1" x14ac:dyDescent="0.2">
      <c r="A52" s="33"/>
      <c r="B52" s="33"/>
      <c r="C52" s="34" t="s">
        <v>24</v>
      </c>
      <c r="D52" s="33"/>
    </row>
    <row r="53" spans="1:4" s="19" customFormat="1" x14ac:dyDescent="0.2">
      <c r="A53" s="33"/>
      <c r="B53" s="33"/>
      <c r="C53" s="33" t="s">
        <v>25</v>
      </c>
      <c r="D53" s="33"/>
    </row>
    <row r="54" spans="1:4" s="37" customFormat="1" x14ac:dyDescent="0.2">
      <c r="A54" s="33"/>
      <c r="B54" s="33" t="s">
        <v>71</v>
      </c>
      <c r="C54" s="34" t="s">
        <v>22</v>
      </c>
      <c r="D54" s="36">
        <v>-34138.6</v>
      </c>
    </row>
    <row r="55" spans="1:4" s="37" customFormat="1" x14ac:dyDescent="0.2">
      <c r="A55" s="33"/>
      <c r="B55" s="33"/>
      <c r="C55" s="33" t="s">
        <v>81</v>
      </c>
      <c r="D55" s="33"/>
    </row>
    <row r="56" spans="1:4" s="37" customFormat="1" x14ac:dyDescent="0.2">
      <c r="A56" s="33"/>
      <c r="B56" s="33"/>
      <c r="C56" s="34" t="s">
        <v>23</v>
      </c>
      <c r="D56" s="33"/>
    </row>
    <row r="57" spans="1:4" s="37" customFormat="1" ht="51.75" customHeight="1" x14ac:dyDescent="0.2">
      <c r="A57" s="33"/>
      <c r="B57" s="33"/>
      <c r="C57" s="33" t="s">
        <v>84</v>
      </c>
      <c r="D57" s="33"/>
    </row>
    <row r="58" spans="1:4" s="37" customFormat="1" x14ac:dyDescent="0.2">
      <c r="A58" s="33"/>
      <c r="B58" s="33"/>
      <c r="C58" s="34" t="s">
        <v>24</v>
      </c>
      <c r="D58" s="33"/>
    </row>
    <row r="59" spans="1:4" s="37" customFormat="1" x14ac:dyDescent="0.2">
      <c r="A59" s="33"/>
      <c r="B59" s="33"/>
      <c r="C59" s="33" t="s">
        <v>25</v>
      </c>
      <c r="D59" s="33"/>
    </row>
    <row r="60" spans="1:4" s="4" customFormat="1" ht="16.5" customHeight="1" x14ac:dyDescent="0.2">
      <c r="A60" s="14"/>
      <c r="C60" s="14"/>
      <c r="D60" s="16"/>
    </row>
    <row r="61" spans="1:4" s="4" customFormat="1" x14ac:dyDescent="0.2">
      <c r="A61" s="14"/>
      <c r="C61" s="14"/>
      <c r="D61" s="16"/>
    </row>
    <row r="62" spans="1:4" s="4" customFormat="1" x14ac:dyDescent="0.2">
      <c r="A62" s="14"/>
      <c r="C62" s="14"/>
      <c r="D62" s="16"/>
    </row>
    <row r="63" spans="1:4" s="4" customFormat="1" x14ac:dyDescent="0.2">
      <c r="A63" s="14"/>
      <c r="C63" s="14"/>
      <c r="D63" s="16"/>
    </row>
    <row r="64" spans="1:4" s="4" customFormat="1" x14ac:dyDescent="0.2">
      <c r="A64" s="14"/>
      <c r="C64" s="14"/>
      <c r="D64" s="16"/>
    </row>
    <row r="65" spans="1:4" s="4" customFormat="1" x14ac:dyDescent="0.2">
      <c r="A65" s="14"/>
      <c r="C65" s="14"/>
      <c r="D65" s="16"/>
    </row>
    <row r="66" spans="1:4" s="4" customFormat="1" x14ac:dyDescent="0.2">
      <c r="A66" s="14"/>
      <c r="C66" s="14"/>
      <c r="D66" s="16"/>
    </row>
    <row r="67" spans="1:4" s="4" customFormat="1" x14ac:dyDescent="0.2">
      <c r="A67" s="14"/>
      <c r="C67" s="14"/>
      <c r="D67" s="16"/>
    </row>
    <row r="68" spans="1:4" s="4" customFormat="1" x14ac:dyDescent="0.2">
      <c r="A68" s="14"/>
      <c r="C68" s="14"/>
      <c r="D68" s="16"/>
    </row>
    <row r="69" spans="1:4" s="4" customFormat="1" x14ac:dyDescent="0.2">
      <c r="A69" s="14"/>
      <c r="C69" s="14"/>
      <c r="D69" s="16"/>
    </row>
    <row r="70" spans="1:4" s="4" customFormat="1" x14ac:dyDescent="0.2">
      <c r="A70" s="14"/>
      <c r="C70" s="14"/>
      <c r="D70" s="16"/>
    </row>
    <row r="71" spans="1:4" s="4" customFormat="1" x14ac:dyDescent="0.2">
      <c r="A71" s="14"/>
      <c r="C71" s="14"/>
      <c r="D71" s="16"/>
    </row>
    <row r="72" spans="1:4" s="4" customFormat="1" x14ac:dyDescent="0.2">
      <c r="A72" s="14"/>
      <c r="C72" s="14"/>
      <c r="D72" s="16"/>
    </row>
  </sheetData>
  <mergeCells count="6">
    <mergeCell ref="A47:D47"/>
    <mergeCell ref="A5:B5"/>
    <mergeCell ref="C5:C6"/>
    <mergeCell ref="A3:D3"/>
    <mergeCell ref="A14:D14"/>
    <mergeCell ref="A27:D27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view="pageBreakPreview" topLeftCell="A37" zoomScale="115" zoomScaleNormal="100" zoomScaleSheetLayoutView="115" workbookViewId="0">
      <selection activeCell="F53" sqref="F53"/>
    </sheetView>
  </sheetViews>
  <sheetFormatPr defaultRowHeight="16.5" x14ac:dyDescent="0.3"/>
  <cols>
    <col min="1" max="3" width="9.140625" style="1"/>
    <col min="4" max="4" width="11.42578125" style="11" customWidth="1"/>
    <col min="5" max="5" width="11.28515625" style="26" customWidth="1"/>
    <col min="6" max="6" width="47" style="1" customWidth="1"/>
    <col min="7" max="7" width="30.28515625" style="20" customWidth="1"/>
    <col min="8" max="16384" width="9.140625" style="1"/>
  </cols>
  <sheetData>
    <row r="1" spans="1:7" ht="27" customHeight="1" x14ac:dyDescent="0.3">
      <c r="G1" s="21" t="s">
        <v>224</v>
      </c>
    </row>
    <row r="2" spans="1:7" ht="65.25" customHeight="1" x14ac:dyDescent="0.3">
      <c r="G2" s="125" t="s">
        <v>60</v>
      </c>
    </row>
    <row r="3" spans="1:7" ht="45" customHeight="1" x14ac:dyDescent="0.3">
      <c r="B3" s="174" t="s">
        <v>68</v>
      </c>
      <c r="C3" s="174"/>
      <c r="D3" s="174"/>
      <c r="E3" s="174"/>
      <c r="F3" s="174"/>
      <c r="G3" s="174"/>
    </row>
    <row r="4" spans="1:7" ht="34.5" customHeight="1" x14ac:dyDescent="0.3">
      <c r="G4" s="22" t="s">
        <v>0</v>
      </c>
    </row>
    <row r="5" spans="1:7" ht="94.5" customHeight="1" x14ac:dyDescent="0.3">
      <c r="A5" s="175" t="s">
        <v>26</v>
      </c>
      <c r="B5" s="175"/>
      <c r="C5" s="175"/>
      <c r="D5" s="175" t="s">
        <v>27</v>
      </c>
      <c r="E5" s="175"/>
      <c r="F5" s="175" t="s">
        <v>28</v>
      </c>
      <c r="G5" s="124" t="s">
        <v>4</v>
      </c>
    </row>
    <row r="6" spans="1:7" ht="16.5" customHeight="1" x14ac:dyDescent="0.3">
      <c r="A6" s="175"/>
      <c r="B6" s="175"/>
      <c r="C6" s="175"/>
      <c r="D6" s="175"/>
      <c r="E6" s="175"/>
      <c r="F6" s="175"/>
      <c r="G6" s="177" t="s">
        <v>3</v>
      </c>
    </row>
    <row r="7" spans="1:7" ht="39.75" customHeight="1" x14ac:dyDescent="0.3">
      <c r="A7" s="13" t="s">
        <v>29</v>
      </c>
      <c r="B7" s="13" t="s">
        <v>30</v>
      </c>
      <c r="C7" s="13" t="s">
        <v>31</v>
      </c>
      <c r="D7" s="6" t="s">
        <v>32</v>
      </c>
      <c r="E7" s="29" t="s">
        <v>33</v>
      </c>
      <c r="F7" s="176"/>
      <c r="G7" s="178" t="s">
        <v>3</v>
      </c>
    </row>
    <row r="8" spans="1:7" ht="21.75" customHeight="1" x14ac:dyDescent="0.3">
      <c r="A8" s="8"/>
      <c r="B8" s="8"/>
      <c r="C8" s="8"/>
      <c r="D8" s="8"/>
      <c r="E8" s="28"/>
      <c r="F8" s="2" t="s">
        <v>34</v>
      </c>
      <c r="G8" s="40">
        <f>SUM(G9+G26)</f>
        <v>0</v>
      </c>
    </row>
    <row r="9" spans="1:7" ht="39" customHeight="1" x14ac:dyDescent="0.3">
      <c r="A9" s="10" t="s">
        <v>38</v>
      </c>
      <c r="B9" s="8"/>
      <c r="C9" s="8"/>
      <c r="D9" s="8"/>
      <c r="E9" s="28"/>
      <c r="F9" s="10" t="s">
        <v>49</v>
      </c>
      <c r="G9" s="25">
        <f>SUM(G11)</f>
        <v>-40000</v>
      </c>
    </row>
    <row r="10" spans="1:7" ht="22.5" customHeight="1" x14ac:dyDescent="0.3">
      <c r="A10" s="8"/>
      <c r="B10" s="8"/>
      <c r="C10" s="8"/>
      <c r="D10" s="8"/>
      <c r="E10" s="28"/>
      <c r="F10" s="8" t="s">
        <v>37</v>
      </c>
      <c r="G10" s="25"/>
    </row>
    <row r="11" spans="1:7" ht="21.75" customHeight="1" x14ac:dyDescent="0.3">
      <c r="A11" s="8"/>
      <c r="B11" s="10" t="s">
        <v>50</v>
      </c>
      <c r="C11" s="8"/>
      <c r="D11" s="8"/>
      <c r="E11" s="28"/>
      <c r="F11" s="10" t="s">
        <v>51</v>
      </c>
      <c r="G11" s="25">
        <f t="shared" ref="G11" si="0">SUM(G13)</f>
        <v>-40000</v>
      </c>
    </row>
    <row r="12" spans="1:7" ht="21.75" customHeight="1" x14ac:dyDescent="0.3">
      <c r="A12" s="8"/>
      <c r="B12" s="8"/>
      <c r="C12" s="8"/>
      <c r="D12" s="8"/>
      <c r="E12" s="28"/>
      <c r="F12" s="8" t="s">
        <v>37</v>
      </c>
      <c r="G12" s="25"/>
    </row>
    <row r="13" spans="1:7" ht="35.25" customHeight="1" x14ac:dyDescent="0.3">
      <c r="A13" s="8"/>
      <c r="B13" s="8"/>
      <c r="C13" s="10" t="s">
        <v>52</v>
      </c>
      <c r="D13" s="8"/>
      <c r="E13" s="28"/>
      <c r="F13" s="10" t="s">
        <v>53</v>
      </c>
      <c r="G13" s="25">
        <f>SUM(G15)</f>
        <v>-40000</v>
      </c>
    </row>
    <row r="14" spans="1:7" ht="21.75" customHeight="1" x14ac:dyDescent="0.3">
      <c r="A14" s="8"/>
      <c r="B14" s="8"/>
      <c r="C14" s="8"/>
      <c r="D14" s="8"/>
      <c r="E14" s="28"/>
      <c r="F14" s="6" t="s">
        <v>37</v>
      </c>
      <c r="G14" s="24"/>
    </row>
    <row r="15" spans="1:7" ht="35.25" customHeight="1" x14ac:dyDescent="0.3">
      <c r="A15" s="8"/>
      <c r="B15" s="8"/>
      <c r="C15" s="8"/>
      <c r="D15" s="8" t="s">
        <v>48</v>
      </c>
      <c r="E15" s="28"/>
      <c r="F15" s="9" t="s">
        <v>61</v>
      </c>
      <c r="G15" s="111">
        <v>-40000</v>
      </c>
    </row>
    <row r="16" spans="1:7" ht="21.75" customHeight="1" x14ac:dyDescent="0.3">
      <c r="A16" s="8"/>
      <c r="B16" s="8"/>
      <c r="C16" s="8"/>
      <c r="D16" s="8"/>
      <c r="E16" s="28"/>
      <c r="F16" s="9" t="s">
        <v>37</v>
      </c>
      <c r="G16" s="23"/>
    </row>
    <row r="17" spans="1:7" s="31" customFormat="1" ht="38.25" customHeight="1" x14ac:dyDescent="0.3">
      <c r="A17" s="33"/>
      <c r="B17" s="33"/>
      <c r="C17" s="33"/>
      <c r="D17" s="33"/>
      <c r="E17" s="44">
        <v>11007</v>
      </c>
      <c r="F17" s="110" t="s">
        <v>102</v>
      </c>
      <c r="G17" s="111">
        <v>-40000</v>
      </c>
    </row>
    <row r="18" spans="1:7" s="31" customFormat="1" ht="21.75" customHeight="1" x14ac:dyDescent="0.3">
      <c r="A18" s="33"/>
      <c r="B18" s="33"/>
      <c r="C18" s="33"/>
      <c r="D18" s="33"/>
      <c r="E18" s="44"/>
      <c r="F18" s="110" t="s">
        <v>39</v>
      </c>
      <c r="G18" s="112"/>
    </row>
    <row r="19" spans="1:7" s="31" customFormat="1" ht="40.5" customHeight="1" x14ac:dyDescent="0.3">
      <c r="A19" s="33"/>
      <c r="B19" s="33"/>
      <c r="C19" s="33"/>
      <c r="D19" s="33"/>
      <c r="E19" s="44"/>
      <c r="F19" s="110" t="s">
        <v>46</v>
      </c>
      <c r="G19" s="111">
        <v>-40000</v>
      </c>
    </row>
    <row r="20" spans="1:7" s="31" customFormat="1" ht="37.5" customHeight="1" x14ac:dyDescent="0.3">
      <c r="A20" s="33"/>
      <c r="B20" s="33"/>
      <c r="C20" s="33"/>
      <c r="D20" s="33"/>
      <c r="E20" s="44"/>
      <c r="F20" s="110" t="s">
        <v>40</v>
      </c>
      <c r="G20" s="112"/>
    </row>
    <row r="21" spans="1:7" s="31" customFormat="1" ht="21.75" customHeight="1" x14ac:dyDescent="0.3">
      <c r="A21" s="33"/>
      <c r="B21" s="33"/>
      <c r="C21" s="33"/>
      <c r="D21" s="33"/>
      <c r="E21" s="44"/>
      <c r="F21" s="110" t="s">
        <v>34</v>
      </c>
      <c r="G21" s="111">
        <v>-40000</v>
      </c>
    </row>
    <row r="22" spans="1:7" s="31" customFormat="1" ht="21.75" customHeight="1" x14ac:dyDescent="0.3">
      <c r="A22" s="33"/>
      <c r="B22" s="33"/>
      <c r="C22" s="33"/>
      <c r="D22" s="33"/>
      <c r="E22" s="44"/>
      <c r="F22" s="110" t="s">
        <v>69</v>
      </c>
      <c r="G22" s="111">
        <v>-40000</v>
      </c>
    </row>
    <row r="23" spans="1:7" s="31" customFormat="1" ht="39" customHeight="1" x14ac:dyDescent="0.3">
      <c r="A23" s="33"/>
      <c r="B23" s="33"/>
      <c r="C23" s="33"/>
      <c r="D23" s="33"/>
      <c r="E23" s="83"/>
      <c r="F23" s="110" t="s">
        <v>57</v>
      </c>
      <c r="G23" s="111">
        <v>-40000</v>
      </c>
    </row>
    <row r="24" spans="1:7" s="31" customFormat="1" ht="33.75" customHeight="1" x14ac:dyDescent="0.3">
      <c r="A24" s="33"/>
      <c r="B24" s="33"/>
      <c r="C24" s="33"/>
      <c r="D24" s="33"/>
      <c r="E24" s="83"/>
      <c r="F24" s="110" t="s">
        <v>58</v>
      </c>
      <c r="G24" s="111">
        <v>-40000</v>
      </c>
    </row>
    <row r="25" spans="1:7" s="31" customFormat="1" ht="21.75" customHeight="1" x14ac:dyDescent="0.3">
      <c r="A25" s="33"/>
      <c r="B25" s="33"/>
      <c r="C25" s="33"/>
      <c r="D25" s="33"/>
      <c r="E25" s="83"/>
      <c r="F25" s="110" t="s">
        <v>59</v>
      </c>
      <c r="G25" s="111">
        <v>-40000</v>
      </c>
    </row>
    <row r="26" spans="1:7" x14ac:dyDescent="0.3">
      <c r="A26" s="10" t="s">
        <v>35</v>
      </c>
      <c r="B26" s="8"/>
      <c r="C26" s="8"/>
      <c r="D26" s="8"/>
      <c r="E26" s="28"/>
      <c r="F26" s="2" t="s">
        <v>36</v>
      </c>
      <c r="G26" s="40">
        <f>SUM(G28)</f>
        <v>40000</v>
      </c>
    </row>
    <row r="27" spans="1:7" x14ac:dyDescent="0.3">
      <c r="A27" s="8"/>
      <c r="B27" s="8"/>
      <c r="C27" s="8"/>
      <c r="D27" s="8"/>
      <c r="E27" s="28"/>
      <c r="F27" s="9" t="s">
        <v>37</v>
      </c>
      <c r="G27" s="24"/>
    </row>
    <row r="28" spans="1:7" ht="33" x14ac:dyDescent="0.3">
      <c r="A28" s="8"/>
      <c r="B28" s="10" t="s">
        <v>42</v>
      </c>
      <c r="C28" s="8"/>
      <c r="D28" s="8"/>
      <c r="E28" s="28"/>
      <c r="F28" s="2" t="s">
        <v>43</v>
      </c>
      <c r="G28" s="40">
        <f t="shared" ref="G28" si="1">SUM(G30)</f>
        <v>40000</v>
      </c>
    </row>
    <row r="29" spans="1:7" x14ac:dyDescent="0.3">
      <c r="A29" s="8"/>
      <c r="B29" s="8"/>
      <c r="C29" s="8"/>
      <c r="D29" s="8"/>
      <c r="E29" s="28"/>
      <c r="F29" s="9" t="s">
        <v>37</v>
      </c>
      <c r="G29" s="40"/>
    </row>
    <row r="30" spans="1:7" ht="33" x14ac:dyDescent="0.3">
      <c r="A30" s="8"/>
      <c r="B30" s="8"/>
      <c r="C30" s="10" t="s">
        <v>38</v>
      </c>
      <c r="E30" s="28"/>
      <c r="F30" s="2" t="s">
        <v>43</v>
      </c>
      <c r="G30" s="40">
        <f t="shared" ref="G30" si="2">SUM(G32)</f>
        <v>40000</v>
      </c>
    </row>
    <row r="31" spans="1:7" x14ac:dyDescent="0.3">
      <c r="A31" s="8"/>
      <c r="B31" s="8"/>
      <c r="C31" s="8"/>
      <c r="D31" s="8"/>
      <c r="E31" s="28"/>
      <c r="F31" s="9" t="s">
        <v>37</v>
      </c>
      <c r="G31" s="24"/>
    </row>
    <row r="32" spans="1:7" ht="66" x14ac:dyDescent="0.3">
      <c r="A32" s="8"/>
      <c r="B32" s="8"/>
      <c r="C32" s="8"/>
      <c r="D32" s="35">
        <v>1100</v>
      </c>
      <c r="E32" s="30"/>
      <c r="F32" s="32" t="s">
        <v>64</v>
      </c>
      <c r="G32" s="40">
        <f>SUM(G34+G50)</f>
        <v>40000</v>
      </c>
    </row>
    <row r="33" spans="1:7" x14ac:dyDescent="0.3">
      <c r="A33" s="8"/>
      <c r="B33" s="8"/>
      <c r="C33" s="8"/>
      <c r="D33" s="8"/>
      <c r="E33" s="28"/>
      <c r="F33" s="5" t="s">
        <v>37</v>
      </c>
      <c r="G33" s="24"/>
    </row>
    <row r="34" spans="1:7" ht="115.5" x14ac:dyDescent="0.3">
      <c r="A34" s="8"/>
      <c r="B34" s="8"/>
      <c r="C34" s="8"/>
      <c r="D34" s="8"/>
      <c r="E34" s="126">
        <v>11001</v>
      </c>
      <c r="F34" s="33" t="s">
        <v>211</v>
      </c>
      <c r="G34" s="39">
        <f>SUM(G36)</f>
        <v>5861.3999999999978</v>
      </c>
    </row>
    <row r="35" spans="1:7" x14ac:dyDescent="0.3">
      <c r="A35" s="8"/>
      <c r="B35" s="8"/>
      <c r="C35" s="8"/>
      <c r="D35" s="8"/>
      <c r="E35" s="28"/>
      <c r="F35" s="8" t="s">
        <v>39</v>
      </c>
      <c r="G35" s="24"/>
    </row>
    <row r="36" spans="1:7" s="31" customFormat="1" ht="33" x14ac:dyDescent="0.3">
      <c r="A36" s="33"/>
      <c r="B36" s="33"/>
      <c r="C36" s="33"/>
      <c r="D36" s="33"/>
      <c r="E36" s="126"/>
      <c r="F36" s="34" t="s">
        <v>46</v>
      </c>
      <c r="G36" s="39">
        <f>SUM(G39)</f>
        <v>5861.3999999999978</v>
      </c>
    </row>
    <row r="37" spans="1:7" s="31" customFormat="1" ht="49.5" x14ac:dyDescent="0.3">
      <c r="A37" s="33"/>
      <c r="B37" s="33"/>
      <c r="C37" s="33"/>
      <c r="D37" s="33"/>
      <c r="E37" s="126"/>
      <c r="F37" s="33" t="s">
        <v>40</v>
      </c>
      <c r="G37" s="39"/>
    </row>
    <row r="38" spans="1:7" s="31" customFormat="1" x14ac:dyDescent="0.3">
      <c r="A38" s="33"/>
      <c r="B38" s="33"/>
      <c r="C38" s="33"/>
      <c r="D38" s="33"/>
      <c r="E38" s="126"/>
      <c r="F38" s="9" t="s">
        <v>34</v>
      </c>
      <c r="G38" s="39">
        <f>SUM(G39)</f>
        <v>5861.3999999999978</v>
      </c>
    </row>
    <row r="39" spans="1:7" s="31" customFormat="1" x14ac:dyDescent="0.3">
      <c r="A39" s="33"/>
      <c r="B39" s="33"/>
      <c r="C39" s="33"/>
      <c r="D39" s="33"/>
      <c r="E39" s="126"/>
      <c r="F39" s="9" t="s">
        <v>69</v>
      </c>
      <c r="G39" s="39">
        <f>SUM(G40+G43)</f>
        <v>5861.3999999999978</v>
      </c>
    </row>
    <row r="40" spans="1:7" s="31" customFormat="1" x14ac:dyDescent="0.3">
      <c r="A40" s="33"/>
      <c r="B40" s="33"/>
      <c r="C40" s="33"/>
      <c r="D40" s="33"/>
      <c r="E40" s="126"/>
      <c r="F40" s="9" t="s">
        <v>221</v>
      </c>
      <c r="G40" s="39">
        <f>SUM(G41)</f>
        <v>-16514.7</v>
      </c>
    </row>
    <row r="41" spans="1:7" s="31" customFormat="1" ht="33" x14ac:dyDescent="0.3">
      <c r="A41" s="33"/>
      <c r="B41" s="33"/>
      <c r="C41" s="33"/>
      <c r="D41" s="33"/>
      <c r="E41" s="126"/>
      <c r="F41" s="9" t="s">
        <v>222</v>
      </c>
      <c r="G41" s="39">
        <f>SUM(G42)</f>
        <v>-16514.7</v>
      </c>
    </row>
    <row r="42" spans="1:7" s="31" customFormat="1" ht="33" x14ac:dyDescent="0.3">
      <c r="A42" s="33"/>
      <c r="B42" s="33"/>
      <c r="C42" s="33"/>
      <c r="D42" s="33"/>
      <c r="E42" s="126"/>
      <c r="F42" s="9" t="s">
        <v>223</v>
      </c>
      <c r="G42" s="39">
        <f>-18164.7+1650</f>
        <v>-16514.7</v>
      </c>
    </row>
    <row r="43" spans="1:7" s="31" customFormat="1" ht="33" x14ac:dyDescent="0.3">
      <c r="A43" s="33"/>
      <c r="B43" s="33"/>
      <c r="C43" s="33"/>
      <c r="D43" s="33"/>
      <c r="E43" s="126"/>
      <c r="F43" s="9" t="s">
        <v>57</v>
      </c>
      <c r="G43" s="39">
        <v>22376.1</v>
      </c>
    </row>
    <row r="44" spans="1:7" s="31" customFormat="1" x14ac:dyDescent="0.3">
      <c r="A44" s="33"/>
      <c r="B44" s="33"/>
      <c r="C44" s="33"/>
      <c r="D44" s="33"/>
      <c r="E44" s="126"/>
      <c r="F44" s="9" t="s">
        <v>219</v>
      </c>
      <c r="G44" s="39">
        <v>22376.1</v>
      </c>
    </row>
    <row r="45" spans="1:7" s="31" customFormat="1" x14ac:dyDescent="0.3">
      <c r="A45" s="33"/>
      <c r="B45" s="33"/>
      <c r="C45" s="33"/>
      <c r="D45" s="33"/>
      <c r="E45" s="126"/>
      <c r="F45" s="9" t="s">
        <v>220</v>
      </c>
      <c r="G45" s="39">
        <v>22376.1</v>
      </c>
    </row>
    <row r="46" spans="1:7" s="31" customFormat="1" ht="66" x14ac:dyDescent="0.3">
      <c r="A46" s="3"/>
      <c r="B46" s="3"/>
      <c r="C46" s="3"/>
      <c r="D46" s="3"/>
      <c r="E46" s="49" t="s">
        <v>106</v>
      </c>
      <c r="F46" s="9" t="s">
        <v>110</v>
      </c>
      <c r="G46" s="51">
        <f>SUM(G48)</f>
        <v>34138.6</v>
      </c>
    </row>
    <row r="47" spans="1:7" s="31" customFormat="1" ht="27.75" customHeight="1" x14ac:dyDescent="0.3">
      <c r="A47" s="3"/>
      <c r="B47" s="3"/>
      <c r="C47" s="3"/>
      <c r="D47" s="3"/>
      <c r="E47" s="49"/>
      <c r="F47" s="5" t="s">
        <v>111</v>
      </c>
      <c r="G47" s="52"/>
    </row>
    <row r="48" spans="1:7" s="31" customFormat="1" ht="33" x14ac:dyDescent="0.3">
      <c r="A48" s="3"/>
      <c r="B48" s="3"/>
      <c r="C48" s="3"/>
      <c r="D48" s="3"/>
      <c r="E48" s="49"/>
      <c r="F48" s="9" t="s">
        <v>45</v>
      </c>
      <c r="G48" s="51">
        <f>SUM(G50)</f>
        <v>34138.6</v>
      </c>
    </row>
    <row r="49" spans="1:7" s="31" customFormat="1" ht="49.5" x14ac:dyDescent="0.3">
      <c r="A49" s="108"/>
      <c r="B49" s="108"/>
      <c r="C49" s="108"/>
      <c r="D49" s="108"/>
      <c r="E49" s="107"/>
      <c r="F49" s="9" t="s">
        <v>112</v>
      </c>
      <c r="G49" s="109"/>
    </row>
    <row r="50" spans="1:7" s="31" customFormat="1" x14ac:dyDescent="0.3">
      <c r="A50" s="3"/>
      <c r="B50" s="3"/>
      <c r="C50" s="3"/>
      <c r="D50" s="3"/>
      <c r="E50" s="47"/>
      <c r="F50" s="9" t="s">
        <v>113</v>
      </c>
      <c r="G50" s="51">
        <v>34138.6</v>
      </c>
    </row>
    <row r="51" spans="1:7" ht="33" x14ac:dyDescent="0.3">
      <c r="A51" s="10" t="s">
        <v>85</v>
      </c>
      <c r="B51" s="8"/>
      <c r="C51" s="8"/>
      <c r="D51" s="8"/>
      <c r="E51" s="28"/>
      <c r="F51" s="10" t="s">
        <v>86</v>
      </c>
      <c r="G51" s="40">
        <f t="shared" ref="G51" si="3">SUM(G53)</f>
        <v>0</v>
      </c>
    </row>
    <row r="52" spans="1:7" x14ac:dyDescent="0.3">
      <c r="A52" s="8"/>
      <c r="B52" s="8"/>
      <c r="C52" s="8"/>
      <c r="D52" s="8"/>
      <c r="E52" s="28"/>
      <c r="F52" s="8" t="s">
        <v>37</v>
      </c>
      <c r="G52" s="24"/>
    </row>
    <row r="53" spans="1:7" x14ac:dyDescent="0.3">
      <c r="A53" s="8"/>
      <c r="B53" s="10" t="s">
        <v>38</v>
      </c>
      <c r="C53" s="8"/>
      <c r="D53" s="8"/>
      <c r="E53" s="28"/>
      <c r="F53" s="8" t="s">
        <v>81</v>
      </c>
      <c r="G53" s="39">
        <f>SUM(G55)</f>
        <v>0</v>
      </c>
    </row>
    <row r="54" spans="1:7" x14ac:dyDescent="0.3">
      <c r="A54" s="8"/>
      <c r="B54" s="8"/>
      <c r="C54" s="8"/>
      <c r="D54" s="8"/>
      <c r="E54" s="28"/>
      <c r="F54" s="8" t="s">
        <v>37</v>
      </c>
      <c r="G54" s="24"/>
    </row>
    <row r="55" spans="1:7" x14ac:dyDescent="0.3">
      <c r="A55" s="8"/>
      <c r="B55" s="8"/>
      <c r="C55" s="10" t="s">
        <v>38</v>
      </c>
      <c r="D55" s="8"/>
      <c r="E55" s="28"/>
      <c r="F55" s="15" t="s">
        <v>81</v>
      </c>
      <c r="G55" s="36">
        <f>SUM(G57+G65)</f>
        <v>0</v>
      </c>
    </row>
    <row r="56" spans="1:7" x14ac:dyDescent="0.3">
      <c r="A56" s="8"/>
      <c r="B56" s="8"/>
      <c r="C56" s="9"/>
      <c r="D56" s="8"/>
      <c r="E56" s="28"/>
      <c r="F56" s="8" t="s">
        <v>37</v>
      </c>
      <c r="G56" s="24"/>
    </row>
    <row r="57" spans="1:7" x14ac:dyDescent="0.3">
      <c r="A57" s="8"/>
      <c r="B57" s="8"/>
      <c r="C57" s="9"/>
      <c r="D57" s="8" t="s">
        <v>80</v>
      </c>
      <c r="E57" s="28" t="s">
        <v>71</v>
      </c>
      <c r="F57" s="8" t="s">
        <v>81</v>
      </c>
      <c r="G57" s="51">
        <v>34138.6</v>
      </c>
    </row>
    <row r="58" spans="1:7" x14ac:dyDescent="0.3">
      <c r="A58" s="8"/>
      <c r="B58" s="8"/>
      <c r="C58" s="9"/>
      <c r="D58" s="8"/>
      <c r="E58" s="28"/>
      <c r="F58" s="8" t="s">
        <v>39</v>
      </c>
      <c r="G58" s="24"/>
    </row>
    <row r="59" spans="1:7" x14ac:dyDescent="0.3">
      <c r="A59" s="8"/>
      <c r="B59" s="8"/>
      <c r="C59" s="9"/>
      <c r="D59" s="8"/>
      <c r="E59" s="28"/>
      <c r="F59" s="7" t="s">
        <v>79</v>
      </c>
      <c r="G59" s="51">
        <v>34138.6</v>
      </c>
    </row>
    <row r="60" spans="1:7" ht="36.75" customHeight="1" x14ac:dyDescent="0.3">
      <c r="A60" s="8"/>
      <c r="B60" s="8"/>
      <c r="C60" s="9"/>
      <c r="D60" s="8"/>
      <c r="E60" s="28"/>
      <c r="F60" s="8" t="s">
        <v>40</v>
      </c>
      <c r="G60" s="24"/>
    </row>
    <row r="61" spans="1:7" x14ac:dyDescent="0.3">
      <c r="A61" s="8"/>
      <c r="B61" s="8"/>
      <c r="C61" s="9"/>
      <c r="D61" s="8"/>
      <c r="E61" s="28"/>
      <c r="F61" s="8" t="s">
        <v>34</v>
      </c>
      <c r="G61" s="51">
        <v>34138.6</v>
      </c>
    </row>
    <row r="62" spans="1:7" x14ac:dyDescent="0.3">
      <c r="A62" s="8"/>
      <c r="B62" s="8"/>
      <c r="C62" s="9"/>
      <c r="D62" s="8"/>
      <c r="E62" s="28"/>
      <c r="F62" s="8" t="s">
        <v>69</v>
      </c>
      <c r="G62" s="51">
        <v>34138.6</v>
      </c>
    </row>
    <row r="63" spans="1:7" x14ac:dyDescent="0.3">
      <c r="A63" s="8"/>
      <c r="B63" s="8"/>
      <c r="C63" s="9"/>
      <c r="D63" s="8"/>
      <c r="E63" s="28"/>
      <c r="F63" s="8" t="s">
        <v>72</v>
      </c>
      <c r="G63" s="51">
        <v>34138.6</v>
      </c>
    </row>
    <row r="64" spans="1:7" x14ac:dyDescent="0.3">
      <c r="D64" s="3"/>
      <c r="E64" s="27"/>
      <c r="F64" s="8" t="s">
        <v>87</v>
      </c>
      <c r="G64" s="51">
        <v>34138.6</v>
      </c>
    </row>
    <row r="65" spans="1:7" x14ac:dyDescent="0.3">
      <c r="A65" s="8"/>
      <c r="B65" s="8"/>
      <c r="C65" s="9"/>
      <c r="D65" s="8"/>
      <c r="E65" s="28"/>
      <c r="F65" s="8" t="s">
        <v>81</v>
      </c>
      <c r="G65" s="36">
        <v>-34138.6</v>
      </c>
    </row>
    <row r="66" spans="1:7" x14ac:dyDescent="0.3">
      <c r="A66" s="8"/>
      <c r="B66" s="8"/>
      <c r="C66" s="9"/>
      <c r="D66" s="8"/>
      <c r="E66" s="28"/>
      <c r="F66" s="8" t="s">
        <v>39</v>
      </c>
      <c r="G66" s="24"/>
    </row>
    <row r="67" spans="1:7" x14ac:dyDescent="0.3">
      <c r="A67" s="8"/>
      <c r="B67" s="8"/>
      <c r="C67" s="9"/>
      <c r="D67" s="8"/>
      <c r="E67" s="28"/>
      <c r="F67" s="7" t="s">
        <v>79</v>
      </c>
      <c r="G67" s="36">
        <v>-34138.6</v>
      </c>
    </row>
    <row r="68" spans="1:7" ht="36" customHeight="1" x14ac:dyDescent="0.3">
      <c r="A68" s="8"/>
      <c r="B68" s="8"/>
      <c r="C68" s="9"/>
      <c r="D68" s="8"/>
      <c r="E68" s="28"/>
      <c r="F68" s="8" t="s">
        <v>40</v>
      </c>
      <c r="G68" s="24"/>
    </row>
    <row r="69" spans="1:7" x14ac:dyDescent="0.3">
      <c r="A69" s="8"/>
      <c r="B69" s="8"/>
      <c r="C69" s="9"/>
      <c r="D69" s="8"/>
      <c r="E69" s="28"/>
      <c r="F69" s="8" t="s">
        <v>34</v>
      </c>
      <c r="G69" s="36">
        <v>-34138.6</v>
      </c>
    </row>
    <row r="70" spans="1:7" x14ac:dyDescent="0.3">
      <c r="A70" s="8"/>
      <c r="B70" s="8"/>
      <c r="C70" s="9"/>
      <c r="D70" s="8"/>
      <c r="E70" s="28"/>
      <c r="F70" s="8" t="s">
        <v>69</v>
      </c>
      <c r="G70" s="36">
        <v>-34138.6</v>
      </c>
    </row>
    <row r="71" spans="1:7" x14ac:dyDescent="0.3">
      <c r="A71" s="8"/>
      <c r="B71" s="8"/>
      <c r="C71" s="9"/>
      <c r="D71" s="8"/>
      <c r="E71" s="28"/>
      <c r="F71" s="8" t="s">
        <v>72</v>
      </c>
      <c r="G71" s="36">
        <v>-34138.6</v>
      </c>
    </row>
    <row r="72" spans="1:7" x14ac:dyDescent="0.3">
      <c r="D72" s="3"/>
      <c r="E72" s="27"/>
      <c r="F72" s="8" t="s">
        <v>87</v>
      </c>
      <c r="G72" s="36">
        <v>-34138.6</v>
      </c>
    </row>
  </sheetData>
  <mergeCells count="5">
    <mergeCell ref="B3:G3"/>
    <mergeCell ref="A5:C6"/>
    <mergeCell ref="D5:E6"/>
    <mergeCell ref="F5:F7"/>
    <mergeCell ref="G6:G7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view="pageBreakPreview" topLeftCell="A4" zoomScale="130" zoomScaleNormal="145" zoomScaleSheetLayoutView="130" workbookViewId="0">
      <selection activeCell="D6" sqref="D6:H6"/>
    </sheetView>
  </sheetViews>
  <sheetFormatPr defaultRowHeight="17.25" x14ac:dyDescent="0.2"/>
  <cols>
    <col min="1" max="1" width="7.42578125" style="64" customWidth="1"/>
    <col min="2" max="2" width="8.7109375" style="64" customWidth="1"/>
    <col min="3" max="3" width="44.7109375" style="54" customWidth="1"/>
    <col min="4" max="4" width="12.28515625" style="77" customWidth="1"/>
    <col min="5" max="5" width="16.5703125" style="77" customWidth="1"/>
    <col min="6" max="6" width="18.7109375" style="77" bestFit="1" customWidth="1"/>
    <col min="7" max="8" width="15.5703125" style="77" customWidth="1"/>
    <col min="9" max="9" width="9.5703125" style="54" customWidth="1"/>
    <col min="10" max="10" width="9.85546875" style="54" bestFit="1" customWidth="1"/>
    <col min="11" max="16384" width="9.140625" style="54"/>
  </cols>
  <sheetData>
    <row r="1" spans="1:9" x14ac:dyDescent="0.2">
      <c r="A1" s="188" t="s">
        <v>225</v>
      </c>
      <c r="B1" s="188"/>
      <c r="C1" s="188"/>
      <c r="D1" s="188"/>
      <c r="E1" s="188"/>
      <c r="F1" s="188"/>
      <c r="G1" s="188"/>
      <c r="H1" s="188"/>
      <c r="I1" s="53"/>
    </row>
    <row r="2" spans="1:9" x14ac:dyDescent="0.2">
      <c r="A2" s="188" t="s">
        <v>114</v>
      </c>
      <c r="B2" s="188"/>
      <c r="C2" s="188"/>
      <c r="D2" s="188"/>
      <c r="E2" s="188"/>
      <c r="F2" s="188"/>
      <c r="G2" s="188"/>
      <c r="H2" s="188"/>
      <c r="I2" s="53"/>
    </row>
    <row r="3" spans="1:9" x14ac:dyDescent="0.2">
      <c r="A3" s="188" t="s">
        <v>115</v>
      </c>
      <c r="B3" s="188"/>
      <c r="C3" s="188"/>
      <c r="D3" s="188"/>
      <c r="E3" s="188"/>
      <c r="F3" s="188"/>
      <c r="G3" s="188"/>
      <c r="H3" s="188"/>
      <c r="I3" s="53"/>
    </row>
    <row r="4" spans="1:9" ht="46.5" customHeight="1" x14ac:dyDescent="0.2">
      <c r="A4" s="189" t="s">
        <v>226</v>
      </c>
      <c r="B4" s="189"/>
      <c r="C4" s="189"/>
      <c r="D4" s="189"/>
      <c r="E4" s="189"/>
      <c r="F4" s="189"/>
      <c r="G4" s="189"/>
      <c r="H4" s="189"/>
    </row>
    <row r="5" spans="1:9" x14ac:dyDescent="0.2">
      <c r="A5" s="55"/>
      <c r="B5" s="55"/>
      <c r="C5" s="56"/>
      <c r="D5" s="57"/>
      <c r="E5" s="57"/>
      <c r="F5" s="57"/>
      <c r="G5" s="190" t="s">
        <v>0</v>
      </c>
      <c r="H5" s="190"/>
    </row>
    <row r="6" spans="1:9" s="58" customFormat="1" ht="30.75" customHeight="1" x14ac:dyDescent="0.2">
      <c r="A6" s="179" t="s">
        <v>116</v>
      </c>
      <c r="B6" s="179"/>
      <c r="C6" s="180" t="s">
        <v>117</v>
      </c>
      <c r="D6" s="183" t="s">
        <v>118</v>
      </c>
      <c r="E6" s="184"/>
      <c r="F6" s="184"/>
      <c r="G6" s="184"/>
      <c r="H6" s="185"/>
    </row>
    <row r="7" spans="1:9" s="58" customFormat="1" ht="14.25" x14ac:dyDescent="0.2">
      <c r="A7" s="179"/>
      <c r="B7" s="179"/>
      <c r="C7" s="181"/>
      <c r="D7" s="186" t="s">
        <v>119</v>
      </c>
      <c r="E7" s="183" t="s">
        <v>120</v>
      </c>
      <c r="F7" s="184"/>
      <c r="G7" s="184"/>
      <c r="H7" s="185"/>
    </row>
    <row r="8" spans="1:9" s="58" customFormat="1" ht="85.5" x14ac:dyDescent="0.2">
      <c r="A8" s="59" t="s">
        <v>1</v>
      </c>
      <c r="B8" s="59" t="s">
        <v>2</v>
      </c>
      <c r="C8" s="182"/>
      <c r="D8" s="187"/>
      <c r="E8" s="60" t="s">
        <v>121</v>
      </c>
      <c r="F8" s="60" t="s">
        <v>122</v>
      </c>
      <c r="G8" s="60" t="s">
        <v>123</v>
      </c>
      <c r="H8" s="60" t="s">
        <v>124</v>
      </c>
    </row>
    <row r="9" spans="1:9" s="64" customFormat="1" x14ac:dyDescent="0.2">
      <c r="A9" s="61"/>
      <c r="B9" s="61"/>
      <c r="C9" s="62" t="s">
        <v>125</v>
      </c>
      <c r="D9" s="63">
        <f>D11</f>
        <v>34138.6</v>
      </c>
      <c r="E9" s="63">
        <f t="shared" ref="E9:H9" si="0">E11</f>
        <v>0</v>
      </c>
      <c r="F9" s="63">
        <f t="shared" si="0"/>
        <v>0</v>
      </c>
      <c r="G9" s="63">
        <f t="shared" si="0"/>
        <v>0</v>
      </c>
      <c r="H9" s="63">
        <f t="shared" si="0"/>
        <v>34138.6</v>
      </c>
    </row>
    <row r="10" spans="1:9" x14ac:dyDescent="0.2">
      <c r="A10" s="61"/>
      <c r="B10" s="61"/>
      <c r="C10" s="62" t="s">
        <v>126</v>
      </c>
      <c r="D10" s="63"/>
      <c r="E10" s="63"/>
      <c r="F10" s="63"/>
      <c r="G10" s="63"/>
      <c r="H10" s="63"/>
    </row>
    <row r="11" spans="1:9" s="64" customFormat="1" ht="51.75" x14ac:dyDescent="0.2">
      <c r="A11" s="65"/>
      <c r="B11" s="66"/>
      <c r="C11" s="67" t="s">
        <v>127</v>
      </c>
      <c r="D11" s="68">
        <f>SUM(D13:D13)</f>
        <v>34138.6</v>
      </c>
      <c r="E11" s="68">
        <f>SUM(E13:E13)</f>
        <v>0</v>
      </c>
      <c r="F11" s="68">
        <f>SUM(F13:F13)</f>
        <v>0</v>
      </c>
      <c r="G11" s="68">
        <f>SUM(G13:G13)</f>
        <v>0</v>
      </c>
      <c r="H11" s="68">
        <f>SUM(H13:H13)</f>
        <v>34138.6</v>
      </c>
    </row>
    <row r="12" spans="1:9" s="64" customFormat="1" x14ac:dyDescent="0.2">
      <c r="A12" s="65"/>
      <c r="B12" s="65"/>
      <c r="C12" s="65" t="s">
        <v>128</v>
      </c>
      <c r="D12" s="69"/>
      <c r="E12" s="69"/>
      <c r="F12" s="69"/>
      <c r="G12" s="69"/>
      <c r="H12" s="69"/>
    </row>
    <row r="13" spans="1:9" s="64" customFormat="1" ht="86.25" x14ac:dyDescent="0.2">
      <c r="A13" s="70">
        <v>1001</v>
      </c>
      <c r="B13" s="70">
        <v>31001</v>
      </c>
      <c r="C13" s="71" t="s">
        <v>110</v>
      </c>
      <c r="D13" s="72">
        <f>SUM(E13:H13)</f>
        <v>34138.6</v>
      </c>
      <c r="E13" s="72"/>
      <c r="F13" s="72"/>
      <c r="G13" s="72"/>
      <c r="H13" s="72">
        <v>34138.6</v>
      </c>
    </row>
    <row r="14" spans="1:9" x14ac:dyDescent="0.2">
      <c r="A14" s="74"/>
      <c r="B14" s="74"/>
      <c r="C14" s="75"/>
      <c r="D14" s="76"/>
      <c r="E14" s="76"/>
      <c r="F14" s="76"/>
      <c r="G14" s="76"/>
      <c r="H14" s="76"/>
    </row>
    <row r="15" spans="1:9" x14ac:dyDescent="0.2">
      <c r="A15" s="74"/>
      <c r="B15" s="74"/>
      <c r="C15" s="75"/>
      <c r="D15" s="76"/>
      <c r="E15" s="76"/>
      <c r="F15" s="76"/>
      <c r="G15" s="76"/>
      <c r="H15" s="76"/>
    </row>
    <row r="16" spans="1:9" x14ac:dyDescent="0.2">
      <c r="A16" s="74"/>
      <c r="B16" s="74"/>
      <c r="C16" s="75"/>
      <c r="D16" s="76"/>
      <c r="E16" s="76"/>
      <c r="F16" s="76"/>
      <c r="G16" s="76"/>
      <c r="H16" s="76"/>
    </row>
  </sheetData>
  <mergeCells count="10">
    <mergeCell ref="A1:H1"/>
    <mergeCell ref="A2:H2"/>
    <mergeCell ref="A3:H3"/>
    <mergeCell ref="A4:H4"/>
    <mergeCell ref="G5:H5"/>
    <mergeCell ref="A6:B7"/>
    <mergeCell ref="C6:C8"/>
    <mergeCell ref="D6:H6"/>
    <mergeCell ref="D7:D8"/>
    <mergeCell ref="E7:H7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view="pageBreakPreview" zoomScale="130" zoomScaleNormal="100" zoomScaleSheetLayoutView="130" workbookViewId="0">
      <selection activeCell="A5" sqref="A5:D5"/>
    </sheetView>
  </sheetViews>
  <sheetFormatPr defaultRowHeight="17.25" x14ac:dyDescent="0.2"/>
  <cols>
    <col min="1" max="1" width="7.42578125" style="64" customWidth="1"/>
    <col min="2" max="2" width="8.7109375" style="64" customWidth="1"/>
    <col min="3" max="3" width="62.5703125" style="54" customWidth="1"/>
    <col min="4" max="4" width="37" style="77" customWidth="1"/>
    <col min="5" max="5" width="9.5703125" style="54" customWidth="1"/>
    <col min="6" max="6" width="16.42578125" style="84" bestFit="1" customWidth="1"/>
    <col min="7" max="8" width="18.28515625" style="84" bestFit="1" customWidth="1"/>
    <col min="9" max="9" width="18.5703125" style="84" bestFit="1" customWidth="1"/>
    <col min="10" max="10" width="16.42578125" style="54" customWidth="1"/>
    <col min="11" max="16384" width="9.140625" style="54"/>
  </cols>
  <sheetData>
    <row r="1" spans="1:9" x14ac:dyDescent="0.2">
      <c r="A1" s="188" t="s">
        <v>129</v>
      </c>
      <c r="B1" s="188"/>
      <c r="C1" s="188"/>
      <c r="D1" s="188"/>
      <c r="E1" s="53"/>
      <c r="F1" s="53"/>
    </row>
    <row r="2" spans="1:9" ht="41.25" customHeight="1" x14ac:dyDescent="0.2">
      <c r="A2" s="188" t="s">
        <v>114</v>
      </c>
      <c r="B2" s="188"/>
      <c r="C2" s="188"/>
      <c r="D2" s="188"/>
      <c r="E2" s="53"/>
      <c r="F2" s="53"/>
    </row>
    <row r="3" spans="1:9" x14ac:dyDescent="0.2">
      <c r="A3" s="188" t="s">
        <v>115</v>
      </c>
      <c r="B3" s="188"/>
      <c r="C3" s="188"/>
      <c r="D3" s="188"/>
      <c r="E3" s="53"/>
      <c r="F3" s="53"/>
    </row>
    <row r="4" spans="1:9" x14ac:dyDescent="0.2">
      <c r="A4" s="78"/>
      <c r="B4" s="78"/>
      <c r="C4" s="78"/>
      <c r="D4" s="78"/>
      <c r="E4" s="53"/>
      <c r="F4" s="53"/>
    </row>
    <row r="5" spans="1:9" ht="52.5" customHeight="1" x14ac:dyDescent="0.2">
      <c r="A5" s="191" t="s">
        <v>130</v>
      </c>
      <c r="B5" s="191"/>
      <c r="C5" s="191"/>
      <c r="D5" s="191"/>
      <c r="E5" s="53"/>
      <c r="F5" s="53"/>
    </row>
    <row r="6" spans="1:9" x14ac:dyDescent="0.2">
      <c r="A6" s="78"/>
      <c r="B6" s="78"/>
      <c r="C6" s="78"/>
      <c r="D6" s="78"/>
      <c r="E6" s="53"/>
      <c r="F6" s="53"/>
    </row>
    <row r="7" spans="1:9" x14ac:dyDescent="0.2">
      <c r="A7" s="55"/>
      <c r="B7" s="55"/>
      <c r="C7" s="79"/>
      <c r="D7" s="80" t="s">
        <v>132</v>
      </c>
    </row>
    <row r="8" spans="1:9" s="58" customFormat="1" ht="73.5" customHeight="1" x14ac:dyDescent="0.2">
      <c r="A8" s="192" t="s">
        <v>116</v>
      </c>
      <c r="B8" s="192"/>
      <c r="C8" s="193" t="s">
        <v>131</v>
      </c>
      <c r="D8" s="127" t="s">
        <v>248</v>
      </c>
      <c r="F8" s="85"/>
      <c r="G8" s="85"/>
      <c r="H8" s="85"/>
      <c r="I8" s="85"/>
    </row>
    <row r="9" spans="1:9" s="58" customFormat="1" ht="38.25" x14ac:dyDescent="0.2">
      <c r="A9" s="59" t="s">
        <v>1</v>
      </c>
      <c r="B9" s="59" t="s">
        <v>2</v>
      </c>
      <c r="C9" s="193"/>
      <c r="D9" s="81" t="s">
        <v>3</v>
      </c>
      <c r="F9" s="85"/>
      <c r="G9" s="85"/>
      <c r="H9" s="85"/>
      <c r="I9" s="85"/>
    </row>
    <row r="10" spans="1:9" s="64" customFormat="1" x14ac:dyDescent="0.2">
      <c r="A10" s="61"/>
      <c r="B10" s="61"/>
      <c r="C10" s="62" t="s">
        <v>125</v>
      </c>
      <c r="D10" s="86">
        <v>34138.6</v>
      </c>
      <c r="F10" s="87"/>
      <c r="G10" s="87"/>
      <c r="H10" s="87"/>
      <c r="I10" s="87"/>
    </row>
    <row r="11" spans="1:9" x14ac:dyDescent="0.2">
      <c r="A11" s="61"/>
      <c r="B11" s="61"/>
      <c r="C11" s="62" t="s">
        <v>126</v>
      </c>
      <c r="D11" s="86"/>
    </row>
    <row r="12" spans="1:9" s="64" customFormat="1" ht="34.5" x14ac:dyDescent="0.2">
      <c r="A12" s="65"/>
      <c r="B12" s="66"/>
      <c r="C12" s="67" t="s">
        <v>127</v>
      </c>
      <c r="D12" s="50">
        <v>34138.6</v>
      </c>
      <c r="F12" s="87"/>
      <c r="G12" s="87"/>
      <c r="H12" s="87"/>
      <c r="I12" s="87"/>
    </row>
    <row r="13" spans="1:9" s="64" customFormat="1" x14ac:dyDescent="0.2">
      <c r="A13" s="65"/>
      <c r="B13" s="65"/>
      <c r="C13" s="65" t="s">
        <v>128</v>
      </c>
      <c r="D13" s="72"/>
      <c r="F13" s="87"/>
      <c r="G13" s="87"/>
      <c r="H13" s="87"/>
      <c r="I13" s="87"/>
    </row>
    <row r="14" spans="1:9" s="73" customFormat="1" ht="51.75" x14ac:dyDescent="0.2">
      <c r="A14" s="70">
        <v>1001</v>
      </c>
      <c r="B14" s="70">
        <v>31001</v>
      </c>
      <c r="C14" s="71" t="s">
        <v>110</v>
      </c>
      <c r="D14" s="50">
        <v>34138.6</v>
      </c>
      <c r="F14" s="88"/>
      <c r="G14" s="88"/>
      <c r="H14" s="88"/>
      <c r="I14" s="88"/>
    </row>
    <row r="15" spans="1:9" s="73" customFormat="1" x14ac:dyDescent="0.2">
      <c r="A15" s="70"/>
      <c r="B15" s="70"/>
      <c r="C15" s="65" t="s">
        <v>111</v>
      </c>
      <c r="D15" s="72"/>
      <c r="F15" s="88"/>
      <c r="G15" s="88"/>
      <c r="H15" s="88"/>
      <c r="I15" s="88"/>
    </row>
    <row r="16" spans="1:9" s="90" customFormat="1" ht="33" x14ac:dyDescent="0.2">
      <c r="A16" s="89"/>
      <c r="B16" s="89"/>
      <c r="C16" s="33" t="s">
        <v>45</v>
      </c>
      <c r="D16" s="50">
        <v>34138.6</v>
      </c>
      <c r="F16" s="91"/>
      <c r="G16" s="91"/>
      <c r="H16" s="91"/>
      <c r="I16" s="91"/>
    </row>
    <row r="17" spans="1:4" x14ac:dyDescent="0.2">
      <c r="A17" s="74"/>
      <c r="B17" s="74"/>
      <c r="C17" s="75"/>
      <c r="D17" s="76"/>
    </row>
    <row r="18" spans="1:4" x14ac:dyDescent="0.2">
      <c r="A18" s="74"/>
      <c r="B18" s="74"/>
      <c r="C18" s="75"/>
      <c r="D18" s="76"/>
    </row>
    <row r="19" spans="1:4" x14ac:dyDescent="0.2">
      <c r="A19" s="74"/>
      <c r="B19" s="74"/>
      <c r="C19" s="75"/>
      <c r="D19" s="76"/>
    </row>
    <row r="20" spans="1:4" x14ac:dyDescent="0.2">
      <c r="A20" s="74"/>
      <c r="B20" s="74"/>
      <c r="C20" s="75"/>
      <c r="D20" s="76"/>
    </row>
  </sheetData>
  <mergeCells count="6">
    <mergeCell ref="A1:D1"/>
    <mergeCell ref="A2:D2"/>
    <mergeCell ref="A3:D3"/>
    <mergeCell ref="A5:D5"/>
    <mergeCell ref="A8:B8"/>
    <mergeCell ref="C8:C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7"/>
  <sheetViews>
    <sheetView tabSelected="1" view="pageBreakPreview" topLeftCell="A40" zoomScale="130" zoomScaleNormal="100" zoomScaleSheetLayoutView="130" workbookViewId="0">
      <selection activeCell="H46" sqref="H46"/>
    </sheetView>
  </sheetViews>
  <sheetFormatPr defaultRowHeight="13.5" x14ac:dyDescent="0.2"/>
  <cols>
    <col min="1" max="1" width="28.5703125" style="130" customWidth="1"/>
    <col min="2" max="2" width="63.85546875" style="130" customWidth="1"/>
    <col min="3" max="3" width="31" style="130" customWidth="1"/>
    <col min="4" max="16384" width="9.140625" style="130"/>
  </cols>
  <sheetData>
    <row r="1" spans="1:3" ht="23.25" customHeight="1" x14ac:dyDescent="0.2">
      <c r="C1" s="41" t="s">
        <v>227</v>
      </c>
    </row>
    <row r="2" spans="1:3" ht="56.25" customHeight="1" x14ac:dyDescent="0.2">
      <c r="C2" s="132" t="s">
        <v>60</v>
      </c>
    </row>
    <row r="3" spans="1:3" ht="43.5" customHeight="1" x14ac:dyDescent="0.2">
      <c r="A3" s="199" t="s">
        <v>237</v>
      </c>
      <c r="B3" s="199"/>
      <c r="C3" s="199"/>
    </row>
    <row r="4" spans="1:3" ht="20.25" customHeight="1" x14ac:dyDescent="0.2">
      <c r="A4" s="200" t="s">
        <v>47</v>
      </c>
      <c r="B4" s="200"/>
      <c r="C4" s="200"/>
    </row>
    <row r="5" spans="1:3" ht="14.25" x14ac:dyDescent="0.2">
      <c r="A5" s="197" t="s">
        <v>5</v>
      </c>
      <c r="B5" s="197"/>
      <c r="C5" s="197"/>
    </row>
    <row r="6" spans="1:3" s="37" customFormat="1" x14ac:dyDescent="0.2">
      <c r="A6" s="130"/>
      <c r="B6" s="130"/>
      <c r="C6" s="134"/>
    </row>
    <row r="7" spans="1:3" s="37" customFormat="1" ht="14.25" x14ac:dyDescent="0.2">
      <c r="A7" s="131" t="s">
        <v>54</v>
      </c>
      <c r="B7" s="197" t="s">
        <v>55</v>
      </c>
      <c r="C7" s="197"/>
    </row>
    <row r="8" spans="1:3" s="37" customFormat="1" x14ac:dyDescent="0.2">
      <c r="A8" s="128" t="s">
        <v>56</v>
      </c>
      <c r="B8" s="194" t="s">
        <v>73</v>
      </c>
      <c r="C8" s="194"/>
    </row>
    <row r="9" spans="1:3" s="37" customFormat="1" x14ac:dyDescent="0.2">
      <c r="A9" s="130"/>
      <c r="B9" s="130"/>
      <c r="C9" s="130"/>
    </row>
    <row r="10" spans="1:3" s="37" customFormat="1" x14ac:dyDescent="0.2">
      <c r="A10" s="130"/>
      <c r="B10" s="130"/>
      <c r="C10" s="130"/>
    </row>
    <row r="11" spans="1:3" s="37" customFormat="1" ht="40.5" x14ac:dyDescent="0.2">
      <c r="A11" s="130" t="s">
        <v>7</v>
      </c>
      <c r="B11" s="128" t="s">
        <v>56</v>
      </c>
      <c r="C11" s="129" t="s">
        <v>249</v>
      </c>
    </row>
    <row r="12" spans="1:3" s="37" customFormat="1" x14ac:dyDescent="0.2">
      <c r="A12" s="130" t="s">
        <v>8</v>
      </c>
      <c r="B12" s="128" t="s">
        <v>92</v>
      </c>
      <c r="C12" s="129" t="s">
        <v>74</v>
      </c>
    </row>
    <row r="13" spans="1:3" s="37" customFormat="1" ht="27" x14ac:dyDescent="0.2">
      <c r="A13" s="130" t="s">
        <v>9</v>
      </c>
      <c r="B13" s="128" t="s">
        <v>93</v>
      </c>
      <c r="C13" s="130"/>
    </row>
    <row r="14" spans="1:3" s="37" customFormat="1" ht="40.5" x14ac:dyDescent="0.2">
      <c r="A14" s="130" t="s">
        <v>10</v>
      </c>
      <c r="B14" s="128" t="s">
        <v>94</v>
      </c>
      <c r="C14" s="130"/>
    </row>
    <row r="15" spans="1:3" s="37" customFormat="1" x14ac:dyDescent="0.2">
      <c r="A15" s="130" t="s">
        <v>11</v>
      </c>
      <c r="B15" s="128" t="s">
        <v>12</v>
      </c>
      <c r="C15" s="130"/>
    </row>
    <row r="16" spans="1:3" s="37" customFormat="1" ht="13.5" customHeight="1" x14ac:dyDescent="0.2">
      <c r="A16" s="130" t="s">
        <v>15</v>
      </c>
      <c r="B16" s="128" t="s">
        <v>76</v>
      </c>
      <c r="C16" s="130"/>
    </row>
    <row r="17" spans="1:3" s="37" customFormat="1" x14ac:dyDescent="0.2">
      <c r="A17" s="195" t="s">
        <v>13</v>
      </c>
      <c r="B17" s="195"/>
      <c r="C17" s="130"/>
    </row>
    <row r="18" spans="1:3" s="37" customFormat="1" ht="13.5" customHeight="1" x14ac:dyDescent="0.2">
      <c r="A18" s="194" t="s">
        <v>95</v>
      </c>
      <c r="B18" s="194"/>
      <c r="C18" s="143"/>
    </row>
    <row r="19" spans="1:3" s="37" customFormat="1" x14ac:dyDescent="0.2">
      <c r="A19" s="194" t="s">
        <v>96</v>
      </c>
      <c r="B19" s="194"/>
      <c r="C19" s="143"/>
    </row>
    <row r="20" spans="1:3" s="37" customFormat="1" x14ac:dyDescent="0.2">
      <c r="A20" s="194" t="s">
        <v>97</v>
      </c>
      <c r="B20" s="194"/>
      <c r="C20" s="143"/>
    </row>
    <row r="21" spans="1:3" s="37" customFormat="1" x14ac:dyDescent="0.2">
      <c r="A21" s="194" t="s">
        <v>98</v>
      </c>
      <c r="B21" s="194"/>
      <c r="C21" s="143"/>
    </row>
    <row r="22" spans="1:3" s="37" customFormat="1" x14ac:dyDescent="0.2">
      <c r="A22" s="194" t="s">
        <v>99</v>
      </c>
      <c r="B22" s="194"/>
      <c r="C22" s="143"/>
    </row>
    <row r="23" spans="1:3" s="37" customFormat="1" x14ac:dyDescent="0.2">
      <c r="A23" s="194" t="s">
        <v>100</v>
      </c>
      <c r="B23" s="194"/>
      <c r="C23" s="134">
        <v>-1</v>
      </c>
    </row>
    <row r="24" spans="1:3" s="37" customFormat="1" x14ac:dyDescent="0.2">
      <c r="A24" s="196" t="s">
        <v>14</v>
      </c>
      <c r="B24" s="196"/>
      <c r="C24" s="134">
        <v>-40000</v>
      </c>
    </row>
    <row r="25" spans="1:3" s="37" customFormat="1" x14ac:dyDescent="0.2">
      <c r="A25" s="130"/>
      <c r="B25" s="130"/>
      <c r="C25" s="130"/>
    </row>
    <row r="26" spans="1:3" ht="14.25" x14ac:dyDescent="0.2">
      <c r="A26" s="131" t="s">
        <v>54</v>
      </c>
      <c r="B26" s="197" t="s">
        <v>55</v>
      </c>
      <c r="C26" s="197"/>
    </row>
    <row r="27" spans="1:3" ht="30.75" customHeight="1" x14ac:dyDescent="0.2">
      <c r="A27" s="128" t="s">
        <v>44</v>
      </c>
      <c r="B27" s="194" t="s">
        <v>77</v>
      </c>
      <c r="C27" s="194"/>
    </row>
    <row r="28" spans="1:3" ht="14.25" x14ac:dyDescent="0.2">
      <c r="A28" s="197" t="s">
        <v>6</v>
      </c>
      <c r="B28" s="197"/>
      <c r="C28" s="197"/>
    </row>
    <row r="29" spans="1:3" s="37" customFormat="1" ht="40.5" x14ac:dyDescent="0.2">
      <c r="A29" s="135" t="s">
        <v>7</v>
      </c>
      <c r="B29" s="128" t="s">
        <v>44</v>
      </c>
      <c r="C29" s="129" t="s">
        <v>248</v>
      </c>
    </row>
    <row r="30" spans="1:3" s="37" customFormat="1" x14ac:dyDescent="0.2">
      <c r="A30" s="135" t="s">
        <v>8</v>
      </c>
      <c r="B30" s="128">
        <v>11001</v>
      </c>
      <c r="C30" s="129" t="s">
        <v>74</v>
      </c>
    </row>
    <row r="31" spans="1:3" s="37" customFormat="1" ht="63" customHeight="1" x14ac:dyDescent="0.2">
      <c r="A31" s="135" t="s">
        <v>9</v>
      </c>
      <c r="B31" s="128" t="s">
        <v>234</v>
      </c>
    </row>
    <row r="32" spans="1:3" s="37" customFormat="1" ht="81" x14ac:dyDescent="0.2">
      <c r="A32" s="135" t="s">
        <v>10</v>
      </c>
      <c r="B32" s="128" t="s">
        <v>235</v>
      </c>
    </row>
    <row r="33" spans="1:5" s="37" customFormat="1" x14ac:dyDescent="0.2">
      <c r="A33" s="135" t="s">
        <v>11</v>
      </c>
      <c r="B33" s="128" t="s">
        <v>12</v>
      </c>
    </row>
    <row r="34" spans="1:5" s="37" customFormat="1" ht="40.5" x14ac:dyDescent="0.2">
      <c r="A34" s="135" t="s">
        <v>104</v>
      </c>
      <c r="B34" s="128" t="s">
        <v>47</v>
      </c>
    </row>
    <row r="35" spans="1:5" s="37" customFormat="1" x14ac:dyDescent="0.2">
      <c r="A35" s="195" t="s">
        <v>13</v>
      </c>
      <c r="B35" s="195"/>
    </row>
    <row r="36" spans="1:5" s="37" customFormat="1" x14ac:dyDescent="0.2">
      <c r="A36" s="194" t="s">
        <v>105</v>
      </c>
      <c r="B36" s="194"/>
      <c r="C36" s="136" t="s">
        <v>75</v>
      </c>
      <c r="E36" s="164"/>
    </row>
    <row r="37" spans="1:5" s="37" customFormat="1" x14ac:dyDescent="0.2">
      <c r="A37" s="196" t="s">
        <v>14</v>
      </c>
      <c r="B37" s="196"/>
      <c r="C37" s="134">
        <v>5861.4</v>
      </c>
    </row>
    <row r="38" spans="1:5" s="37" customFormat="1" x14ac:dyDescent="0.2">
      <c r="A38" s="130"/>
      <c r="B38" s="130"/>
      <c r="C38" s="137"/>
    </row>
    <row r="39" spans="1:5" ht="14.25" x14ac:dyDescent="0.2">
      <c r="A39" s="197" t="s">
        <v>6</v>
      </c>
      <c r="B39" s="197"/>
      <c r="C39" s="197"/>
    </row>
    <row r="40" spans="1:5" s="138" customFormat="1" ht="68.25" customHeight="1" x14ac:dyDescent="0.2">
      <c r="A40" s="135" t="s">
        <v>7</v>
      </c>
      <c r="B40" s="135">
        <v>1100</v>
      </c>
      <c r="C40" s="129" t="s">
        <v>248</v>
      </c>
    </row>
    <row r="41" spans="1:5" s="138" customFormat="1" ht="32.25" customHeight="1" x14ac:dyDescent="0.2">
      <c r="A41" s="135" t="s">
        <v>8</v>
      </c>
      <c r="B41" s="139" t="s">
        <v>106</v>
      </c>
      <c r="C41" s="129" t="s">
        <v>74</v>
      </c>
    </row>
    <row r="42" spans="1:5" s="138" customFormat="1" ht="48" customHeight="1" x14ac:dyDescent="0.2">
      <c r="A42" s="130" t="s">
        <v>9</v>
      </c>
      <c r="B42" s="128" t="s">
        <v>133</v>
      </c>
      <c r="C42" s="140"/>
    </row>
    <row r="43" spans="1:5" s="138" customFormat="1" ht="48" customHeight="1" x14ac:dyDescent="0.2">
      <c r="A43" s="130" t="s">
        <v>10</v>
      </c>
      <c r="B43" s="128" t="s">
        <v>134</v>
      </c>
      <c r="C43" s="141"/>
    </row>
    <row r="44" spans="1:5" s="138" customFormat="1" ht="27" x14ac:dyDescent="0.2">
      <c r="A44" s="130" t="s">
        <v>11</v>
      </c>
      <c r="B44" s="128" t="s">
        <v>109</v>
      </c>
      <c r="C44" s="141"/>
    </row>
    <row r="45" spans="1:5" s="138" customFormat="1" ht="27" x14ac:dyDescent="0.2">
      <c r="A45" s="130" t="s">
        <v>15</v>
      </c>
      <c r="B45" s="128" t="s">
        <v>45</v>
      </c>
      <c r="C45" s="141"/>
    </row>
    <row r="46" spans="1:5" s="138" customFormat="1" ht="17.25" customHeight="1" x14ac:dyDescent="0.2">
      <c r="A46" s="195" t="s">
        <v>13</v>
      </c>
      <c r="B46" s="195"/>
      <c r="C46" s="141"/>
    </row>
    <row r="47" spans="1:5" x14ac:dyDescent="0.2">
      <c r="A47" s="195"/>
      <c r="B47" s="195"/>
    </row>
    <row r="48" spans="1:5" x14ac:dyDescent="0.2">
      <c r="A48" s="194" t="s">
        <v>228</v>
      </c>
      <c r="B48" s="194"/>
      <c r="C48" s="211">
        <v>78</v>
      </c>
    </row>
    <row r="49" spans="1:3" x14ac:dyDescent="0.2">
      <c r="A49" s="194" t="s">
        <v>247</v>
      </c>
      <c r="B49" s="194"/>
      <c r="C49" s="12">
        <v>3</v>
      </c>
    </row>
    <row r="50" spans="1:3" x14ac:dyDescent="0.2">
      <c r="A50" s="194" t="s">
        <v>229</v>
      </c>
      <c r="B50" s="194"/>
      <c r="C50" s="12">
        <v>321</v>
      </c>
    </row>
    <row r="51" spans="1:3" x14ac:dyDescent="0.2">
      <c r="A51" s="194" t="s">
        <v>230</v>
      </c>
      <c r="B51" s="194" t="s">
        <v>167</v>
      </c>
      <c r="C51" s="12">
        <v>5</v>
      </c>
    </row>
    <row r="52" spans="1:3" x14ac:dyDescent="0.2">
      <c r="A52" s="194" t="s">
        <v>231</v>
      </c>
      <c r="B52" s="194" t="s">
        <v>168</v>
      </c>
      <c r="C52" s="165">
        <v>7</v>
      </c>
    </row>
    <row r="53" spans="1:3" x14ac:dyDescent="0.2">
      <c r="A53" s="194" t="s">
        <v>232</v>
      </c>
      <c r="B53" s="194"/>
      <c r="C53" s="12">
        <v>7</v>
      </c>
    </row>
    <row r="54" spans="1:3" x14ac:dyDescent="0.2">
      <c r="A54" s="194" t="s">
        <v>233</v>
      </c>
      <c r="B54" s="194"/>
      <c r="C54" s="12">
        <v>9</v>
      </c>
    </row>
    <row r="55" spans="1:3" x14ac:dyDescent="0.2">
      <c r="A55" s="194" t="s">
        <v>238</v>
      </c>
      <c r="B55" s="194"/>
      <c r="C55" s="12">
        <v>4</v>
      </c>
    </row>
    <row r="56" spans="1:3" x14ac:dyDescent="0.2">
      <c r="A56" s="212" t="s">
        <v>252</v>
      </c>
      <c r="B56" s="212"/>
      <c r="C56" s="211">
        <v>6</v>
      </c>
    </row>
    <row r="57" spans="1:3" s="138" customFormat="1" ht="17.25" customHeight="1" x14ac:dyDescent="0.2">
      <c r="A57" s="196" t="s">
        <v>14</v>
      </c>
      <c r="B57" s="196"/>
      <c r="C57" s="142">
        <v>34138.6</v>
      </c>
    </row>
    <row r="58" spans="1:3" ht="13.5" customHeight="1" x14ac:dyDescent="0.2">
      <c r="A58" s="198" t="s">
        <v>88</v>
      </c>
      <c r="B58" s="198"/>
      <c r="C58" s="198"/>
    </row>
    <row r="59" spans="1:3" ht="14.25" x14ac:dyDescent="0.2">
      <c r="A59" s="197" t="s">
        <v>5</v>
      </c>
      <c r="B59" s="197"/>
      <c r="C59" s="197"/>
    </row>
    <row r="60" spans="1:3" s="38" customFormat="1" x14ac:dyDescent="0.2">
      <c r="A60" s="130"/>
      <c r="B60" s="130"/>
      <c r="C60" s="130"/>
    </row>
    <row r="61" spans="1:3" s="38" customFormat="1" ht="14.25" x14ac:dyDescent="0.2">
      <c r="A61" s="131" t="s">
        <v>54</v>
      </c>
      <c r="B61" s="197" t="s">
        <v>55</v>
      </c>
      <c r="C61" s="197"/>
    </row>
    <row r="62" spans="1:3" s="38" customFormat="1" x14ac:dyDescent="0.2">
      <c r="A62" s="128" t="s">
        <v>89</v>
      </c>
      <c r="B62" s="194" t="s">
        <v>90</v>
      </c>
      <c r="C62" s="194"/>
    </row>
    <row r="63" spans="1:3" s="38" customFormat="1" x14ac:dyDescent="0.2">
      <c r="A63" s="130"/>
      <c r="B63" s="130"/>
      <c r="C63" s="130"/>
    </row>
    <row r="64" spans="1:3" s="38" customFormat="1" ht="26.25" customHeight="1" x14ac:dyDescent="0.2">
      <c r="A64" s="197" t="s">
        <v>6</v>
      </c>
      <c r="B64" s="197"/>
      <c r="C64" s="197"/>
    </row>
    <row r="65" spans="1:3" s="38" customFormat="1" ht="12.75" customHeight="1" x14ac:dyDescent="0.2">
      <c r="A65" s="130"/>
      <c r="B65" s="130"/>
      <c r="C65" s="130"/>
    </row>
    <row r="66" spans="1:3" s="38" customFormat="1" ht="75.75" customHeight="1" x14ac:dyDescent="0.2">
      <c r="A66" s="130" t="s">
        <v>7</v>
      </c>
      <c r="B66" s="128" t="s">
        <v>89</v>
      </c>
      <c r="C66" s="129" t="s">
        <v>248</v>
      </c>
    </row>
    <row r="67" spans="1:3" s="38" customFormat="1" ht="13.5" customHeight="1" x14ac:dyDescent="0.2">
      <c r="A67" s="130" t="s">
        <v>8</v>
      </c>
      <c r="B67" s="128" t="s">
        <v>78</v>
      </c>
      <c r="C67" s="129" t="s">
        <v>74</v>
      </c>
    </row>
    <row r="68" spans="1:3" s="38" customFormat="1" ht="13.5" customHeight="1" x14ac:dyDescent="0.2">
      <c r="A68" s="130" t="s">
        <v>9</v>
      </c>
      <c r="B68" s="128" t="s">
        <v>90</v>
      </c>
      <c r="C68" s="130"/>
    </row>
    <row r="69" spans="1:3" s="38" customFormat="1" ht="13.5" customHeight="1" x14ac:dyDescent="0.2">
      <c r="A69" s="130" t="s">
        <v>10</v>
      </c>
      <c r="B69" s="128" t="s">
        <v>91</v>
      </c>
      <c r="C69" s="130"/>
    </row>
    <row r="70" spans="1:3" s="38" customFormat="1" ht="13.5" customHeight="1" x14ac:dyDescent="0.2">
      <c r="A70" s="130" t="s">
        <v>11</v>
      </c>
      <c r="B70" s="128" t="s">
        <v>12</v>
      </c>
      <c r="C70" s="130"/>
    </row>
    <row r="71" spans="1:3" s="38" customFormat="1" ht="13.5" customHeight="1" x14ac:dyDescent="0.2">
      <c r="A71" s="130" t="s">
        <v>15</v>
      </c>
      <c r="B71" s="128" t="s">
        <v>88</v>
      </c>
      <c r="C71" s="42"/>
    </row>
    <row r="72" spans="1:3" s="38" customFormat="1" ht="13.5" customHeight="1" x14ac:dyDescent="0.2">
      <c r="A72" s="195" t="s">
        <v>13</v>
      </c>
      <c r="B72" s="195"/>
      <c r="C72" s="42"/>
    </row>
    <row r="73" spans="1:3" s="38" customFormat="1" ht="13.5" customHeight="1" x14ac:dyDescent="0.2">
      <c r="A73" s="196" t="s">
        <v>14</v>
      </c>
      <c r="B73" s="196"/>
      <c r="C73" s="142">
        <v>34138.6</v>
      </c>
    </row>
    <row r="74" spans="1:3" s="38" customFormat="1" ht="12.75" customHeight="1" x14ac:dyDescent="0.2">
      <c r="A74" s="197" t="s">
        <v>6</v>
      </c>
      <c r="B74" s="197"/>
      <c r="C74" s="197"/>
    </row>
    <row r="75" spans="1:3" s="38" customFormat="1" ht="12.75" customHeight="1" x14ac:dyDescent="0.2">
      <c r="A75" s="130"/>
      <c r="B75" s="130"/>
      <c r="C75" s="130"/>
    </row>
    <row r="76" spans="1:3" s="38" customFormat="1" ht="69" customHeight="1" x14ac:dyDescent="0.2">
      <c r="A76" s="130" t="s">
        <v>7</v>
      </c>
      <c r="B76" s="128" t="s">
        <v>89</v>
      </c>
      <c r="C76" s="129" t="s">
        <v>249</v>
      </c>
    </row>
    <row r="77" spans="1:3" s="38" customFormat="1" ht="13.5" customHeight="1" x14ac:dyDescent="0.2">
      <c r="A77" s="130" t="s">
        <v>8</v>
      </c>
      <c r="B77" s="128" t="s">
        <v>78</v>
      </c>
      <c r="C77" s="129" t="s">
        <v>74</v>
      </c>
    </row>
    <row r="78" spans="1:3" s="38" customFormat="1" ht="13.5" customHeight="1" x14ac:dyDescent="0.2">
      <c r="A78" s="130" t="s">
        <v>9</v>
      </c>
      <c r="B78" s="128" t="s">
        <v>90</v>
      </c>
      <c r="C78" s="130"/>
    </row>
    <row r="79" spans="1:3" s="38" customFormat="1" ht="13.5" customHeight="1" x14ac:dyDescent="0.2">
      <c r="A79" s="130" t="s">
        <v>10</v>
      </c>
      <c r="B79" s="128" t="s">
        <v>91</v>
      </c>
      <c r="C79" s="130"/>
    </row>
    <row r="80" spans="1:3" s="38" customFormat="1" ht="13.5" customHeight="1" x14ac:dyDescent="0.2">
      <c r="A80" s="130" t="s">
        <v>11</v>
      </c>
      <c r="B80" s="128" t="s">
        <v>12</v>
      </c>
      <c r="C80" s="130"/>
    </row>
    <row r="81" spans="1:3" s="38" customFormat="1" ht="13.5" customHeight="1" x14ac:dyDescent="0.2">
      <c r="A81" s="130" t="s">
        <v>15</v>
      </c>
      <c r="B81" s="128" t="s">
        <v>88</v>
      </c>
      <c r="C81" s="130"/>
    </row>
    <row r="82" spans="1:3" s="38" customFormat="1" ht="13.5" customHeight="1" x14ac:dyDescent="0.2">
      <c r="A82" s="195" t="s">
        <v>13</v>
      </c>
      <c r="B82" s="195"/>
      <c r="C82" s="42"/>
    </row>
    <row r="83" spans="1:3" s="38" customFormat="1" ht="13.5" customHeight="1" x14ac:dyDescent="0.2">
      <c r="A83" s="196" t="s">
        <v>14</v>
      </c>
      <c r="B83" s="196"/>
      <c r="C83" s="134">
        <v>-34138.6</v>
      </c>
    </row>
    <row r="84" spans="1:3" s="37" customFormat="1" x14ac:dyDescent="0.2">
      <c r="A84" s="130"/>
      <c r="B84" s="130"/>
      <c r="C84" s="134"/>
    </row>
    <row r="85" spans="1:3" ht="12.75" customHeight="1" x14ac:dyDescent="0.2"/>
    <row r="86" spans="1:3" ht="12.75" customHeight="1" x14ac:dyDescent="0.2"/>
    <row r="87" spans="1:3" ht="12.75" customHeight="1" x14ac:dyDescent="0.2"/>
    <row r="88" spans="1:3" ht="12.75" customHeight="1" x14ac:dyDescent="0.2"/>
    <row r="89" spans="1:3" ht="12.75" customHeight="1" x14ac:dyDescent="0.2"/>
    <row r="90" spans="1:3" ht="12.75" customHeight="1" x14ac:dyDescent="0.2"/>
    <row r="91" spans="1:3" ht="12.75" customHeight="1" x14ac:dyDescent="0.2"/>
    <row r="92" spans="1:3" ht="12.75" customHeight="1" x14ac:dyDescent="0.2"/>
    <row r="93" spans="1:3" ht="12.7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/>
    <row r="105" ht="12.75" customHeight="1" x14ac:dyDescent="0.2"/>
    <row r="106" ht="12.75" customHeight="1" x14ac:dyDescent="0.2"/>
    <row r="107" ht="12.75" customHeight="1" x14ac:dyDescent="0.2"/>
  </sheetData>
  <mergeCells count="42">
    <mergeCell ref="A3:C3"/>
    <mergeCell ref="A4:C4"/>
    <mergeCell ref="A5:C5"/>
    <mergeCell ref="B26:C26"/>
    <mergeCell ref="A37:B37"/>
    <mergeCell ref="A36:B36"/>
    <mergeCell ref="A21:B21"/>
    <mergeCell ref="A22:B22"/>
    <mergeCell ref="A23:B23"/>
    <mergeCell ref="A24:B24"/>
    <mergeCell ref="A19:B19"/>
    <mergeCell ref="A20:B20"/>
    <mergeCell ref="B27:C27"/>
    <mergeCell ref="A28:C28"/>
    <mergeCell ref="A35:B35"/>
    <mergeCell ref="B7:C7"/>
    <mergeCell ref="B8:C8"/>
    <mergeCell ref="A17:B17"/>
    <mergeCell ref="A18:B18"/>
    <mergeCell ref="A55:B55"/>
    <mergeCell ref="B61:C61"/>
    <mergeCell ref="A58:C58"/>
    <mergeCell ref="A59:C59"/>
    <mergeCell ref="A56:B56"/>
    <mergeCell ref="A39:C39"/>
    <mergeCell ref="A46:B46"/>
    <mergeCell ref="A54:B54"/>
    <mergeCell ref="A57:B57"/>
    <mergeCell ref="A47:B47"/>
    <mergeCell ref="A48:B48"/>
    <mergeCell ref="A49:B49"/>
    <mergeCell ref="A53:B53"/>
    <mergeCell ref="A50:B50"/>
    <mergeCell ref="A51:B51"/>
    <mergeCell ref="A52:B52"/>
    <mergeCell ref="A82:B82"/>
    <mergeCell ref="A83:B83"/>
    <mergeCell ref="B62:C62"/>
    <mergeCell ref="A64:C64"/>
    <mergeCell ref="A72:B72"/>
    <mergeCell ref="A73:B73"/>
    <mergeCell ref="A74:C74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5"/>
  <sheetViews>
    <sheetView view="pageBreakPreview" topLeftCell="A43" zoomScale="130" zoomScaleNormal="115" zoomScaleSheetLayoutView="130" workbookViewId="0">
      <selection activeCell="H56" sqref="H56"/>
    </sheetView>
  </sheetViews>
  <sheetFormatPr defaultRowHeight="13.5" x14ac:dyDescent="0.2"/>
  <cols>
    <col min="1" max="1" width="28.5703125" style="82" customWidth="1"/>
    <col min="2" max="2" width="59.140625" style="82" customWidth="1"/>
    <col min="3" max="3" width="32" style="82" customWidth="1"/>
    <col min="4" max="5" width="9.140625" style="82"/>
    <col min="6" max="6" width="12.42578125" style="82" bestFit="1" customWidth="1"/>
    <col min="7" max="16384" width="9.140625" style="82"/>
  </cols>
  <sheetData>
    <row r="1" spans="1:3" ht="14.25" x14ac:dyDescent="0.2">
      <c r="C1" s="41" t="s">
        <v>158</v>
      </c>
    </row>
    <row r="2" spans="1:3" ht="63.75" customHeight="1" x14ac:dyDescent="0.2">
      <c r="C2" s="132" t="s">
        <v>60</v>
      </c>
    </row>
    <row r="3" spans="1:3" ht="49.5" customHeight="1" x14ac:dyDescent="0.2">
      <c r="A3" s="199" t="s">
        <v>236</v>
      </c>
      <c r="B3" s="199"/>
      <c r="C3" s="199"/>
    </row>
    <row r="4" spans="1:3" ht="18.75" customHeight="1" x14ac:dyDescent="0.2">
      <c r="A4" s="200" t="s">
        <v>47</v>
      </c>
      <c r="B4" s="200"/>
      <c r="C4" s="200"/>
    </row>
    <row r="5" spans="1:3" s="147" customFormat="1" ht="14.25" x14ac:dyDescent="0.2">
      <c r="A5" s="197" t="s">
        <v>5</v>
      </c>
      <c r="B5" s="197"/>
      <c r="C5" s="197"/>
    </row>
    <row r="6" spans="1:3" s="37" customFormat="1" x14ac:dyDescent="0.2">
      <c r="A6" s="147"/>
      <c r="B6" s="147"/>
      <c r="C6" s="134"/>
    </row>
    <row r="7" spans="1:3" s="37" customFormat="1" ht="14.25" x14ac:dyDescent="0.2">
      <c r="A7" s="150" t="s">
        <v>54</v>
      </c>
      <c r="B7" s="197" t="s">
        <v>55</v>
      </c>
      <c r="C7" s="197"/>
    </row>
    <row r="8" spans="1:3" s="37" customFormat="1" x14ac:dyDescent="0.2">
      <c r="A8" s="149" t="s">
        <v>56</v>
      </c>
      <c r="B8" s="194" t="s">
        <v>73</v>
      </c>
      <c r="C8" s="194"/>
    </row>
    <row r="9" spans="1:3" s="37" customFormat="1" x14ac:dyDescent="0.2">
      <c r="A9" s="147"/>
      <c r="B9" s="147"/>
      <c r="C9" s="147"/>
    </row>
    <row r="10" spans="1:3" s="37" customFormat="1" x14ac:dyDescent="0.2">
      <c r="A10" s="147"/>
      <c r="B10" s="147"/>
      <c r="C10" s="147"/>
    </row>
    <row r="11" spans="1:3" s="37" customFormat="1" ht="40.5" x14ac:dyDescent="0.2">
      <c r="A11" s="147" t="s">
        <v>7</v>
      </c>
      <c r="B11" s="149" t="s">
        <v>56</v>
      </c>
      <c r="C11" s="148" t="s">
        <v>249</v>
      </c>
    </row>
    <row r="12" spans="1:3" s="37" customFormat="1" x14ac:dyDescent="0.2">
      <c r="A12" s="147" t="s">
        <v>8</v>
      </c>
      <c r="B12" s="149" t="s">
        <v>92</v>
      </c>
      <c r="C12" s="148" t="s">
        <v>74</v>
      </c>
    </row>
    <row r="13" spans="1:3" s="37" customFormat="1" ht="27" x14ac:dyDescent="0.2">
      <c r="A13" s="147" t="s">
        <v>9</v>
      </c>
      <c r="B13" s="149" t="s">
        <v>93</v>
      </c>
      <c r="C13" s="147"/>
    </row>
    <row r="14" spans="1:3" s="37" customFormat="1" ht="54" x14ac:dyDescent="0.2">
      <c r="A14" s="147" t="s">
        <v>10</v>
      </c>
      <c r="B14" s="149" t="s">
        <v>94</v>
      </c>
      <c r="C14" s="147"/>
    </row>
    <row r="15" spans="1:3" s="37" customFormat="1" x14ac:dyDescent="0.2">
      <c r="A15" s="147" t="s">
        <v>11</v>
      </c>
      <c r="B15" s="149" t="s">
        <v>12</v>
      </c>
      <c r="C15" s="147"/>
    </row>
    <row r="16" spans="1:3" s="37" customFormat="1" ht="13.5" customHeight="1" x14ac:dyDescent="0.2">
      <c r="A16" s="147" t="s">
        <v>15</v>
      </c>
      <c r="B16" s="149" t="s">
        <v>76</v>
      </c>
      <c r="C16" s="147"/>
    </row>
    <row r="17" spans="1:3" s="37" customFormat="1" x14ac:dyDescent="0.2">
      <c r="A17" s="195" t="s">
        <v>13</v>
      </c>
      <c r="B17" s="195"/>
      <c r="C17" s="147"/>
    </row>
    <row r="18" spans="1:3" s="37" customFormat="1" ht="13.5" customHeight="1" x14ac:dyDescent="0.2">
      <c r="A18" s="194" t="s">
        <v>95</v>
      </c>
      <c r="B18" s="194"/>
      <c r="C18" s="143"/>
    </row>
    <row r="19" spans="1:3" s="37" customFormat="1" x14ac:dyDescent="0.2">
      <c r="A19" s="194" t="s">
        <v>96</v>
      </c>
      <c r="B19" s="194"/>
      <c r="C19" s="143"/>
    </row>
    <row r="20" spans="1:3" s="37" customFormat="1" x14ac:dyDescent="0.2">
      <c r="A20" s="194" t="s">
        <v>97</v>
      </c>
      <c r="B20" s="194"/>
      <c r="C20" s="143"/>
    </row>
    <row r="21" spans="1:3" s="37" customFormat="1" x14ac:dyDescent="0.2">
      <c r="A21" s="194" t="s">
        <v>98</v>
      </c>
      <c r="B21" s="194"/>
      <c r="C21" s="143"/>
    </row>
    <row r="22" spans="1:3" s="37" customFormat="1" x14ac:dyDescent="0.2">
      <c r="A22" s="194" t="s">
        <v>99</v>
      </c>
      <c r="B22" s="194"/>
      <c r="C22" s="143"/>
    </row>
    <row r="23" spans="1:3" s="37" customFormat="1" x14ac:dyDescent="0.2">
      <c r="A23" s="194" t="s">
        <v>100</v>
      </c>
      <c r="B23" s="194"/>
      <c r="C23" s="134">
        <v>-1</v>
      </c>
    </row>
    <row r="24" spans="1:3" s="37" customFormat="1" x14ac:dyDescent="0.2">
      <c r="A24" s="196" t="s">
        <v>14</v>
      </c>
      <c r="B24" s="196"/>
      <c r="C24" s="134">
        <v>-40000</v>
      </c>
    </row>
    <row r="25" spans="1:3" s="37" customFormat="1" x14ac:dyDescent="0.2">
      <c r="A25" s="147"/>
      <c r="B25" s="147"/>
      <c r="C25" s="147"/>
    </row>
    <row r="26" spans="1:3" s="147" customFormat="1" ht="14.25" x14ac:dyDescent="0.2">
      <c r="A26" s="150" t="s">
        <v>54</v>
      </c>
      <c r="B26" s="197" t="s">
        <v>55</v>
      </c>
      <c r="C26" s="197"/>
    </row>
    <row r="27" spans="1:3" s="147" customFormat="1" ht="30.75" customHeight="1" x14ac:dyDescent="0.2">
      <c r="A27" s="149" t="s">
        <v>44</v>
      </c>
      <c r="B27" s="194" t="s">
        <v>77</v>
      </c>
      <c r="C27" s="194"/>
    </row>
    <row r="28" spans="1:3" s="147" customFormat="1" ht="14.25" x14ac:dyDescent="0.2">
      <c r="A28" s="197" t="s">
        <v>6</v>
      </c>
      <c r="B28" s="197"/>
      <c r="C28" s="197"/>
    </row>
    <row r="29" spans="1:3" s="37" customFormat="1" ht="40.5" x14ac:dyDescent="0.2">
      <c r="A29" s="135" t="s">
        <v>7</v>
      </c>
      <c r="B29" s="149" t="s">
        <v>44</v>
      </c>
      <c r="C29" s="148" t="s">
        <v>248</v>
      </c>
    </row>
    <row r="30" spans="1:3" s="37" customFormat="1" x14ac:dyDescent="0.2">
      <c r="A30" s="135" t="s">
        <v>8</v>
      </c>
      <c r="B30" s="149">
        <v>11001</v>
      </c>
      <c r="C30" s="148" t="s">
        <v>74</v>
      </c>
    </row>
    <row r="31" spans="1:3" s="37" customFormat="1" ht="63" customHeight="1" x14ac:dyDescent="0.2">
      <c r="A31" s="135" t="s">
        <v>9</v>
      </c>
      <c r="B31" s="149" t="s">
        <v>234</v>
      </c>
    </row>
    <row r="32" spans="1:3" s="37" customFormat="1" ht="94.5" x14ac:dyDescent="0.2">
      <c r="A32" s="135" t="s">
        <v>10</v>
      </c>
      <c r="B32" s="149" t="s">
        <v>235</v>
      </c>
    </row>
    <row r="33" spans="1:5" s="37" customFormat="1" x14ac:dyDescent="0.2">
      <c r="A33" s="135" t="s">
        <v>11</v>
      </c>
      <c r="B33" s="149" t="s">
        <v>12</v>
      </c>
    </row>
    <row r="34" spans="1:5" s="37" customFormat="1" ht="40.5" x14ac:dyDescent="0.2">
      <c r="A34" s="135" t="s">
        <v>104</v>
      </c>
      <c r="B34" s="149" t="s">
        <v>47</v>
      </c>
    </row>
    <row r="35" spans="1:5" s="37" customFormat="1" x14ac:dyDescent="0.2">
      <c r="A35" s="195" t="s">
        <v>13</v>
      </c>
      <c r="B35" s="195"/>
    </row>
    <row r="36" spans="1:5" s="37" customFormat="1" x14ac:dyDescent="0.2">
      <c r="A36" s="194" t="s">
        <v>105</v>
      </c>
      <c r="B36" s="194"/>
      <c r="C36" s="136" t="s">
        <v>75</v>
      </c>
      <c r="E36" s="164"/>
    </row>
    <row r="37" spans="1:5" s="37" customFormat="1" x14ac:dyDescent="0.2">
      <c r="A37" s="196" t="s">
        <v>14</v>
      </c>
      <c r="B37" s="196"/>
      <c r="C37" s="134">
        <v>5861.4</v>
      </c>
    </row>
    <row r="38" spans="1:5" s="37" customFormat="1" x14ac:dyDescent="0.2">
      <c r="A38" s="147"/>
      <c r="B38" s="147"/>
      <c r="C38" s="137"/>
    </row>
    <row r="39" spans="1:5" s="147" customFormat="1" ht="14.25" x14ac:dyDescent="0.2">
      <c r="A39" s="197" t="s">
        <v>6</v>
      </c>
      <c r="B39" s="197"/>
      <c r="C39" s="197"/>
    </row>
    <row r="40" spans="1:5" s="138" customFormat="1" ht="68.25" customHeight="1" x14ac:dyDescent="0.2">
      <c r="A40" s="135" t="s">
        <v>7</v>
      </c>
      <c r="B40" s="135">
        <v>1100</v>
      </c>
      <c r="C40" s="148" t="s">
        <v>248</v>
      </c>
    </row>
    <row r="41" spans="1:5" s="138" customFormat="1" ht="32.25" customHeight="1" x14ac:dyDescent="0.2">
      <c r="A41" s="135" t="s">
        <v>8</v>
      </c>
      <c r="B41" s="139" t="s">
        <v>106</v>
      </c>
      <c r="C41" s="148" t="s">
        <v>74</v>
      </c>
    </row>
    <row r="42" spans="1:5" s="138" customFormat="1" ht="48" customHeight="1" x14ac:dyDescent="0.2">
      <c r="A42" s="147" t="s">
        <v>9</v>
      </c>
      <c r="B42" s="149" t="s">
        <v>133</v>
      </c>
      <c r="C42" s="140"/>
    </row>
    <row r="43" spans="1:5" s="138" customFormat="1" ht="48" customHeight="1" x14ac:dyDescent="0.2">
      <c r="A43" s="147" t="s">
        <v>10</v>
      </c>
      <c r="B43" s="149" t="s">
        <v>134</v>
      </c>
      <c r="C43" s="141"/>
    </row>
    <row r="44" spans="1:5" s="138" customFormat="1" ht="27" x14ac:dyDescent="0.2">
      <c r="A44" s="147" t="s">
        <v>11</v>
      </c>
      <c r="B44" s="149" t="s">
        <v>109</v>
      </c>
      <c r="C44" s="141"/>
    </row>
    <row r="45" spans="1:5" s="138" customFormat="1" ht="27" x14ac:dyDescent="0.2">
      <c r="A45" s="147" t="s">
        <v>15</v>
      </c>
      <c r="B45" s="149" t="s">
        <v>45</v>
      </c>
      <c r="C45" s="141"/>
    </row>
    <row r="46" spans="1:5" s="138" customFormat="1" ht="17.25" customHeight="1" x14ac:dyDescent="0.2">
      <c r="A46" s="195" t="s">
        <v>13</v>
      </c>
      <c r="B46" s="195"/>
      <c r="C46" s="141"/>
    </row>
    <row r="47" spans="1:5" s="147" customFormat="1" x14ac:dyDescent="0.2">
      <c r="A47" s="195"/>
      <c r="B47" s="195"/>
    </row>
    <row r="48" spans="1:5" s="147" customFormat="1" x14ac:dyDescent="0.2">
      <c r="A48" s="194" t="s">
        <v>228</v>
      </c>
      <c r="B48" s="194"/>
      <c r="C48" s="211">
        <v>78</v>
      </c>
    </row>
    <row r="49" spans="1:3" s="147" customFormat="1" x14ac:dyDescent="0.2">
      <c r="A49" s="194" t="s">
        <v>247</v>
      </c>
      <c r="B49" s="194"/>
      <c r="C49" s="12">
        <v>3</v>
      </c>
    </row>
    <row r="50" spans="1:3" s="147" customFormat="1" x14ac:dyDescent="0.2">
      <c r="A50" s="194" t="s">
        <v>229</v>
      </c>
      <c r="B50" s="194"/>
      <c r="C50" s="12">
        <v>321</v>
      </c>
    </row>
    <row r="51" spans="1:3" s="147" customFormat="1" x14ac:dyDescent="0.2">
      <c r="A51" s="194" t="s">
        <v>230</v>
      </c>
      <c r="B51" s="194" t="s">
        <v>167</v>
      </c>
      <c r="C51" s="12">
        <v>5</v>
      </c>
    </row>
    <row r="52" spans="1:3" s="147" customFormat="1" x14ac:dyDescent="0.2">
      <c r="A52" s="194" t="s">
        <v>231</v>
      </c>
      <c r="B52" s="194" t="s">
        <v>168</v>
      </c>
      <c r="C52" s="165">
        <v>7</v>
      </c>
    </row>
    <row r="53" spans="1:3" s="147" customFormat="1" x14ac:dyDescent="0.2">
      <c r="A53" s="194" t="s">
        <v>232</v>
      </c>
      <c r="B53" s="194"/>
      <c r="C53" s="12">
        <v>7</v>
      </c>
    </row>
    <row r="54" spans="1:3" s="147" customFormat="1" x14ac:dyDescent="0.2">
      <c r="A54" s="194" t="s">
        <v>233</v>
      </c>
      <c r="B54" s="194"/>
      <c r="C54" s="12">
        <v>9</v>
      </c>
    </row>
    <row r="55" spans="1:3" s="147" customFormat="1" x14ac:dyDescent="0.2">
      <c r="A55" s="194" t="s">
        <v>238</v>
      </c>
      <c r="B55" s="194"/>
      <c r="C55" s="12">
        <v>4</v>
      </c>
    </row>
    <row r="56" spans="1:3" s="147" customFormat="1" x14ac:dyDescent="0.2">
      <c r="A56" s="212" t="s">
        <v>252</v>
      </c>
      <c r="B56" s="212"/>
      <c r="C56" s="211">
        <v>6</v>
      </c>
    </row>
    <row r="57" spans="1:3" s="138" customFormat="1" ht="17.25" customHeight="1" x14ac:dyDescent="0.2">
      <c r="A57" s="196" t="s">
        <v>14</v>
      </c>
      <c r="B57" s="196"/>
      <c r="C57" s="142">
        <v>34138.6</v>
      </c>
    </row>
    <row r="58" spans="1:3" s="147" customFormat="1" ht="13.5" customHeight="1" x14ac:dyDescent="0.2">
      <c r="A58" s="198" t="s">
        <v>88</v>
      </c>
      <c r="B58" s="198"/>
      <c r="C58" s="198"/>
    </row>
    <row r="59" spans="1:3" s="147" customFormat="1" ht="14.25" x14ac:dyDescent="0.2">
      <c r="A59" s="197" t="s">
        <v>5</v>
      </c>
      <c r="B59" s="197"/>
      <c r="C59" s="197"/>
    </row>
    <row r="60" spans="1:3" s="38" customFormat="1" x14ac:dyDescent="0.2">
      <c r="A60" s="147"/>
      <c r="B60" s="147"/>
      <c r="C60" s="147"/>
    </row>
    <row r="61" spans="1:3" s="38" customFormat="1" ht="14.25" x14ac:dyDescent="0.2">
      <c r="A61" s="150" t="s">
        <v>54</v>
      </c>
      <c r="B61" s="197" t="s">
        <v>55</v>
      </c>
      <c r="C61" s="197"/>
    </row>
    <row r="62" spans="1:3" s="38" customFormat="1" x14ac:dyDescent="0.2">
      <c r="A62" s="149" t="s">
        <v>89</v>
      </c>
      <c r="B62" s="194" t="s">
        <v>90</v>
      </c>
      <c r="C62" s="194"/>
    </row>
    <row r="63" spans="1:3" s="38" customFormat="1" x14ac:dyDescent="0.2">
      <c r="A63" s="147"/>
      <c r="B63" s="147"/>
      <c r="C63" s="147"/>
    </row>
    <row r="64" spans="1:3" s="38" customFormat="1" ht="26.25" customHeight="1" x14ac:dyDescent="0.2">
      <c r="A64" s="197" t="s">
        <v>6</v>
      </c>
      <c r="B64" s="197"/>
      <c r="C64" s="197"/>
    </row>
    <row r="65" spans="1:3" s="38" customFormat="1" ht="12.75" customHeight="1" x14ac:dyDescent="0.2">
      <c r="A65" s="147"/>
      <c r="B65" s="147"/>
      <c r="C65" s="147"/>
    </row>
    <row r="66" spans="1:3" s="38" customFormat="1" ht="40.5" x14ac:dyDescent="0.2">
      <c r="A66" s="147" t="s">
        <v>7</v>
      </c>
      <c r="B66" s="149" t="s">
        <v>89</v>
      </c>
      <c r="C66" s="148" t="s">
        <v>248</v>
      </c>
    </row>
    <row r="67" spans="1:3" s="38" customFormat="1" ht="13.5" customHeight="1" x14ac:dyDescent="0.2">
      <c r="A67" s="147" t="s">
        <v>8</v>
      </c>
      <c r="B67" s="149" t="s">
        <v>78</v>
      </c>
      <c r="C67" s="148" t="s">
        <v>74</v>
      </c>
    </row>
    <row r="68" spans="1:3" s="38" customFormat="1" ht="13.5" customHeight="1" x14ac:dyDescent="0.2">
      <c r="A68" s="147" t="s">
        <v>9</v>
      </c>
      <c r="B68" s="149" t="s">
        <v>90</v>
      </c>
      <c r="C68" s="147"/>
    </row>
    <row r="69" spans="1:3" s="38" customFormat="1" ht="13.5" customHeight="1" x14ac:dyDescent="0.2">
      <c r="A69" s="147" t="s">
        <v>10</v>
      </c>
      <c r="B69" s="149" t="s">
        <v>91</v>
      </c>
      <c r="C69" s="147"/>
    </row>
    <row r="70" spans="1:3" s="38" customFormat="1" ht="13.5" customHeight="1" x14ac:dyDescent="0.2">
      <c r="A70" s="147" t="s">
        <v>11</v>
      </c>
      <c r="B70" s="149" t="s">
        <v>12</v>
      </c>
      <c r="C70" s="147"/>
    </row>
    <row r="71" spans="1:3" s="38" customFormat="1" ht="13.5" customHeight="1" x14ac:dyDescent="0.2">
      <c r="A71" s="147" t="s">
        <v>15</v>
      </c>
      <c r="B71" s="149" t="s">
        <v>88</v>
      </c>
      <c r="C71" s="42"/>
    </row>
    <row r="72" spans="1:3" s="38" customFormat="1" ht="13.5" customHeight="1" x14ac:dyDescent="0.2">
      <c r="A72" s="195" t="s">
        <v>13</v>
      </c>
      <c r="B72" s="195"/>
      <c r="C72" s="42"/>
    </row>
    <row r="73" spans="1:3" s="38" customFormat="1" ht="13.5" customHeight="1" x14ac:dyDescent="0.2">
      <c r="A73" s="196" t="s">
        <v>14</v>
      </c>
      <c r="B73" s="196"/>
      <c r="C73" s="142">
        <v>34138.6</v>
      </c>
    </row>
    <row r="74" spans="1:3" s="38" customFormat="1" ht="12.75" customHeight="1" x14ac:dyDescent="0.2">
      <c r="A74" s="197" t="s">
        <v>6</v>
      </c>
      <c r="B74" s="197"/>
      <c r="C74" s="197"/>
    </row>
    <row r="75" spans="1:3" s="38" customFormat="1" ht="12.75" customHeight="1" x14ac:dyDescent="0.2">
      <c r="A75" s="147"/>
      <c r="B75" s="147"/>
      <c r="C75" s="147"/>
    </row>
    <row r="76" spans="1:3" s="38" customFormat="1" ht="69" customHeight="1" x14ac:dyDescent="0.2">
      <c r="A76" s="147" t="s">
        <v>7</v>
      </c>
      <c r="B76" s="149" t="s">
        <v>89</v>
      </c>
      <c r="C76" s="148" t="s">
        <v>249</v>
      </c>
    </row>
    <row r="77" spans="1:3" s="38" customFormat="1" ht="13.5" customHeight="1" x14ac:dyDescent="0.2">
      <c r="A77" s="147" t="s">
        <v>8</v>
      </c>
      <c r="B77" s="149" t="s">
        <v>78</v>
      </c>
      <c r="C77" s="148" t="s">
        <v>74</v>
      </c>
    </row>
    <row r="78" spans="1:3" s="38" customFormat="1" ht="13.5" customHeight="1" x14ac:dyDescent="0.2">
      <c r="A78" s="147" t="s">
        <v>9</v>
      </c>
      <c r="B78" s="149" t="s">
        <v>90</v>
      </c>
      <c r="C78" s="147"/>
    </row>
    <row r="79" spans="1:3" s="38" customFormat="1" ht="13.5" customHeight="1" x14ac:dyDescent="0.2">
      <c r="A79" s="147" t="s">
        <v>10</v>
      </c>
      <c r="B79" s="149" t="s">
        <v>91</v>
      </c>
      <c r="C79" s="147"/>
    </row>
    <row r="80" spans="1:3" s="38" customFormat="1" ht="13.5" customHeight="1" x14ac:dyDescent="0.2">
      <c r="A80" s="147" t="s">
        <v>11</v>
      </c>
      <c r="B80" s="149" t="s">
        <v>12</v>
      </c>
      <c r="C80" s="147"/>
    </row>
    <row r="81" spans="1:3" s="38" customFormat="1" ht="13.5" customHeight="1" x14ac:dyDescent="0.2">
      <c r="A81" s="147" t="s">
        <v>15</v>
      </c>
      <c r="B81" s="149" t="s">
        <v>88</v>
      </c>
      <c r="C81" s="147"/>
    </row>
    <row r="82" spans="1:3" s="38" customFormat="1" ht="13.5" customHeight="1" x14ac:dyDescent="0.2">
      <c r="A82" s="195" t="s">
        <v>13</v>
      </c>
      <c r="B82" s="195"/>
      <c r="C82" s="42"/>
    </row>
    <row r="83" spans="1:3" s="38" customFormat="1" ht="13.5" customHeight="1" x14ac:dyDescent="0.2">
      <c r="A83" s="196" t="s">
        <v>14</v>
      </c>
      <c r="B83" s="196"/>
      <c r="C83" s="134">
        <v>-34138.6</v>
      </c>
    </row>
    <row r="84" spans="1:3" s="37" customFormat="1" x14ac:dyDescent="0.2">
      <c r="A84" s="82"/>
      <c r="B84" s="82"/>
      <c r="C84" s="82"/>
    </row>
    <row r="85" spans="1:3" s="37" customFormat="1" x14ac:dyDescent="0.2">
      <c r="A85" s="82"/>
      <c r="B85" s="82"/>
      <c r="C85" s="82"/>
    </row>
    <row r="86" spans="1:3" s="37" customFormat="1" x14ac:dyDescent="0.2">
      <c r="A86" s="82"/>
      <c r="B86" s="82"/>
      <c r="C86" s="82"/>
    </row>
    <row r="87" spans="1:3" s="37" customFormat="1" x14ac:dyDescent="0.2">
      <c r="A87" s="82"/>
      <c r="B87" s="82"/>
      <c r="C87" s="82"/>
    </row>
    <row r="88" spans="1:3" s="37" customFormat="1" x14ac:dyDescent="0.2">
      <c r="A88" s="82"/>
      <c r="B88" s="82"/>
      <c r="C88" s="82"/>
    </row>
    <row r="89" spans="1:3" s="37" customFormat="1" x14ac:dyDescent="0.2">
      <c r="A89" s="82"/>
      <c r="B89" s="82"/>
      <c r="C89" s="82"/>
    </row>
    <row r="90" spans="1:3" s="37" customFormat="1" x14ac:dyDescent="0.2">
      <c r="A90" s="82"/>
      <c r="B90" s="82"/>
      <c r="C90" s="82"/>
    </row>
    <row r="91" spans="1:3" s="37" customFormat="1" x14ac:dyDescent="0.2">
      <c r="A91" s="82"/>
      <c r="B91" s="82"/>
      <c r="C91" s="82"/>
    </row>
    <row r="92" spans="1:3" s="37" customFormat="1" x14ac:dyDescent="0.2">
      <c r="A92" s="82"/>
      <c r="B92" s="82"/>
      <c r="C92" s="82"/>
    </row>
    <row r="93" spans="1:3" s="37" customFormat="1" x14ac:dyDescent="0.2">
      <c r="A93" s="82"/>
      <c r="B93" s="82"/>
      <c r="C93" s="82"/>
    </row>
    <row r="94" spans="1:3" s="37" customFormat="1" x14ac:dyDescent="0.2">
      <c r="A94" s="82"/>
      <c r="B94" s="82"/>
      <c r="C94" s="82"/>
    </row>
    <row r="95" spans="1:3" s="37" customFormat="1" x14ac:dyDescent="0.2">
      <c r="A95" s="82"/>
      <c r="B95" s="82"/>
      <c r="C95" s="82"/>
    </row>
  </sheetData>
  <mergeCells count="42">
    <mergeCell ref="A28:C28"/>
    <mergeCell ref="A3:C3"/>
    <mergeCell ref="A4:C4"/>
    <mergeCell ref="A19:B19"/>
    <mergeCell ref="A20:B20"/>
    <mergeCell ref="A21:B21"/>
    <mergeCell ref="A22:B22"/>
    <mergeCell ref="A23:B23"/>
    <mergeCell ref="A24:B24"/>
    <mergeCell ref="B26:C26"/>
    <mergeCell ref="B27:C27"/>
    <mergeCell ref="A5:C5"/>
    <mergeCell ref="B7:C7"/>
    <mergeCell ref="B8:C8"/>
    <mergeCell ref="A17:B17"/>
    <mergeCell ref="A18:B18"/>
    <mergeCell ref="A64:C64"/>
    <mergeCell ref="A46:B46"/>
    <mergeCell ref="A47:B47"/>
    <mergeCell ref="A48:B48"/>
    <mergeCell ref="A35:B35"/>
    <mergeCell ref="A36:B36"/>
    <mergeCell ref="A37:B37"/>
    <mergeCell ref="A39:C39"/>
    <mergeCell ref="B62:C6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C59"/>
    <mergeCell ref="A58:C58"/>
    <mergeCell ref="B61:C61"/>
    <mergeCell ref="A72:B72"/>
    <mergeCell ref="A74:C74"/>
    <mergeCell ref="A82:B82"/>
    <mergeCell ref="A83:B83"/>
    <mergeCell ref="A73:B7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view="pageBreakPreview" topLeftCell="A22" zoomScaleNormal="100" zoomScaleSheetLayoutView="100" workbookViewId="0">
      <selection activeCell="C19" sqref="C19:C21"/>
    </sheetView>
  </sheetViews>
  <sheetFormatPr defaultRowHeight="17.25" x14ac:dyDescent="0.2"/>
  <cols>
    <col min="1" max="1" width="15.28515625" style="101" customWidth="1"/>
    <col min="2" max="2" width="69" style="93" customWidth="1"/>
    <col min="3" max="3" width="12" style="145" customWidth="1"/>
    <col min="4" max="4" width="16.7109375" style="145" customWidth="1"/>
    <col min="5" max="5" width="20.140625" style="102" customWidth="1"/>
    <col min="6" max="6" width="15" style="102" customWidth="1"/>
    <col min="7" max="7" width="22.7109375" style="103" customWidth="1"/>
    <col min="8" max="8" width="17.5703125" style="93" hidden="1" customWidth="1"/>
    <col min="9" max="16384" width="9.140625" style="93"/>
  </cols>
  <sheetData>
    <row r="1" spans="1:7" s="151" customFormat="1" ht="17.25" customHeight="1" x14ac:dyDescent="0.2">
      <c r="A1" s="92"/>
      <c r="B1" s="203" t="s">
        <v>239</v>
      </c>
      <c r="C1" s="203"/>
      <c r="D1" s="203"/>
      <c r="E1" s="203"/>
      <c r="F1" s="203"/>
      <c r="G1" s="203"/>
    </row>
    <row r="2" spans="1:7" s="151" customFormat="1" x14ac:dyDescent="0.2">
      <c r="A2" s="203" t="s">
        <v>136</v>
      </c>
      <c r="B2" s="203"/>
      <c r="C2" s="203"/>
      <c r="D2" s="203"/>
      <c r="E2" s="203"/>
      <c r="F2" s="203"/>
      <c r="G2" s="203"/>
    </row>
    <row r="3" spans="1:7" s="151" customFormat="1" ht="17.25" customHeight="1" x14ac:dyDescent="0.2">
      <c r="A3" s="203" t="s">
        <v>115</v>
      </c>
      <c r="B3" s="203"/>
      <c r="C3" s="203"/>
      <c r="D3" s="203"/>
      <c r="E3" s="203"/>
      <c r="F3" s="203"/>
      <c r="G3" s="203"/>
    </row>
    <row r="4" spans="1:7" ht="54.75" customHeight="1" x14ac:dyDescent="0.2">
      <c r="A4" s="204" t="s">
        <v>250</v>
      </c>
      <c r="B4" s="204"/>
      <c r="C4" s="204"/>
      <c r="D4" s="204"/>
      <c r="E4" s="204"/>
      <c r="F4" s="204"/>
      <c r="G4" s="204"/>
    </row>
    <row r="5" spans="1:7" ht="87.75" customHeight="1" x14ac:dyDescent="0.2">
      <c r="A5" s="205" t="s">
        <v>137</v>
      </c>
      <c r="B5" s="205" t="s">
        <v>138</v>
      </c>
      <c r="C5" s="205" t="s">
        <v>139</v>
      </c>
      <c r="D5" s="205" t="s">
        <v>140</v>
      </c>
      <c r="E5" s="206" t="s">
        <v>141</v>
      </c>
      <c r="F5" s="207" t="s">
        <v>4</v>
      </c>
      <c r="G5" s="207"/>
    </row>
    <row r="6" spans="1:7" ht="34.5" x14ac:dyDescent="0.2">
      <c r="A6" s="205"/>
      <c r="B6" s="205"/>
      <c r="C6" s="205"/>
      <c r="D6" s="205"/>
      <c r="E6" s="206"/>
      <c r="F6" s="146" t="s">
        <v>142</v>
      </c>
      <c r="G6" s="94" t="s">
        <v>143</v>
      </c>
    </row>
    <row r="7" spans="1:7" s="96" customFormat="1" ht="19.5" customHeight="1" x14ac:dyDescent="0.2">
      <c r="A7" s="202" t="s">
        <v>45</v>
      </c>
      <c r="B7" s="202"/>
      <c r="C7" s="202"/>
      <c r="D7" s="202"/>
      <c r="E7" s="202"/>
      <c r="F7" s="202"/>
      <c r="G7" s="152"/>
    </row>
    <row r="8" spans="1:7" x14ac:dyDescent="0.2">
      <c r="A8" s="97" t="s">
        <v>144</v>
      </c>
      <c r="B8" s="98" t="s">
        <v>145</v>
      </c>
      <c r="C8" s="98" t="s">
        <v>146</v>
      </c>
      <c r="D8" s="201"/>
      <c r="E8" s="201"/>
      <c r="F8" s="201"/>
      <c r="G8" s="95"/>
    </row>
    <row r="9" spans="1:7" ht="34.5" x14ac:dyDescent="0.2">
      <c r="A9" s="144" t="s">
        <v>147</v>
      </c>
      <c r="B9" s="208" t="s">
        <v>110</v>
      </c>
      <c r="C9" s="209"/>
      <c r="D9" s="209"/>
      <c r="E9" s="209"/>
      <c r="F9" s="210"/>
      <c r="G9" s="152">
        <f>SUM(G10)</f>
        <v>34138.565999999999</v>
      </c>
    </row>
    <row r="10" spans="1:7" s="96" customFormat="1" ht="17.25" customHeight="1" x14ac:dyDescent="0.2">
      <c r="A10" s="208" t="s">
        <v>148</v>
      </c>
      <c r="B10" s="209"/>
      <c r="C10" s="209"/>
      <c r="D10" s="209"/>
      <c r="E10" s="209"/>
      <c r="F10" s="210"/>
      <c r="G10" s="152">
        <f>SUM(G11:G40)</f>
        <v>34138.565999999999</v>
      </c>
    </row>
    <row r="11" spans="1:7" s="96" customFormat="1" ht="26.25" customHeight="1" x14ac:dyDescent="0.2">
      <c r="A11" s="120" t="s">
        <v>194</v>
      </c>
      <c r="B11" s="119" t="s">
        <v>193</v>
      </c>
      <c r="C11" s="99" t="s">
        <v>150</v>
      </c>
      <c r="D11" s="153" t="s">
        <v>151</v>
      </c>
      <c r="E11" s="154">
        <v>530000</v>
      </c>
      <c r="F11" s="155">
        <v>2</v>
      </c>
      <c r="G11" s="100">
        <f t="shared" ref="G11:G13" si="0">SUM(E11*F11/1000)</f>
        <v>1060</v>
      </c>
    </row>
    <row r="12" spans="1:7" s="96" customFormat="1" ht="22.5" customHeight="1" x14ac:dyDescent="0.2">
      <c r="A12" s="120" t="s">
        <v>195</v>
      </c>
      <c r="B12" s="119" t="s">
        <v>193</v>
      </c>
      <c r="C12" s="99" t="s">
        <v>150</v>
      </c>
      <c r="D12" s="153" t="s">
        <v>151</v>
      </c>
      <c r="E12" s="154">
        <v>72000</v>
      </c>
      <c r="F12" s="155">
        <v>7</v>
      </c>
      <c r="G12" s="100">
        <f t="shared" si="0"/>
        <v>504</v>
      </c>
    </row>
    <row r="13" spans="1:7" s="96" customFormat="1" ht="22.5" customHeight="1" x14ac:dyDescent="0.2">
      <c r="A13" s="120" t="s">
        <v>207</v>
      </c>
      <c r="B13" s="119" t="s">
        <v>206</v>
      </c>
      <c r="C13" s="99" t="s">
        <v>150</v>
      </c>
      <c r="D13" s="153" t="s">
        <v>151</v>
      </c>
      <c r="E13" s="154">
        <v>1100000</v>
      </c>
      <c r="F13" s="155">
        <v>1</v>
      </c>
      <c r="G13" s="100">
        <f t="shared" si="0"/>
        <v>1100</v>
      </c>
    </row>
    <row r="14" spans="1:7" s="96" customFormat="1" ht="23.25" customHeight="1" x14ac:dyDescent="0.2">
      <c r="A14" s="120" t="s">
        <v>170</v>
      </c>
      <c r="B14" s="119" t="s">
        <v>149</v>
      </c>
      <c r="C14" s="99" t="s">
        <v>150</v>
      </c>
      <c r="D14" s="153" t="s">
        <v>151</v>
      </c>
      <c r="E14" s="154">
        <v>494940</v>
      </c>
      <c r="F14" s="155">
        <v>20</v>
      </c>
      <c r="G14" s="100">
        <f>SUM(E14*F14/1000)</f>
        <v>9898.7999999999993</v>
      </c>
    </row>
    <row r="15" spans="1:7" s="96" customFormat="1" ht="25.5" customHeight="1" x14ac:dyDescent="0.2">
      <c r="A15" s="120" t="s">
        <v>171</v>
      </c>
      <c r="B15" s="119" t="s">
        <v>152</v>
      </c>
      <c r="C15" s="99" t="s">
        <v>150</v>
      </c>
      <c r="D15" s="153" t="s">
        <v>151</v>
      </c>
      <c r="E15" s="154">
        <v>131280</v>
      </c>
      <c r="F15" s="155">
        <v>4</v>
      </c>
      <c r="G15" s="116">
        <f t="shared" ref="G15:G40" si="1">SUM(E15*F15/1000)</f>
        <v>525.12</v>
      </c>
    </row>
    <row r="16" spans="1:7" s="96" customFormat="1" ht="22.5" customHeight="1" x14ac:dyDescent="0.2">
      <c r="A16" s="120" t="s">
        <v>172</v>
      </c>
      <c r="B16" s="119" t="s">
        <v>153</v>
      </c>
      <c r="C16" s="99" t="s">
        <v>150</v>
      </c>
      <c r="D16" s="153" t="s">
        <v>151</v>
      </c>
      <c r="E16" s="154">
        <v>37800</v>
      </c>
      <c r="F16" s="155">
        <v>35</v>
      </c>
      <c r="G16" s="100">
        <f t="shared" si="1"/>
        <v>1323</v>
      </c>
    </row>
    <row r="17" spans="1:7" s="96" customFormat="1" ht="21.75" customHeight="1" x14ac:dyDescent="0.2">
      <c r="A17" s="120" t="s">
        <v>173</v>
      </c>
      <c r="B17" s="119" t="s">
        <v>154</v>
      </c>
      <c r="C17" s="99" t="s">
        <v>150</v>
      </c>
      <c r="D17" s="153" t="s">
        <v>151</v>
      </c>
      <c r="E17" s="154">
        <v>74880</v>
      </c>
      <c r="F17" s="155">
        <v>4</v>
      </c>
      <c r="G17" s="116">
        <f t="shared" si="1"/>
        <v>299.52</v>
      </c>
    </row>
    <row r="18" spans="1:7" s="96" customFormat="1" ht="25.5" customHeight="1" x14ac:dyDescent="0.2">
      <c r="A18" s="120" t="s">
        <v>174</v>
      </c>
      <c r="B18" s="119" t="s">
        <v>155</v>
      </c>
      <c r="C18" s="99" t="s">
        <v>150</v>
      </c>
      <c r="D18" s="153" t="s">
        <v>151</v>
      </c>
      <c r="E18" s="154">
        <v>176628</v>
      </c>
      <c r="F18" s="155">
        <v>14</v>
      </c>
      <c r="G18" s="100">
        <f t="shared" si="1"/>
        <v>2472.7919999999999</v>
      </c>
    </row>
    <row r="19" spans="1:7" s="96" customFormat="1" ht="25.5" customHeight="1" x14ac:dyDescent="0.2">
      <c r="A19" s="120" t="s">
        <v>242</v>
      </c>
      <c r="B19" s="119" t="s">
        <v>214</v>
      </c>
      <c r="C19" s="167" t="s">
        <v>251</v>
      </c>
      <c r="D19" s="153" t="s">
        <v>151</v>
      </c>
      <c r="E19" s="154">
        <v>29600</v>
      </c>
      <c r="F19" s="155">
        <v>3</v>
      </c>
      <c r="G19" s="100">
        <f t="shared" si="1"/>
        <v>88.8</v>
      </c>
    </row>
    <row r="20" spans="1:7" s="96" customFormat="1" ht="25.5" customHeight="1" x14ac:dyDescent="0.2">
      <c r="A20" s="120" t="s">
        <v>243</v>
      </c>
      <c r="B20" s="119" t="s">
        <v>213</v>
      </c>
      <c r="C20" s="167" t="s">
        <v>251</v>
      </c>
      <c r="D20" s="153" t="s">
        <v>151</v>
      </c>
      <c r="E20" s="154">
        <v>273000</v>
      </c>
      <c r="F20" s="155">
        <v>3</v>
      </c>
      <c r="G20" s="100">
        <f t="shared" si="1"/>
        <v>819</v>
      </c>
    </row>
    <row r="21" spans="1:7" s="96" customFormat="1" ht="25.5" customHeight="1" x14ac:dyDescent="0.2">
      <c r="A21" s="120" t="s">
        <v>244</v>
      </c>
      <c r="B21" s="119" t="s">
        <v>212</v>
      </c>
      <c r="C21" s="167" t="s">
        <v>251</v>
      </c>
      <c r="D21" s="153" t="s">
        <v>151</v>
      </c>
      <c r="E21" s="154">
        <v>199000</v>
      </c>
      <c r="F21" s="155">
        <v>4</v>
      </c>
      <c r="G21" s="100">
        <f t="shared" si="1"/>
        <v>796</v>
      </c>
    </row>
    <row r="22" spans="1:7" s="96" customFormat="1" ht="21" customHeight="1" x14ac:dyDescent="0.2">
      <c r="A22" s="120" t="s">
        <v>175</v>
      </c>
      <c r="B22" s="119" t="s">
        <v>156</v>
      </c>
      <c r="C22" s="113" t="s">
        <v>150</v>
      </c>
      <c r="D22" s="113" t="s">
        <v>151</v>
      </c>
      <c r="E22" s="156">
        <v>598998</v>
      </c>
      <c r="F22" s="157">
        <v>3</v>
      </c>
      <c r="G22" s="114">
        <f t="shared" si="1"/>
        <v>1796.9939999999999</v>
      </c>
    </row>
    <row r="23" spans="1:7" s="158" customFormat="1" ht="24" customHeight="1" x14ac:dyDescent="0.2">
      <c r="A23" s="120" t="s">
        <v>176</v>
      </c>
      <c r="B23" s="117" t="s">
        <v>157</v>
      </c>
      <c r="C23" s="113" t="s">
        <v>150</v>
      </c>
      <c r="D23" s="113" t="s">
        <v>151</v>
      </c>
      <c r="E23" s="115">
        <v>19800</v>
      </c>
      <c r="F23" s="114">
        <v>100</v>
      </c>
      <c r="G23" s="114">
        <f>SUM(E23*F23/1000)</f>
        <v>1980</v>
      </c>
    </row>
    <row r="24" spans="1:7" s="158" customFormat="1" ht="23.25" customHeight="1" x14ac:dyDescent="0.2">
      <c r="A24" s="118" t="s">
        <v>177</v>
      </c>
      <c r="B24" s="117" t="s">
        <v>169</v>
      </c>
      <c r="C24" s="113" t="s">
        <v>150</v>
      </c>
      <c r="D24" s="113" t="s">
        <v>151</v>
      </c>
      <c r="E24" s="115">
        <v>35000</v>
      </c>
      <c r="F24" s="114">
        <v>2</v>
      </c>
      <c r="G24" s="114">
        <f t="shared" si="1"/>
        <v>70</v>
      </c>
    </row>
    <row r="25" spans="1:7" s="158" customFormat="1" ht="19.5" customHeight="1" x14ac:dyDescent="0.2">
      <c r="A25" s="120" t="s">
        <v>178</v>
      </c>
      <c r="B25" s="117" t="s">
        <v>169</v>
      </c>
      <c r="C25" s="113" t="s">
        <v>150</v>
      </c>
      <c r="D25" s="113" t="s">
        <v>151</v>
      </c>
      <c r="E25" s="115">
        <v>130800</v>
      </c>
      <c r="F25" s="114">
        <v>1</v>
      </c>
      <c r="G25" s="114">
        <f t="shared" si="1"/>
        <v>130.80000000000001</v>
      </c>
    </row>
    <row r="26" spans="1:7" s="158" customFormat="1" ht="21" customHeight="1" x14ac:dyDescent="0.2">
      <c r="A26" s="120" t="s">
        <v>179</v>
      </c>
      <c r="B26" s="117" t="s">
        <v>165</v>
      </c>
      <c r="C26" s="113" t="s">
        <v>150</v>
      </c>
      <c r="D26" s="113" t="s">
        <v>151</v>
      </c>
      <c r="E26" s="115">
        <v>83750</v>
      </c>
      <c r="F26" s="114">
        <v>4</v>
      </c>
      <c r="G26" s="114">
        <f t="shared" si="1"/>
        <v>335</v>
      </c>
    </row>
    <row r="27" spans="1:7" s="158" customFormat="1" ht="22.5" customHeight="1" x14ac:dyDescent="0.2">
      <c r="A27" s="120" t="s">
        <v>180</v>
      </c>
      <c r="B27" s="117" t="s">
        <v>165</v>
      </c>
      <c r="C27" s="113" t="s">
        <v>150</v>
      </c>
      <c r="D27" s="113" t="s">
        <v>151</v>
      </c>
      <c r="E27" s="115">
        <v>379800</v>
      </c>
      <c r="F27" s="114">
        <v>1</v>
      </c>
      <c r="G27" s="114">
        <f t="shared" si="1"/>
        <v>379.8</v>
      </c>
    </row>
    <row r="28" spans="1:7" s="158" customFormat="1" ht="21.75" customHeight="1" x14ac:dyDescent="0.2">
      <c r="A28" s="120" t="s">
        <v>190</v>
      </c>
      <c r="B28" s="117" t="s">
        <v>191</v>
      </c>
      <c r="C28" s="113" t="s">
        <v>150</v>
      </c>
      <c r="D28" s="113" t="s">
        <v>151</v>
      </c>
      <c r="E28" s="115">
        <v>20000</v>
      </c>
      <c r="F28" s="114">
        <v>4</v>
      </c>
      <c r="G28" s="114">
        <f t="shared" si="1"/>
        <v>80</v>
      </c>
    </row>
    <row r="29" spans="1:7" s="158" customFormat="1" ht="20.25" customHeight="1" x14ac:dyDescent="0.2">
      <c r="A29" s="120" t="s">
        <v>192</v>
      </c>
      <c r="B29" s="117" t="s">
        <v>191</v>
      </c>
      <c r="C29" s="113" t="s">
        <v>150</v>
      </c>
      <c r="D29" s="113" t="s">
        <v>151</v>
      </c>
      <c r="E29" s="115">
        <v>35000</v>
      </c>
      <c r="F29" s="114">
        <v>1</v>
      </c>
      <c r="G29" s="114">
        <f t="shared" si="1"/>
        <v>35</v>
      </c>
    </row>
    <row r="30" spans="1:7" s="158" customFormat="1" ht="21.75" customHeight="1" x14ac:dyDescent="0.2">
      <c r="A30" s="120" t="s">
        <v>181</v>
      </c>
      <c r="B30" s="117" t="s">
        <v>159</v>
      </c>
      <c r="C30" s="113" t="s">
        <v>150</v>
      </c>
      <c r="D30" s="113" t="s">
        <v>151</v>
      </c>
      <c r="E30" s="115">
        <v>45000</v>
      </c>
      <c r="F30" s="114">
        <v>50</v>
      </c>
      <c r="G30" s="114">
        <f t="shared" si="1"/>
        <v>2250</v>
      </c>
    </row>
    <row r="31" spans="1:7" s="158" customFormat="1" ht="20.25" customHeight="1" x14ac:dyDescent="0.2">
      <c r="A31" s="120" t="s">
        <v>182</v>
      </c>
      <c r="B31" s="117" t="s">
        <v>160</v>
      </c>
      <c r="C31" s="113" t="s">
        <v>150</v>
      </c>
      <c r="D31" s="113" t="s">
        <v>151</v>
      </c>
      <c r="E31" s="115">
        <v>58980</v>
      </c>
      <c r="F31" s="114">
        <v>5</v>
      </c>
      <c r="G31" s="114">
        <f t="shared" si="1"/>
        <v>294.89999999999998</v>
      </c>
    </row>
    <row r="32" spans="1:7" s="158" customFormat="1" ht="20.25" customHeight="1" x14ac:dyDescent="0.2">
      <c r="A32" s="120" t="s">
        <v>183</v>
      </c>
      <c r="B32" s="117" t="s">
        <v>161</v>
      </c>
      <c r="C32" s="113" t="s">
        <v>150</v>
      </c>
      <c r="D32" s="113" t="s">
        <v>151</v>
      </c>
      <c r="E32" s="115">
        <v>20500</v>
      </c>
      <c r="F32" s="114">
        <v>100</v>
      </c>
      <c r="G32" s="114">
        <f t="shared" si="1"/>
        <v>2050</v>
      </c>
    </row>
    <row r="33" spans="1:7" s="158" customFormat="1" x14ac:dyDescent="0.2">
      <c r="A33" s="120" t="s">
        <v>184</v>
      </c>
      <c r="B33" s="117" t="s">
        <v>162</v>
      </c>
      <c r="C33" s="113" t="s">
        <v>150</v>
      </c>
      <c r="D33" s="113" t="s">
        <v>151</v>
      </c>
      <c r="E33" s="115">
        <v>33390</v>
      </c>
      <c r="F33" s="114">
        <v>16</v>
      </c>
      <c r="G33" s="114">
        <f t="shared" si="1"/>
        <v>534.24</v>
      </c>
    </row>
    <row r="34" spans="1:7" s="158" customFormat="1" ht="19.5" customHeight="1" x14ac:dyDescent="0.2">
      <c r="A34" s="120" t="s">
        <v>185</v>
      </c>
      <c r="B34" s="117" t="s">
        <v>163</v>
      </c>
      <c r="C34" s="113" t="s">
        <v>150</v>
      </c>
      <c r="D34" s="113" t="s">
        <v>151</v>
      </c>
      <c r="E34" s="115">
        <v>25800</v>
      </c>
      <c r="F34" s="114">
        <v>16</v>
      </c>
      <c r="G34" s="114">
        <f t="shared" si="1"/>
        <v>412.8</v>
      </c>
    </row>
    <row r="35" spans="1:7" s="158" customFormat="1" ht="21" customHeight="1" x14ac:dyDescent="0.2">
      <c r="A35" s="120" t="s">
        <v>186</v>
      </c>
      <c r="B35" s="117" t="s">
        <v>164</v>
      </c>
      <c r="C35" s="113" t="s">
        <v>150</v>
      </c>
      <c r="D35" s="113" t="s">
        <v>151</v>
      </c>
      <c r="E35" s="115">
        <v>20000</v>
      </c>
      <c r="F35" s="114">
        <v>15</v>
      </c>
      <c r="G35" s="114">
        <f t="shared" si="1"/>
        <v>300</v>
      </c>
    </row>
    <row r="36" spans="1:7" s="158" customFormat="1" ht="21.75" customHeight="1" x14ac:dyDescent="0.2">
      <c r="A36" s="120" t="s">
        <v>187</v>
      </c>
      <c r="B36" s="117" t="s">
        <v>166</v>
      </c>
      <c r="C36" s="113" t="s">
        <v>150</v>
      </c>
      <c r="D36" s="113" t="s">
        <v>151</v>
      </c>
      <c r="E36" s="115">
        <v>85000</v>
      </c>
      <c r="F36" s="114">
        <v>6</v>
      </c>
      <c r="G36" s="114">
        <f t="shared" si="1"/>
        <v>510</v>
      </c>
    </row>
    <row r="37" spans="1:7" s="96" customFormat="1" ht="24" customHeight="1" x14ac:dyDescent="0.2">
      <c r="A37" s="159" t="s">
        <v>208</v>
      </c>
      <c r="B37" s="117" t="s">
        <v>167</v>
      </c>
      <c r="C37" s="113" t="s">
        <v>150</v>
      </c>
      <c r="D37" s="113" t="s">
        <v>151</v>
      </c>
      <c r="E37" s="115">
        <v>215000</v>
      </c>
      <c r="F37" s="114">
        <v>5</v>
      </c>
      <c r="G37" s="114">
        <f t="shared" si="1"/>
        <v>1075</v>
      </c>
    </row>
    <row r="38" spans="1:7" s="158" customFormat="1" ht="21.75" customHeight="1" x14ac:dyDescent="0.2">
      <c r="A38" s="120" t="s">
        <v>188</v>
      </c>
      <c r="B38" s="160" t="s">
        <v>135</v>
      </c>
      <c r="C38" s="113" t="s">
        <v>150</v>
      </c>
      <c r="D38" s="113" t="s">
        <v>151</v>
      </c>
      <c r="E38" s="115">
        <v>320000</v>
      </c>
      <c r="F38" s="114">
        <v>3</v>
      </c>
      <c r="G38" s="114">
        <f t="shared" si="1"/>
        <v>960</v>
      </c>
    </row>
    <row r="39" spans="1:7" s="158" customFormat="1" ht="21.75" customHeight="1" x14ac:dyDescent="0.2">
      <c r="A39" s="120" t="s">
        <v>189</v>
      </c>
      <c r="B39" s="160" t="s">
        <v>135</v>
      </c>
      <c r="C39" s="113" t="s">
        <v>150</v>
      </c>
      <c r="D39" s="113" t="s">
        <v>151</v>
      </c>
      <c r="E39" s="115">
        <v>180000</v>
      </c>
      <c r="F39" s="114">
        <v>4</v>
      </c>
      <c r="G39" s="114">
        <f t="shared" si="1"/>
        <v>720</v>
      </c>
    </row>
    <row r="40" spans="1:7" s="158" customFormat="1" ht="22.5" customHeight="1" x14ac:dyDescent="0.2">
      <c r="A40" s="159" t="s">
        <v>209</v>
      </c>
      <c r="B40" s="161" t="s">
        <v>168</v>
      </c>
      <c r="C40" s="113" t="s">
        <v>150</v>
      </c>
      <c r="D40" s="113" t="s">
        <v>151</v>
      </c>
      <c r="E40" s="115">
        <v>191000</v>
      </c>
      <c r="F40" s="114">
        <v>7</v>
      </c>
      <c r="G40" s="114">
        <f t="shared" si="1"/>
        <v>1337</v>
      </c>
    </row>
    <row r="41" spans="1:7" s="158" customFormat="1" ht="22.5" customHeight="1" x14ac:dyDescent="0.2">
      <c r="A41" s="97" t="s">
        <v>144</v>
      </c>
      <c r="B41" s="98" t="s">
        <v>145</v>
      </c>
      <c r="C41" s="98" t="s">
        <v>146</v>
      </c>
      <c r="D41" s="201"/>
      <c r="E41" s="201"/>
      <c r="F41" s="201"/>
      <c r="G41" s="95"/>
    </row>
    <row r="42" spans="1:7" s="158" customFormat="1" ht="46.5" customHeight="1" x14ac:dyDescent="0.2">
      <c r="A42" s="162" t="s">
        <v>210</v>
      </c>
      <c r="B42" s="208" t="s">
        <v>211</v>
      </c>
      <c r="C42" s="209"/>
      <c r="D42" s="209"/>
      <c r="E42" s="209"/>
      <c r="F42" s="210"/>
      <c r="G42" s="114"/>
    </row>
    <row r="43" spans="1:7" s="158" customFormat="1" ht="33.75" customHeight="1" x14ac:dyDescent="0.2">
      <c r="A43" s="208" t="s">
        <v>205</v>
      </c>
      <c r="B43" s="209"/>
      <c r="C43" s="209"/>
      <c r="D43" s="209"/>
      <c r="E43" s="209"/>
      <c r="F43" s="210"/>
      <c r="G43" s="122">
        <f>G44+G45+G46</f>
        <v>22376.100000000002</v>
      </c>
    </row>
    <row r="44" spans="1:7" s="158" customFormat="1" ht="39.75" customHeight="1" x14ac:dyDescent="0.2">
      <c r="A44" s="120" t="s">
        <v>245</v>
      </c>
      <c r="B44" s="163" t="s">
        <v>215</v>
      </c>
      <c r="C44" s="166" t="s">
        <v>251</v>
      </c>
      <c r="D44" s="113" t="s">
        <v>203</v>
      </c>
      <c r="E44" s="115">
        <f>15885000+2418200</f>
        <v>18303200</v>
      </c>
      <c r="F44" s="114">
        <v>1</v>
      </c>
      <c r="G44" s="114">
        <v>18303.2</v>
      </c>
    </row>
    <row r="45" spans="1:7" s="158" customFormat="1" ht="32.25" customHeight="1" x14ac:dyDescent="0.2">
      <c r="A45" s="120" t="s">
        <v>246</v>
      </c>
      <c r="B45" s="163" t="s">
        <v>215</v>
      </c>
      <c r="C45" s="166" t="s">
        <v>251</v>
      </c>
      <c r="D45" s="113" t="s">
        <v>203</v>
      </c>
      <c r="E45" s="115">
        <f>433200+3109700+530000</f>
        <v>4072900</v>
      </c>
      <c r="F45" s="114">
        <v>1</v>
      </c>
      <c r="G45" s="114">
        <v>4072.9</v>
      </c>
    </row>
    <row r="46" spans="1:7" ht="23.25" customHeight="1" x14ac:dyDescent="0.2">
      <c r="A46" s="97" t="s">
        <v>196</v>
      </c>
      <c r="B46" s="98" t="s">
        <v>197</v>
      </c>
      <c r="C46" s="98" t="s">
        <v>198</v>
      </c>
      <c r="D46" s="201"/>
      <c r="E46" s="201"/>
      <c r="F46" s="201"/>
      <c r="G46" s="95"/>
    </row>
    <row r="47" spans="1:7" ht="30" customHeight="1" x14ac:dyDescent="0.2">
      <c r="A47" s="162" t="s">
        <v>199</v>
      </c>
      <c r="B47" s="208" t="s">
        <v>200</v>
      </c>
      <c r="C47" s="209"/>
      <c r="D47" s="209"/>
      <c r="E47" s="209"/>
      <c r="F47" s="210"/>
      <c r="G47" s="114">
        <f>G48</f>
        <v>-40000</v>
      </c>
    </row>
    <row r="48" spans="1:7" ht="27.75" customHeight="1" x14ac:dyDescent="0.2">
      <c r="A48" s="208" t="s">
        <v>216</v>
      </c>
      <c r="B48" s="209"/>
      <c r="C48" s="209"/>
      <c r="D48" s="209"/>
      <c r="E48" s="209"/>
      <c r="F48" s="210"/>
      <c r="G48" s="152">
        <f>SUM(G49:G50)</f>
        <v>-40000</v>
      </c>
    </row>
    <row r="49" spans="1:7" ht="33" customHeight="1" x14ac:dyDescent="0.2">
      <c r="A49" s="159" t="s">
        <v>241</v>
      </c>
      <c r="B49" s="161" t="s">
        <v>201</v>
      </c>
      <c r="C49" s="113" t="s">
        <v>202</v>
      </c>
      <c r="D49" s="113" t="s">
        <v>203</v>
      </c>
      <c r="E49" s="115"/>
      <c r="F49" s="114"/>
      <c r="G49" s="114">
        <v>-35000</v>
      </c>
    </row>
    <row r="50" spans="1:7" ht="26.25" customHeight="1" x14ac:dyDescent="0.2">
      <c r="A50" s="159" t="s">
        <v>240</v>
      </c>
      <c r="B50" s="161" t="s">
        <v>204</v>
      </c>
      <c r="C50" s="113" t="s">
        <v>150</v>
      </c>
      <c r="D50" s="113" t="s">
        <v>203</v>
      </c>
      <c r="E50" s="115"/>
      <c r="F50" s="114"/>
      <c r="G50" s="114">
        <v>-5000</v>
      </c>
    </row>
    <row r="52" spans="1:7" x14ac:dyDescent="0.2">
      <c r="B52" s="121"/>
    </row>
  </sheetData>
  <mergeCells count="20">
    <mergeCell ref="D41:F41"/>
    <mergeCell ref="B42:F42"/>
    <mergeCell ref="B9:F9"/>
    <mergeCell ref="A10:F10"/>
    <mergeCell ref="A48:F48"/>
    <mergeCell ref="D46:F46"/>
    <mergeCell ref="B47:F47"/>
    <mergeCell ref="A43:F43"/>
    <mergeCell ref="D8:F8"/>
    <mergeCell ref="A7:F7"/>
    <mergeCell ref="B1:G1"/>
    <mergeCell ref="A2:G2"/>
    <mergeCell ref="A3:G3"/>
    <mergeCell ref="A4:G4"/>
    <mergeCell ref="A5:A6"/>
    <mergeCell ref="B5:B6"/>
    <mergeCell ref="C5:C6"/>
    <mergeCell ref="D5:D6"/>
    <mergeCell ref="E5:E6"/>
    <mergeCell ref="F5:G5"/>
  </mergeCells>
  <phoneticPr fontId="30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 Harutyunyan</dc:creator>
  <cp:keywords>https:/mul2-mtc.gov.am/tasks/66548/oneclick/Voroshum2020-Full-12.10.20.xlsx?token=9eb258e7dfe63c81482a4c4244b1deff</cp:keywords>
  <cp:lastModifiedBy>Artur Baghdasaryan</cp:lastModifiedBy>
  <cp:lastPrinted>2020-11-26T13:43:31Z</cp:lastPrinted>
  <dcterms:created xsi:type="dcterms:W3CDTF">2019-03-14T07:25:24Z</dcterms:created>
  <dcterms:modified xsi:type="dcterms:W3CDTF">2020-12-03T10:52:15Z</dcterms:modified>
</cp:coreProperties>
</file>