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45" windowHeight="7680"/>
  </bookViews>
  <sheets>
    <sheet name="1" sheetId="11" r:id="rId1"/>
    <sheet name="2" sheetId="12" r:id="rId2"/>
    <sheet name="3" sheetId="13" r:id="rId3"/>
    <sheet name="4" sheetId="2" r:id="rId4"/>
    <sheet name="5" sheetId="10" r:id="rId5"/>
    <sheet name="6" sheetId="7" r:id="rId6"/>
  </sheets>
  <externalReferences>
    <externalReference r:id="rId7"/>
    <externalReference r:id="rId8"/>
  </externalReferences>
  <definedNames>
    <definedName name="_xlnm.Print_Area" localSheetId="2">'3'!$A$5:$F$31</definedName>
    <definedName name="_xlnm.Print_Titles" localSheetId="1">'2'!$8:$8</definedName>
    <definedName name="_xlnm.Print_Titles" localSheetId="2">'3'!$9:$10</definedName>
    <definedName name="Z_13F83A3E_B6D8_42AC_B920_567484E5956F_.wvu.Cols" localSheetId="2" hidden="1">'3'!#REF!,'3'!#REF!</definedName>
    <definedName name="Z_13F83A3E_B6D8_42AC_B920_567484E5956F_.wvu.PrintArea" localSheetId="2" hidden="1">'3'!$A$5:$F$23</definedName>
    <definedName name="Z_15B1EF34_1112_4495_91A9_A2B9971866BB_.wvu.Cols" localSheetId="2" hidden="1">'3'!#REF!</definedName>
    <definedName name="Z_28FBE60C_4D80_4C3C_B7B6_E911F1BA74D6_.wvu.Cols" localSheetId="2" hidden="1">'3'!#REF!,'3'!#REF!,'3'!#REF!</definedName>
    <definedName name="Z_28FBE60C_4D80_4C3C_B7B6_E911F1BA74D6_.wvu.PrintArea" localSheetId="2" hidden="1">'3'!$A$5:$F$23</definedName>
    <definedName name="Z_28FBE60C_4D80_4C3C_B7B6_E911F1BA74D6_.wvu.PrintTitles" localSheetId="2" hidden="1">'3'!#REF!</definedName>
    <definedName name="Z_6E1D33A1_9AEB_4C8B_97E5_3DA8F987F057_.wvu.PrintArea" localSheetId="2" hidden="1">'3'!$A$5:$F$23</definedName>
    <definedName name="Z_6E1D33A1_9AEB_4C8B_97E5_3DA8F987F057_.wvu.Rows" localSheetId="2" hidden="1">'3'!#REF!</definedName>
    <definedName name="Z_7F2E6424_D063_4EBF_A186_A35F70A8524B_.wvu.PrintArea" localSheetId="2" hidden="1">'3'!$A$5:$F$23</definedName>
    <definedName name="Z_7F2E6424_D063_4EBF_A186_A35F70A8524B_.wvu.Rows" localSheetId="2" hidden="1">'3'!#REF!</definedName>
    <definedName name="Z_DE3A1748_A9E6_4267_90C4_BD50F66A61E4_.wvu.PrintArea" localSheetId="2" hidden="1">'3'!$A$5:$F$23</definedName>
    <definedName name="Z_DE3A1748_A9E6_4267_90C4_BD50F66A61E4_.wvu.Rows" localSheetId="2" hidden="1">'3'!#REF!</definedName>
  </definedNames>
  <calcPr calcId="152511"/>
</workbook>
</file>

<file path=xl/calcChain.xml><?xml version="1.0" encoding="utf-8"?>
<calcChain xmlns="http://schemas.openxmlformats.org/spreadsheetml/2006/main">
  <c r="E19" i="13" l="1"/>
  <c r="F12" i="13"/>
  <c r="D12" i="13" s="1"/>
  <c r="E12" i="13"/>
  <c r="H12" i="13"/>
  <c r="I12" i="13"/>
  <c r="I13" i="13"/>
  <c r="H13" i="13"/>
  <c r="E13" i="13"/>
  <c r="D13" i="13" s="1"/>
  <c r="F13" i="13"/>
  <c r="G13" i="13"/>
  <c r="H19" i="13"/>
  <c r="F21" i="13"/>
  <c r="E21" i="13"/>
  <c r="I21" i="13"/>
  <c r="I19" i="13" s="1"/>
  <c r="I17" i="13" s="1"/>
  <c r="G22" i="13"/>
  <c r="D22" i="13"/>
  <c r="F23" i="13"/>
  <c r="D23" i="13" s="1"/>
  <c r="G23" i="13"/>
  <c r="G25" i="13"/>
  <c r="G27" i="13"/>
  <c r="G28" i="13"/>
  <c r="D25" i="13"/>
  <c r="D27" i="13"/>
  <c r="D28" i="13"/>
  <c r="E29" i="13"/>
  <c r="H29" i="13"/>
  <c r="G36" i="13"/>
  <c r="I35" i="13"/>
  <c r="I33" i="13" s="1"/>
  <c r="I31" i="13" s="1"/>
  <c r="I29" i="13" s="1"/>
  <c r="G29" i="13" s="1"/>
  <c r="H35" i="13"/>
  <c r="E35" i="13"/>
  <c r="H33" i="13"/>
  <c r="E33" i="13"/>
  <c r="D21" i="13" l="1"/>
  <c r="G17" i="13"/>
  <c r="I15" i="13"/>
  <c r="I14" i="13" s="1"/>
  <c r="I11" i="13" s="1"/>
  <c r="G12" i="13"/>
  <c r="F19" i="13"/>
  <c r="F17" i="13" s="1"/>
  <c r="G19" i="13"/>
  <c r="H15" i="13"/>
  <c r="G21" i="13"/>
  <c r="G35" i="13"/>
  <c r="G31" i="13"/>
  <c r="G33" i="13"/>
  <c r="G15" i="13" l="1"/>
  <c r="H14" i="13"/>
  <c r="G14" i="13" l="1"/>
  <c r="H11" i="13"/>
  <c r="G11" i="13" s="1"/>
  <c r="E18" i="12" l="1"/>
  <c r="E11" i="12" s="1"/>
  <c r="E24" i="12"/>
  <c r="E50" i="12"/>
  <c r="F29" i="13"/>
  <c r="D29" i="13" s="1"/>
  <c r="F15" i="13"/>
  <c r="E15" i="13"/>
  <c r="D50" i="12"/>
  <c r="D24" i="12"/>
  <c r="D11" i="12"/>
  <c r="F14" i="13" l="1"/>
  <c r="F11" i="13" s="1"/>
  <c r="D17" i="13"/>
  <c r="D19" i="13"/>
  <c r="D15" i="13"/>
  <c r="D31" i="13"/>
  <c r="F33" i="13"/>
  <c r="D33" i="13" s="1"/>
  <c r="D43" i="12"/>
  <c r="E43" i="12"/>
  <c r="E10" i="12" s="1"/>
  <c r="E9" i="12" s="1"/>
  <c r="E14" i="13"/>
  <c r="D10" i="12"/>
  <c r="D9" i="12" s="1"/>
  <c r="H114" i="2"/>
  <c r="G114" i="2"/>
  <c r="H113" i="2"/>
  <c r="H112" i="2" s="1"/>
  <c r="H111" i="2" s="1"/>
  <c r="H110" i="2" s="1"/>
  <c r="H108" i="2" s="1"/>
  <c r="H106" i="2" s="1"/>
  <c r="D66" i="10" s="1"/>
  <c r="E66" i="7" s="1"/>
  <c r="G113" i="2"/>
  <c r="G112" i="2" s="1"/>
  <c r="G111" i="2" s="1"/>
  <c r="G110" i="2" s="1"/>
  <c r="G108" i="2" s="1"/>
  <c r="G106" i="2" s="1"/>
  <c r="C66" i="10" s="1"/>
  <c r="D66" i="7" s="1"/>
  <c r="F35" i="13" l="1"/>
  <c r="D35" i="13" s="1"/>
  <c r="D36" i="13"/>
  <c r="E11" i="13"/>
  <c r="H79" i="2"/>
  <c r="H78" i="2" s="1"/>
  <c r="H77" i="2" s="1"/>
  <c r="H76" i="2" s="1"/>
  <c r="H75" i="2" s="1"/>
  <c r="H73" i="2" s="1"/>
  <c r="G79" i="2"/>
  <c r="G78" i="2" s="1"/>
  <c r="G77" i="2" s="1"/>
  <c r="G76" i="2" s="1"/>
  <c r="G75" i="2" s="1"/>
  <c r="G73" i="2" s="1"/>
  <c r="D11" i="13" l="1"/>
  <c r="D14" i="13"/>
  <c r="D22" i="11"/>
  <c r="E48" i="11" l="1"/>
  <c r="D48" i="11"/>
  <c r="E22" i="11"/>
  <c r="E16" i="11" l="1"/>
  <c r="D16" i="11"/>
  <c r="D42" i="11" l="1"/>
  <c r="E56" i="11"/>
  <c r="E53" i="11"/>
  <c r="E45" i="11"/>
  <c r="E42" i="11"/>
  <c r="D56" i="11"/>
  <c r="D53" i="11"/>
  <c r="D45" i="11"/>
  <c r="H105" i="2" l="1"/>
  <c r="H104" i="2" s="1"/>
  <c r="G105" i="2"/>
  <c r="G104" i="2" s="1"/>
  <c r="H96" i="2"/>
  <c r="H95" i="2" s="1"/>
  <c r="H94" i="2" s="1"/>
  <c r="H93" i="2" s="1"/>
  <c r="H92" i="2" s="1"/>
  <c r="H90" i="2" s="1"/>
  <c r="H88" i="2" s="1"/>
  <c r="H86" i="2" s="1"/>
  <c r="G96" i="2"/>
  <c r="G95" i="2" s="1"/>
  <c r="G94" i="2" s="1"/>
  <c r="G93" i="2" s="1"/>
  <c r="G92" i="2" s="1"/>
  <c r="G90" i="2" s="1"/>
  <c r="G88" i="2" s="1"/>
  <c r="G86" i="2" s="1"/>
  <c r="G103" i="2" l="1"/>
  <c r="G101" i="2" s="1"/>
  <c r="G99" i="2" s="1"/>
  <c r="G97" i="2" s="1"/>
  <c r="C56" i="10"/>
  <c r="H103" i="2"/>
  <c r="H101" i="2" s="1"/>
  <c r="H99" i="2" s="1"/>
  <c r="H97" i="2" s="1"/>
  <c r="H84" i="2" s="1"/>
  <c r="H82" i="2" s="1"/>
  <c r="H80" i="2" s="1"/>
  <c r="H30" i="2" s="1"/>
  <c r="D56" i="10"/>
  <c r="G84" i="2"/>
  <c r="G82" i="2" s="1"/>
  <c r="G80" i="2" s="1"/>
  <c r="G30" i="2" s="1"/>
  <c r="E15" i="11" l="1"/>
  <c r="E14" i="11" s="1"/>
  <c r="E13" i="11" s="1"/>
  <c r="E11" i="11" s="1"/>
  <c r="E9" i="11" s="1"/>
  <c r="H29" i="2"/>
  <c r="H28" i="2" s="1"/>
  <c r="H27" i="2" s="1"/>
  <c r="H26" i="2" s="1"/>
  <c r="H24" i="2" s="1"/>
  <c r="H22" i="2" s="1"/>
  <c r="H20" i="2" s="1"/>
  <c r="D56" i="7"/>
  <c r="D23" i="7" s="1"/>
  <c r="C24" i="10"/>
  <c r="E56" i="7"/>
  <c r="E23" i="7" s="1"/>
  <c r="D24" i="10"/>
  <c r="G29" i="2"/>
  <c r="G28" i="2" s="1"/>
  <c r="G27" i="2" s="1"/>
  <c r="G26" i="2" s="1"/>
  <c r="G24" i="2" s="1"/>
  <c r="G22" i="2" s="1"/>
  <c r="G20" i="2" s="1"/>
  <c r="D15" i="11"/>
  <c r="D14" i="11" s="1"/>
  <c r="D13" i="11" s="1"/>
  <c r="D11" i="11" s="1"/>
  <c r="D9" i="11" s="1"/>
  <c r="G16" i="2"/>
  <c r="G14" i="2" s="1"/>
  <c r="G12" i="2" s="1"/>
  <c r="G10" i="2" s="1"/>
  <c r="G18" i="2"/>
  <c r="H18" i="2" l="1"/>
  <c r="H16" i="2"/>
  <c r="H14" i="2" s="1"/>
  <c r="H12" i="2" s="1"/>
  <c r="H10" i="2" s="1"/>
</calcChain>
</file>

<file path=xl/sharedStrings.xml><?xml version="1.0" encoding="utf-8"?>
<sst xmlns="http://schemas.openxmlformats.org/spreadsheetml/2006/main" count="714" uniqueCount="249">
  <si>
    <t xml:space="preserve"> Տարածքային զարգացում</t>
  </si>
  <si>
    <t>ՀՀ մարզերին սուբվենցիաների տրամադրում՝ ենթակառուցվածքների զարգացման նպատակով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</si>
  <si>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</si>
  <si>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</si>
  <si>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</si>
  <si>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</si>
  <si>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</si>
  <si>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</si>
  <si>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</si>
  <si>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</si>
  <si>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</si>
  <si>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</si>
  <si>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>ՀՀ Գեղարքունիքի մարզպետարան</t>
  </si>
  <si>
    <t>ՀԱՅԱՍՏԱՆԻ ՀԱՆՐԱՊԵՏՈՒԹՅԱՆ ԿԱՌԱՎԱՐՈՒԹՅԱՆ 2019 ԹՎԱԿԱՆԻ ԴԵԿՏԵՄԲԵՐԻ 26-Ի N 1919-Ն ՈՐՈՇՄԱՆ  N 9.1 ՀԱՎԵԼՎԱԾԻ  N 9.1.58 ԱՂՅՈՒՍԱԿՈՒՄ ԿԱՏԱՐՎՈՂ ՓՈՓՈԽՈՒԹՅՈՒՆՆԵՐԸ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</si>
  <si>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</si>
  <si>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</si>
  <si>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</si>
  <si>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</si>
  <si>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</si>
  <si>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</si>
  <si>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</si>
  <si>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</si>
  <si>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</si>
  <si>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</si>
  <si>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</si>
  <si>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</si>
  <si>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Ծրագիր</t>
  </si>
  <si>
    <t xml:space="preserve"> Միջոցառում</t>
  </si>
  <si>
    <t xml:space="preserve"> ԸՆԴԱՄԵՆԸ </t>
  </si>
  <si>
    <t>այդ թվում</t>
  </si>
  <si>
    <t>ՀՀ կառավարություն</t>
  </si>
  <si>
    <t>Ինն ամիս</t>
  </si>
  <si>
    <t>հազար դրամներով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</si>
  <si>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</si>
  <si>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</si>
  <si>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ՀՀ տարածքային կառավարման և ենթակառուցվածքների նախարարություն</t>
  </si>
  <si>
    <t>այդ թվում`</t>
  </si>
  <si>
    <t>ՀՀ կառավարության 2020թ</t>
  </si>
  <si>
    <t xml:space="preserve"> ---------ի N ----------- որոշման</t>
  </si>
  <si>
    <t xml:space="preserve"> Ինն ամիս </t>
  </si>
  <si>
    <t xml:space="preserve"> Տարի </t>
  </si>
  <si>
    <t xml:space="preserve"> Միջոցառման վրա կատարվող ծախսը (հազար դրամ)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</si>
  <si>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</si>
  <si>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</si>
  <si>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նպատակով_x000D_
 </t>
  </si>
  <si>
    <t xml:space="preserve"> ՀՀ մարզերին սուբվենցիաների տրամադրում՛ ենթակառուցվածքների զարգացման նպատակով </t>
  </si>
  <si>
    <t xml:space="preserve"> Միջոցառումն իրականացնողի անվանումը </t>
  </si>
  <si>
    <t xml:space="preserve"> ՀՀ համայնքներ 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</si>
  <si>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</si>
  <si>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</si>
  <si>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Դաս</t>
  </si>
  <si>
    <t xml:space="preserve"> ՄԱՍ 1. ՊԵՏԱԿԱՆ ՄԱՐՄՆԻ ԳԾՈՎ ԱՐԴՅՈՒՆՔԱՅԻՆ (ԿԱՏԱՐՈՂԱԿԱՆ) ՑՈՒՑԱՆԻՇՆԵՐԸ </t>
  </si>
  <si>
    <t>ՀՀ մարզերին սուբվենցիաների տրամադրում՛ ենթակառուցվածքների զարգացման նպատակով_x000D_</t>
  </si>
  <si>
    <t xml:space="preserve"> ՀՀ Գեղարքունիքի մարզպետարան </t>
  </si>
  <si>
    <t>Համայնքների թիվ</t>
  </si>
  <si>
    <t>ՀԱՅԱՍՏԱՆԻ ՀԱՆՐԱՊԵՏՈՒԹՅԱՆ ԿԱՌԱՎԱՐՈՒԹՅԱՆ 2019 ԹՎԱԿԱՆԻ ԴԵԿՏԵՄԲԵՐԻ 26-Ի N 1919-Ն ՈՐՈՇՄԱՆ  N 9.1 ՀԱՎԵԼՎԱԾԻ  N 9.1.51 ԱՂՅՈՒՍԱԿՈՒՄ ԿԱՏԱՐՎՈՂ ՓՈՓՈԽՈՒԹՅՈՒՆՆԵՐԸ</t>
  </si>
  <si>
    <t xml:space="preserve">  Համայնքների թիվը</t>
  </si>
  <si>
    <t>________     N ____-Ն որոշման</t>
  </si>
  <si>
    <t xml:space="preserve"> հազար դրամ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</si>
  <si>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</si>
  <si>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Ցուցանիշների փոփոխությունը (ավելացումները նշված են դրական նշանով, իսկ նվազեցումները` փակագծերում) </t>
  </si>
  <si>
    <t>Բաժին</t>
  </si>
  <si>
    <t>Խումբ</t>
  </si>
  <si>
    <t xml:space="preserve">  Տարի </t>
  </si>
  <si>
    <r>
      <t> </t>
    </r>
    <r>
      <rPr>
        <sz val="10"/>
        <color theme="1"/>
        <rFont val="GHEA Grapalat"/>
        <family val="3"/>
      </rPr>
      <t>Տարածքային զարգացում</t>
    </r>
  </si>
  <si>
    <t xml:space="preserve"> ՀՀ մարզերին սուբվենցիաների տրամադրում՝ ենթակառուցվածքների զարգացման նպատակով</t>
  </si>
  <si>
    <t xml:space="preserve"> ՀՀ Գեղարքունիքի մարզպետարան</t>
  </si>
  <si>
    <t xml:space="preserve"> 01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</si>
  <si>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</si>
  <si>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</si>
  <si>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</si>
  <si>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ՀՀ կառավարություն</t>
  </si>
  <si>
    <t xml:space="preserve">                                                                                                                               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</si>
  <si>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</si>
  <si>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այդ թվում` ըստ ուղղությունների</t>
  </si>
  <si>
    <t>ՀԱՅԱՍՏԱՆԻ ՀԱՆՐԱՊԵՏՈՒԹՅԱՆ ԿԱՌԱՎԱՐՈՒԹՅԱՆ 2019 ԹՎԱԿԱՆԻ ԴԵԿՏԵՄԲԵՐԻ 26-Ի N 1919-Ն ՈՐՈՇՄԱՆ  N 9 ՀԱՎԵԼՎԱԾԻ  N 9.8 ԱՂՅՈՒՍԱԿՈՒՄ ԿԱՏԱՐՎՈՂ ՓՈՓՈԽՈՒԹՅՈՒՆՆԵՐԸ</t>
  </si>
  <si>
    <t xml:space="preserve">                                                                                                                      ________     N ____-Ն որոշման</t>
  </si>
  <si>
    <t xml:space="preserve">                                                                                                                  Կառավարության 2020 թվականի</t>
  </si>
  <si>
    <t xml:space="preserve">               Հավելված N 1</t>
  </si>
  <si>
    <t>Հավելված  N5</t>
  </si>
  <si>
    <t xml:space="preserve">Ցուցանիշների փոփոխությունը (ավելացումները նշված են դրական նշանով, իսկ նվազեցումները` փակագծերում) </t>
  </si>
  <si>
    <t xml:space="preserve"> ՀՀ տարածքային կառավարման և ենթակառուցվածքների նախարարություն</t>
  </si>
  <si>
    <t>Արծվանիստ համայնքի 22-րդ միջհամայնքային փողոցի ասֆալտապատում</t>
  </si>
  <si>
    <t>Արծվանիստ համայնքինոր աղբյուրակապի և սնման ջրատարի կառուցում</t>
  </si>
  <si>
    <t>Արծվանիստ համայնքի մանկապարտեզի տանիքի հիմնանորոգում</t>
  </si>
  <si>
    <t>Վաղաշեն համայնքի «Կոփոյ վար» կոչվող տարածքի ջրարբիացման, ոռոգման, կենցաղային  և տեխնիկական ջրի ջրաքանակի ավելացման աշխատանքներ</t>
  </si>
  <si>
    <t>Ծովինար համայնքի ներհամայնքային փողոցների լուսավորության համակարգի կառուցում</t>
  </si>
  <si>
    <t>Վարդաձոր համայնքի ջրահեռացման համակարգի կառուցման աշխատանքներ</t>
  </si>
  <si>
    <t>Զոլաքար համայնքում խմելու ջրի ներքին ցանցի կառուցում</t>
  </si>
  <si>
    <t>Գեղհովիտ համայնքի թիվ 14 փողոցի և 5-րդ փողոցի 10-րդ նրբանցքի ոռոգման ջրատարի կառուցում</t>
  </si>
  <si>
    <t>Երանոս համայնքի մսուր մանկապարտեզ ՀՈԱԿ-ի շենքի ուժեղացում և հիմնանորոգում</t>
  </si>
  <si>
    <t>Կարմիրգյուղ համայնքի մի շարք փողոցների ջրահեռացման առուների կառուցում</t>
  </si>
  <si>
    <t>ՀՀ Արմավիրի մարզպետարան</t>
  </si>
  <si>
    <t>Երվանդաշատ համայնքի կուլտուրայի շենքի երկրորդ հարկի մի մասի վերակառուցում մանկապարտեզի</t>
  </si>
  <si>
    <t>Մրգաշատի երաժշտական դպրոցի տանիքի վերանորոգում</t>
  </si>
  <si>
    <t>Նորավան համայնքի 5-րդ փողոցի 29/1 հասցեում գտնվող համայնքապետարանի հարակից տարածքի բարեկարգում</t>
  </si>
  <si>
    <t>ՀՀ Լոռու մարզպետարան</t>
  </si>
  <si>
    <t>Գուգարք համայնքի էներգետիկների 5-րդ փողոցի 9-րդ շենքի տանիքի վերանորոգում</t>
  </si>
  <si>
    <t>Արագած համայնքի մշակույթի տան տանիքի վերակառուցում</t>
  </si>
  <si>
    <t>ՀՀ Կոտայքի մարզպետարան</t>
  </si>
  <si>
    <t>ՀՀ Շիրակ մարզպետարան</t>
  </si>
  <si>
    <t>ՀՀ Սյունիքի մարզպետարան</t>
  </si>
  <si>
    <t>ՀՀ Տավուշի մարզպետարան</t>
  </si>
  <si>
    <t>Մեղրաշեն համայնքի հանդիսությունների սրահի  կառուցում</t>
  </si>
  <si>
    <t>Անի համայնքի հակակարկտային կայանների ձեռքբերում</t>
  </si>
  <si>
    <t>Կապան համայնքի Կողային բարձման երկու աղբատար մեքենայի ձեռքբերում</t>
  </si>
  <si>
    <t xml:space="preserve"> ՀՀ Արմավիրի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</si>
  <si>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</si>
  <si>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</si>
  <si>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</si>
  <si>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</si>
  <si>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Տավուշի մարզպետարան</t>
  </si>
  <si>
    <t xml:space="preserve"> ՀՀ Արմավիրի մարզպետարան </t>
  </si>
  <si>
    <t>ՀԱՅԱՍՏԱՆԻ ՀԱՆՐԱՊԵՏՈՒԹՅԱՆ ԿԱՌԱՎԱՐՈՒԹՅԱՆ 2019 ԹՎԱԿԱՆԻ ԴԵԿՏԵՄԲԵՐԻ 26-Ի N 1919-Ն ՈՐՈՇՄԱՆ  N 9.1 ՀԱՎԵԼՎԱԾԻ  N 9.1.50 ԱՂՅՈՒՍԱԿՈՒՄ ԿԱՏԱՐՎՈՂ ՓՈՓՈԽՈՒԹՅՈՒՆՆԵՐԸ</t>
  </si>
  <si>
    <t xml:space="preserve"> ՀՀ Լոռու մարզպետարան </t>
  </si>
  <si>
    <t>ՀԱՅԱՍՏԱՆԻ ՀԱՆՐԱՊԵՏՈՒԹՅԱՆ ԿԱՌԱՎԱՐՈՒԹՅԱՆ 2019 ԹՎԱԿԱՆԻ ԴԵԿՏԵՄԲԵՐԻ 26-Ի N 1919-Ն ՈՐՈՇՄԱՆ  N 9.1 ՀԱՎԵԼՎԱԾԻ  N 9.1.52 ԱՂՅՈՒՍԱԿՈՒՄ ԿԱՏԱՐՎՈՂ ՓՈՓՈԽՈՒԹՅՈՒՆՆԵՐԸ</t>
  </si>
  <si>
    <t xml:space="preserve"> ՀՀ Կոտայքի մարզպետարան </t>
  </si>
  <si>
    <t xml:space="preserve"> ՀՀ Շիրակի մարզպետարան </t>
  </si>
  <si>
    <t>ՀԱՅԱՍՏԱ+101:114ՆԻ ՀԱՆՐԱՊԵՏՈՒԹՅԱՆ ԿԱՌԱՎԱՐՈՒԹՅԱՆ 2019 ԹՎԱԿԱՆԻ ԴԵԿՏԵՄԲԵՐԻ 26-Ի N 1919-Ն ՈՐՈՇՄԱՆ  N 9.1 ՀԱՎԵԼՎԱԾԻ  N 9.1.54 ԱՂՅՈՒՍԱԿՈՒՄ ԿԱՏԱՐՎՈՂ ՓՈՓՈԽՈՒԹՅՈՒՆՆԵՐԸ</t>
  </si>
  <si>
    <t>ՀԱՅԱՍՏԱ+101:114ՆԻ ՀԱՆՐԱՊԵՏՈՒԹՅԱՆ ԿԱՌԱՎԱՐՈՒԹՅԱՆ 2019 ԹՎԱԿԱՆԻ ԴԵԿՏԵՄԲԵՐԻ 26-Ի N 1919-Ն ՈՐՈՇՄԱՆ  N 9.1 ՀԱՎԵԼՎԱԾԻ  N 9.1.55 ԱՂՅՈՒՍԱԿՈՒՄ ԿԱՏԱՐՎՈՂ ՓՈՓՈԽՈՒԹՅՈՒՆՆԵՐԸ</t>
  </si>
  <si>
    <t xml:space="preserve"> ՀՀ Սյունիքի մարզպետարան </t>
  </si>
  <si>
    <t>ՀԱՅԱՍՏԱ+101:114ՆԻ ՀԱՆՐԱՊԵՏՈՒԹՅԱՆ ԿԱՌԱՎԱՐՈՒԹՅԱՆ 2019 ԹՎԱԿԱՆԻ ԴԵԿՏԵՄԲԵՐԻ 26-Ի N 1919-Ն ՈՐՈՇՄԱՆ  N 9.1 ՀԱՎԵԼՎԱԾԻ  N 9.1.57 ԱՂՅՈՒՍԱԿՈՒՄ ԿԱՏԱՐՎՈՂ ՓՈՓՈԽՈՒԹՅՈՒՆՆԵՐԸ</t>
  </si>
  <si>
    <t xml:space="preserve"> ՀՀ Տավուշի մարզպետարան </t>
  </si>
  <si>
    <t>Գյումրի համայնքի երկրորդային 17 փողոցների հիմնանորոգում</t>
  </si>
  <si>
    <t xml:space="preserve">Վաղաշեն համայնքի կարիքների համար բազմաֆունկցիոնալ ամբարձիչ էքսկավատորի (անհավասար անիվներով) ձեռքբերում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</si>
  <si>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</si>
  <si>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</si>
  <si>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</si>
  <si>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</si>
  <si>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</si>
  <si>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</si>
  <si>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</si>
  <si>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</si>
  <si>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</si>
  <si>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</si>
  <si>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</si>
  <si>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</si>
  <si>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</si>
  <si>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1157</t>
  </si>
  <si>
    <t xml:space="preserve"> Քաղաքային զարգացում</t>
  </si>
  <si>
    <t xml:space="preserve"> 12013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</si>
  <si>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</t>
  </si>
  <si>
    <t xml:space="preserve"> 12020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</si>
  <si>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</t>
  </si>
  <si>
    <t xml:space="preserve"> ՄԵՔԵՆԱՆԵՐ  ԵՎ  ՍԱՐՔԱՎՈՐՈՒՄՆԵՐ</t>
  </si>
  <si>
    <t xml:space="preserve"> - Այլ մեքենաներ և սարքավորումներ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</si>
  <si>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</si>
  <si>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</si>
  <si>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</si>
  <si>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</si>
  <si>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</si>
  <si>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</si>
  <si>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</si>
  <si>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</si>
  <si>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</si>
  <si>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Եվրոպական ներդրումային բանկի աջակցությամբ իրականացվող Հյուսիս-հարավ միջանցքի զարգացման վարկային ծրագիր՝ Տրանշ 3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</si>
  <si>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</si>
  <si>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</si>
  <si>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</si>
  <si>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</si>
  <si>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</si>
  <si>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ՀՀ համայնքներին տրանսպորտի և երթևեկության բարելավման համար տրամադրվող աջակցության համակարգում</t>
  </si>
  <si>
    <t xml:space="preserve"> Տրանսֆերտների տրամադրում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</si>
  <si>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ճանապարհային շինարարություն</t>
  </si>
  <si>
    <t xml:space="preserve"> ՀՀ համայնքներին տրանսպորտի և երթևեկության բարելավման համար տրամադրվող աջակցություն _x000D_
</t>
  </si>
  <si>
    <t xml:space="preserve"> 1212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</si>
  <si>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</si>
  <si>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</si>
  <si>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12007</t>
  </si>
  <si>
    <t xml:space="preserve"> ՀՀ մարզերին սուբվենցիաների տրամադրում՛ ենթակառուցվածքների զարգացման նպատակով_x000D_
</t>
  </si>
  <si>
    <t xml:space="preserve"> ՀՀ մարզերին սուբվենցիաների տրամադրում՛ ենթակառուցվածքների զարգացման նպատակով</t>
  </si>
  <si>
    <t>Ծրագրային դասիչ</t>
  </si>
  <si>
    <t>Բյուջետային գլխավոր կարգադրիչների, ծրագրերի և միջոցառումների անվանումները</t>
  </si>
  <si>
    <t xml:space="preserve"> Ընդամենը </t>
  </si>
  <si>
    <t xml:space="preserve"> այդ թվում </t>
  </si>
  <si>
    <t>Ծրագիր</t>
  </si>
  <si>
    <t>Միջոցառում</t>
  </si>
  <si>
    <t xml:space="preserve"> Վարկային միջոցներ </t>
  </si>
  <si>
    <t xml:space="preserve"> Համաֆինան_x000D_-
սավորում </t>
  </si>
  <si>
    <t>ԸՆԴԱՄԵՆԸ 
այդ թվում</t>
  </si>
  <si>
    <t>ՀՀ  ՏԱՐԱԾՔԱՅԻՆ ԿԱՌԱՎԱՐՄԱՆ ԵՎ ԵՆԹԱԿԱՌՈՒՑՎԱԾՔՆԵՐԻ ՆԱԽԱՐԱՐՈՒԹՅՈՒՆ</t>
  </si>
  <si>
    <t>1157</t>
  </si>
  <si>
    <t>Քաղաքային զարգացում</t>
  </si>
  <si>
    <t xml:space="preserve"> այդ թվում` </t>
  </si>
  <si>
    <t>12020</t>
  </si>
  <si>
    <t>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</t>
  </si>
  <si>
    <t>12013</t>
  </si>
  <si>
    <t>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</t>
  </si>
  <si>
    <t>1049</t>
  </si>
  <si>
    <t>Ճանապարհային ցանցի բարելավում</t>
  </si>
  <si>
    <t>21009</t>
  </si>
  <si>
    <t>Եվրոպական ներդրումային բանկի աջակցությամբ իրականացվող Հյուսիս-հարավ միջանցքի զարգացման վարկային ծրագիր, Տրանշ 3</t>
  </si>
  <si>
    <t xml:space="preserve"> </t>
  </si>
  <si>
    <t xml:space="preserve">        </t>
  </si>
  <si>
    <t>Հավելված N 2</t>
  </si>
  <si>
    <r>
      <t xml:space="preserve">     </t>
    </r>
    <r>
      <rPr>
        <b/>
        <sz val="9"/>
        <color theme="1"/>
        <rFont val="GHEA Grapalat"/>
        <family val="3"/>
      </rPr>
      <t xml:space="preserve"> </t>
    </r>
  </si>
  <si>
    <t>ՀՀ կառավարության 2020 թվականի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</si>
  <si>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</si>
  <si>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</si>
  <si>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</si>
  <si>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</si>
  <si>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ԸՆԹԱՑԻԿ ԾԱԽՍԵՐ</t>
  </si>
  <si>
    <t>- Այլ ծախսեր</t>
  </si>
  <si>
    <t>- Այլ մեքենաներ և սարքավորումներ</t>
  </si>
  <si>
    <t xml:space="preserve"> - ԸՆԹԱՑԻԿ ԾԱԽՍԵՐ </t>
  </si>
  <si>
    <t xml:space="preserve"> - ՈՉ ՖԻՆԱՆՍԱԿԱՆ ԱԿՏԻՎՆԵՐԻ ԳԾՈՎ ԾԱԽՍԵՐ </t>
  </si>
  <si>
    <t>Տարի</t>
  </si>
  <si>
    <t>Հավելված N 3</t>
  </si>
  <si>
    <t>Հավելված N 4</t>
  </si>
  <si>
    <t>Հավելված  N6</t>
  </si>
  <si>
    <t xml:space="preserve"> 1049 </t>
  </si>
  <si>
    <t xml:space="preserve"> Ճանապարհային ցանցի բարելավում </t>
  </si>
  <si>
    <t xml:space="preserve"> 21009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</si>
  <si>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</si>
  <si>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</si>
  <si>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անվանումը՛ </t>
  </si>
  <si>
    <t xml:space="preserve"> Մասնագիտացված միավոր </t>
  </si>
  <si>
    <t xml:space="preserve"> Կապալի պայմանագրերի քանակը </t>
  </si>
  <si>
    <t xml:space="preserve"> Լանջիկ-Գյումրի 27.47 կմ երկարությամբ ճանապարհային հատվածի կառուցում</t>
  </si>
  <si>
    <t xml:space="preserve"> Լանջիկ-Գյումրի 27.47 կմ երկարությամբ ճանապարհային հատվածի կառուցում_x000D_</t>
  </si>
  <si>
    <t xml:space="preserve"> 1157 </t>
  </si>
  <si>
    <t xml:space="preserve"> Քաղաքային զարգացում </t>
  </si>
  <si>
    <t xml:space="preserve"> 12013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</si>
  <si>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 </t>
  </si>
  <si>
    <t xml:space="preserve"> ՀՀ համայնքներին տրանսպորտի և երթևեկության բարելավման համար տրամադրվող աջակցության համակարգում </t>
  </si>
  <si>
    <t xml:space="preserve"> Շահառուների ընտրության չափանիշները </t>
  </si>
  <si>
    <t xml:space="preserve">  ՀՀ բնակչություն </t>
  </si>
  <si>
    <t xml:space="preserve">  Բաբաջանյան-Աշտարակի խճուղի 9.4 կմ երկարությամբ և 24 մ միջին լայնությամբ նոր ճանապարհահատվածի կառուցման տեխնիկական հսկողություն,ամիս </t>
  </si>
  <si>
    <t xml:space="preserve">  Երևանի տրանսպորտային մոդելի մշակում, հատ </t>
  </si>
  <si>
    <t xml:space="preserve"> 0 </t>
  </si>
  <si>
    <t xml:space="preserve">  Ծրագրի ֆինանսական աուդիտ, հատ </t>
  </si>
  <si>
    <t xml:space="preserve"> 12020 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</si>
  <si>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</si>
  <si>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_x000D_
_x000D_
 </t>
  </si>
  <si>
    <t xml:space="preserve">  Նոր տրանսպորտային համակարգի ներդրման տեխնիկական միջոցների և սարքավորումների ձեռքբերում, համակարգ </t>
  </si>
  <si>
    <t>ՀԱՅԱՍՏԱՆԻ ՀԱՆՐԱՊԵՏՈՒԹՅԱՆ ԿԱՌԱՎԱՐՈՒԹՅԱՆ 2019 ԹՎԱԿԱՆԻ ԴԵԿՏԵՄԲԵՐԻ 26-Ի N 1919-Ն ՈՐՈՇՄԱՆ  N 9.1 ՀԱՎԵԼՎԱԾԻ  N 9.1.8 ԱՂՅՈՒՍԱԿՈՒՄ ԿԱՏԱՐՎՈՂ ՓՈՓՈԽՈՒԹՅՈՒՆՆԵՐԸ</t>
  </si>
  <si>
    <t>«ՀԱՅԱՍՏԱՆԻ  ՀԱՆՐԱՊԵՏՈՒԹՅԱՆ  2020 ԹՎԱԿԱՆԻ  ՊԵՏԱԿԱՆ ԲՅՈՒՋԵԻ ՄԱՍԻՆ» ՀԱՅԱՍՏԱՆԻ ՀԱՆՐԱՊԵՏՈՒԹՅԱՆ  ՕՐԵՆՔԻ N 1 ՀԱՎԵԼՎԱԾԻ N 7  ԱՂՅՈՒՍԱԿՈՒՄ ԵՎ ՀԱՅԱՍՏԱՆԻ ՀԱՆՐԱՊԵՏՈՒԹՅԱՆ ԿԱՌԱՎԱՐՈՒԹՅԱՆ 2019 ԹՎԱԿԱՆԻ ԴԵԿՏԵՄԲԵՐԻ 26-Ի N 1919-Ն ՈՐՈՇՄԱՆ N 5 ՀԱՎԵԼՎԱԾԻ N 6 ԱՂՅՈՒՍԱԿՈՒՄ ԿԱՏԱՐՎՈՂ ԼՐԱՑՈՒՄԸ</t>
  </si>
  <si>
    <t>«ՀԱՅԱՍՏԱՆԻ  ՀԱՆՐԱՊԵՏՈՒԹՅԱՆ  2020 ԹՎԱԿԱՆԻ  ՊԵՏԱԿԱՆ ԲՅՈՒՋԵԻ ՄԱՍԻՆ» ՀԱՅԱՍՏԱՆԻ ՀԱՆՐԱՊԵՏՈՒԹՅԱՆ  ՕՐԵՆՔԻ N 1 ՀԱՎԵԼՎԱԾԻ N 2 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</si>
  <si>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«ՀԱՅԱՍՏԱՆԻ  ՀԱՆՐԱՊԵՏՈՒԹՅԱՆ  2020 ԹՎԱԿԱՆԻ  ՊԵՏԱԿԱՆ ԲՅՈՒՋԵԻ ՄԱՍԻՆ» ՀԱՅԱՍՏԱՆԻ ՀԱՆՐԱՊԵՏՈՒԹՅԱՆ  ՕՐԵՆՔԻ N 1 ՀԱՎԵԼՎԱԾԻ N 4 ԱՂՅՈՒՍԱԿՈՒՄ ԵՎ ՀԱՅԱՍՏԱՆԻ ՀԱՆՐԱՊԵՏՈՒԹՅԱՆ ԿԱՌԱՎԱՐՈՒԹՅԱՆ 2019 ԹՎԱԿԱՆԻ ԴԵԿՏԵՄԲԵՐԻ 26-Ի N 1919-Ն ՈՐՈՇՄԱՆ N 5 ՀԱՎԵԼՎԱԾԻ N 3 ԱՂՅՈՒՍԱԿՈՒՄ ԿԱՏԱՐՎՈՂ ՓՈՓՈԽՈՒԹՅՈՒՆՆԵՐԸ</t>
  </si>
  <si>
    <t xml:space="preserve"> ԱՅԼ ԾԱԽՍԵՐ</t>
  </si>
  <si>
    <t xml:space="preserve">Վերին Գետաշեն համայնքի փողոցների ասֆալտապատման աշխատանքներ </t>
  </si>
  <si>
    <t xml:space="preserve">Մաքենիս համայնքի 1-ին փողոցի 15 շենքի 2-րդ հարկի վերանորոգում </t>
  </si>
  <si>
    <t>Ծովինար համայնքի առուների կառուցման աշխատանքներ</t>
  </si>
  <si>
    <t>Լճաշեն համայնքի   մանկապարտեզի 1-ին հարկի մասնակի վերանորոգում</t>
  </si>
  <si>
    <t>Զոլաքար համայնքի մշակույթի կենտրոնի վարչական շենքի դահլիճի կապիտալ վերանորոգում</t>
  </si>
  <si>
    <t>Երանոս համայնքի  ջրամատակարարման համակարգի  վերակառուցում</t>
  </si>
  <si>
    <t>Մայակովսկի  համայնքի   «Զեփյուռ» մանկապարտեզիմասնակի վերանորոգում</t>
  </si>
  <si>
    <t>Սևքար համայնքի կենտրոնական փողոցների էներգաարդյունավետ լուսավորությանհամակարգի կառուցում</t>
  </si>
  <si>
    <t>Սևան համայնքի Նաիրյան փողոցի, Զ. Անդրանիկի հրապարակի և Նալբանդյան փողոցի ասֆալտբետոնե ծածկույթի հիմնանորոգման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</si>
</sst>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#,##0.0"/>
    <numFmt numFmtId="166" formatCode="##,##0.0;\(##,##0.0\);\-"/>
    <numFmt numFmtId="167" formatCode="_(* #,##0.0_);_(* \(#,##0.0\);_(* &quot;-&quot;??_);_(@_)"/>
    <numFmt numFmtId="168" formatCode="#,##0.0_);\(#,##0.0\)"/>
    <numFmt numFmtId="169" formatCode="#,##0.0;[Red]#,##0.0"/>
    <numFmt numFmtId="170" formatCode="_ * #,##0.0_)_€_ ;_ * \(#,##0.0\)_€_ ;_ * &quot;-&quot;??_)_€_ ;_ @_ "/>
    <numFmt numFmtId="171" formatCode="_(* #,##0.0_);_(* \(#,##0.0\);_(* &quot;-&quot;?_);_(@_)"/>
  </numFmts>
  <fonts count="58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name val="GHEA Grapalat"/>
      <family val="3"/>
    </font>
    <font>
      <b/>
      <sz val="11"/>
      <color rgb="FF000000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9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GHEA Grapalat"/>
      <family val="2"/>
    </font>
    <font>
      <b/>
      <sz val="9"/>
      <color theme="1"/>
      <name val="GHEA Grapalat"/>
      <family val="3"/>
    </font>
    <font>
      <b/>
      <sz val="11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color rgb="FF000000"/>
      <name val="GHEA Grapalat"/>
      <family val="3"/>
      <charset val="1"/>
    </font>
    <font>
      <b/>
      <sz val="8"/>
      <name val="GHEA Grapalat"/>
      <family val="3"/>
    </font>
    <font>
      <sz val="12"/>
      <color rgb="FF000000"/>
      <name val="GHEA Grapalat"/>
      <family val="3"/>
    </font>
    <font>
      <sz val="11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sz val="10"/>
      <name val="Times Armenian"/>
      <family val="1"/>
    </font>
    <font>
      <b/>
      <sz val="12"/>
      <name val="GHEA Grapalat"/>
      <family val="3"/>
    </font>
    <font>
      <b/>
      <sz val="11"/>
      <color theme="0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sz val="8"/>
      <name val="Arial Armenian"/>
      <family val="2"/>
      <charset val="204"/>
    </font>
    <font>
      <b/>
      <sz val="12"/>
      <color rgb="FF000000"/>
      <name val="GHEA Grapalat"/>
      <family val="3"/>
    </font>
    <font>
      <b/>
      <i/>
      <sz val="10"/>
      <name val="GHEA Grapalat"/>
      <family val="3"/>
    </font>
    <font>
      <i/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164" fontId="4" fillId="0" borderId="0" applyFont="0" applyFill="0" applyBorder="0" applyAlignment="0" applyProtection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16" fillId="0" borderId="0"/>
    <xf numFmtId="0" fontId="4" fillId="8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9" applyNumberFormat="0" applyAlignment="0" applyProtection="0"/>
    <xf numFmtId="0" fontId="29" fillId="6" borderId="10" applyNumberFormat="0" applyAlignment="0" applyProtection="0"/>
    <xf numFmtId="0" fontId="30" fillId="6" borderId="9" applyNumberFormat="0" applyAlignment="0" applyProtection="0"/>
    <xf numFmtId="0" fontId="31" fillId="0" borderId="11" applyNumberFormat="0" applyFill="0" applyAlignment="0" applyProtection="0"/>
    <xf numFmtId="0" fontId="32" fillId="7" borderId="12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6" fillId="32" borderId="0" applyNumberFormat="0" applyBorder="0" applyAlignment="0" applyProtection="0"/>
    <xf numFmtId="166" fontId="17" fillId="0" borderId="0" applyFill="0" applyBorder="0" applyProtection="0">
      <alignment horizontal="right" vertical="top"/>
    </xf>
    <xf numFmtId="0" fontId="40" fillId="0" borderId="0"/>
    <xf numFmtId="0" fontId="41" fillId="0" borderId="0"/>
    <xf numFmtId="0" fontId="42" fillId="0" borderId="0"/>
    <xf numFmtId="0" fontId="8" fillId="0" borderId="0">
      <alignment horizontal="left" vertical="top" wrapText="1"/>
    </xf>
    <xf numFmtId="0" fontId="49" fillId="0" borderId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0" fontId="53" fillId="0" borderId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9" fillId="0" borderId="0"/>
    <xf numFmtId="0" fontId="54" fillId="0" borderId="0">
      <alignment horizontal="left"/>
    </xf>
    <xf numFmtId="0" fontId="49" fillId="0" borderId="0"/>
    <xf numFmtId="0" fontId="49" fillId="0" borderId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49" fillId="0" borderId="0"/>
  </cellStyleXfs>
  <cellXfs count="199">
    <xf numFmtId="0" fontId="0" fillId="0" borderId="0" xfId="0"/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1" fillId="0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Border="1"/>
    <xf numFmtId="0" fontId="14" fillId="0" borderId="0" xfId="3" applyFont="1" applyFill="1">
      <alignment horizontal="left" vertical="top" wrapText="1"/>
    </xf>
    <xf numFmtId="0" fontId="9" fillId="0" borderId="3" xfId="3" applyFont="1" applyFill="1" applyBorder="1">
      <alignment horizontal="left" vertical="top" wrapText="1"/>
    </xf>
    <xf numFmtId="0" fontId="7" fillId="0" borderId="3" xfId="3" applyFont="1" applyFill="1" applyBorder="1" applyAlignment="1">
      <alignment horizontal="left" vertical="top" wrapText="1"/>
    </xf>
    <xf numFmtId="167" fontId="15" fillId="0" borderId="3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left" vertical="top" wrapText="1"/>
    </xf>
    <xf numFmtId="0" fontId="14" fillId="0" borderId="0" xfId="0" applyFont="1" applyFill="1"/>
    <xf numFmtId="49" fontId="14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 wrapText="1"/>
    </xf>
    <xf numFmtId="0" fontId="5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/>
    <xf numFmtId="0" fontId="5" fillId="0" borderId="3" xfId="0" applyFont="1" applyFill="1" applyBorder="1"/>
    <xf numFmtId="0" fontId="12" fillId="0" borderId="3" xfId="0" applyFont="1" applyFill="1" applyBorder="1"/>
    <xf numFmtId="0" fontId="5" fillId="0" borderId="3" xfId="0" applyFont="1" applyFill="1" applyBorder="1" applyAlignment="1">
      <alignment wrapText="1"/>
    </xf>
    <xf numFmtId="0" fontId="17" fillId="0" borderId="0" xfId="0" applyFont="1" applyAlignment="1">
      <alignment horizontal="left" vertical="top"/>
    </xf>
    <xf numFmtId="0" fontId="14" fillId="0" borderId="3" xfId="0" applyFont="1" applyFill="1" applyBorder="1" applyAlignment="1">
      <alignment horizontal="center" vertical="center" wrapText="1"/>
    </xf>
    <xf numFmtId="167" fontId="5" fillId="0" borderId="3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14" fillId="0" borderId="3" xfId="0" applyNumberFormat="1" applyFont="1" applyFill="1" applyBorder="1" applyAlignment="1">
      <alignment horizontal="center" vertical="center" wrapText="1"/>
    </xf>
    <xf numFmtId="168" fontId="12" fillId="0" borderId="3" xfId="1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wrapText="1"/>
    </xf>
    <xf numFmtId="0" fontId="19" fillId="0" borderId="2" xfId="0" applyFont="1" applyFill="1" applyBorder="1" applyAlignment="1">
      <alignment horizontal="center" vertical="center" wrapText="1"/>
    </xf>
    <xf numFmtId="167" fontId="12" fillId="0" borderId="3" xfId="1" applyNumberFormat="1" applyFont="1" applyFill="1" applyBorder="1"/>
    <xf numFmtId="0" fontId="5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14" fillId="0" borderId="3" xfId="3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1" fillId="0" borderId="0" xfId="0" applyFont="1" applyFill="1"/>
    <xf numFmtId="0" fontId="5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 wrapText="1"/>
    </xf>
    <xf numFmtId="0" fontId="12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170" fontId="15" fillId="0" borderId="3" xfId="0" applyNumberFormat="1" applyFont="1" applyFill="1" applyBorder="1" applyAlignment="1">
      <alignment horizontal="center" vertical="center" wrapText="1"/>
    </xf>
    <xf numFmtId="170" fontId="15" fillId="0" borderId="3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top"/>
    </xf>
    <xf numFmtId="0" fontId="37" fillId="0" borderId="0" xfId="0" applyFont="1" applyFill="1" applyAlignment="1">
      <alignment horizontal="center" vertical="top"/>
    </xf>
    <xf numFmtId="0" fontId="17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5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6" xfId="0" applyFont="1" applyFill="1" applyBorder="1"/>
    <xf numFmtId="0" fontId="5" fillId="0" borderId="17" xfId="0" applyFont="1" applyFill="1" applyBorder="1"/>
    <xf numFmtId="0" fontId="3" fillId="0" borderId="17" xfId="0" applyFont="1" applyFill="1" applyBorder="1" applyAlignment="1">
      <alignment vertical="center" wrapText="1"/>
    </xf>
    <xf numFmtId="0" fontId="10" fillId="0" borderId="16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/>
    </xf>
    <xf numFmtId="165" fontId="13" fillId="0" borderId="3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3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5" fontId="12" fillId="0" borderId="3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left" vertical="top" wrapText="1"/>
    </xf>
    <xf numFmtId="169" fontId="5" fillId="0" borderId="3" xfId="0" applyNumberFormat="1" applyFont="1" applyFill="1" applyBorder="1" applyAlignment="1">
      <alignment horizontal="center" vertical="center" wrapText="1"/>
    </xf>
    <xf numFmtId="168" fontId="12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5" fillId="0" borderId="1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68" fontId="12" fillId="0" borderId="3" xfId="0" applyNumberFormat="1" applyFont="1" applyFill="1" applyBorder="1" applyAlignment="1">
      <alignment horizontal="right" vertical="center" wrapText="1"/>
    </xf>
    <xf numFmtId="168" fontId="5" fillId="0" borderId="3" xfId="0" applyNumberFormat="1" applyFont="1" applyFill="1" applyBorder="1" applyAlignment="1">
      <alignment horizontal="right" vertical="center" wrapText="1"/>
    </xf>
    <xf numFmtId="168" fontId="15" fillId="0" borderId="3" xfId="0" applyNumberFormat="1" applyFont="1" applyFill="1" applyBorder="1" applyAlignment="1">
      <alignment horizontal="right" vertical="center" wrapText="1"/>
    </xf>
    <xf numFmtId="168" fontId="1" fillId="0" borderId="3" xfId="0" applyNumberFormat="1" applyFont="1" applyBorder="1" applyAlignment="1">
      <alignment horizontal="right" vertical="top" wrapText="1"/>
    </xf>
    <xf numFmtId="0" fontId="11" fillId="0" borderId="3" xfId="0" applyFont="1" applyBorder="1" applyAlignment="1">
      <alignment horizontal="left" vertical="top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168" fontId="6" fillId="0" borderId="3" xfId="0" applyNumberFormat="1" applyFont="1" applyFill="1" applyBorder="1" applyAlignment="1">
      <alignment horizontal="right" vertical="center" wrapText="1"/>
    </xf>
    <xf numFmtId="168" fontId="1" fillId="0" borderId="3" xfId="0" applyNumberFormat="1" applyFont="1" applyFill="1" applyBorder="1" applyAlignment="1">
      <alignment horizontal="right" vertical="center" wrapText="1"/>
    </xf>
    <xf numFmtId="0" fontId="8" fillId="0" borderId="0" xfId="50">
      <alignment horizontal="left" vertical="top" wrapText="1"/>
    </xf>
    <xf numFmtId="0" fontId="8" fillId="0" borderId="0" xfId="50" applyFont="1" applyAlignment="1">
      <alignment horizontal="left" vertical="top" wrapText="1"/>
    </xf>
    <xf numFmtId="0" fontId="46" fillId="0" borderId="0" xfId="50" applyFont="1" applyAlignment="1">
      <alignment horizontal="left" vertical="top" wrapText="1"/>
    </xf>
    <xf numFmtId="0" fontId="8" fillId="0" borderId="0" xfId="50" applyBorder="1">
      <alignment horizontal="left" vertical="top" wrapText="1"/>
    </xf>
    <xf numFmtId="0" fontId="7" fillId="0" borderId="3" xfId="50" applyFont="1" applyBorder="1">
      <alignment horizontal="left" vertical="top" wrapText="1"/>
    </xf>
    <xf numFmtId="0" fontId="7" fillId="0" borderId="3" xfId="50" applyFont="1" applyBorder="1" applyAlignment="1">
      <alignment horizontal="left" vertical="top" wrapText="1"/>
    </xf>
    <xf numFmtId="166" fontId="7" fillId="0" borderId="3" xfId="2" applyNumberFormat="1" applyFont="1" applyBorder="1" applyAlignment="1">
      <alignment horizontal="right" vertical="top"/>
    </xf>
    <xf numFmtId="0" fontId="44" fillId="0" borderId="0" xfId="50" applyFont="1">
      <alignment horizontal="left" vertical="top" wrapText="1"/>
    </xf>
    <xf numFmtId="0" fontId="46" fillId="0" borderId="3" xfId="50" applyFont="1" applyBorder="1">
      <alignment horizontal="left" vertical="top" wrapText="1"/>
    </xf>
    <xf numFmtId="0" fontId="39" fillId="0" borderId="3" xfId="50" applyFont="1" applyBorder="1" applyAlignment="1">
      <alignment horizontal="left" vertical="top" wrapText="1"/>
    </xf>
    <xf numFmtId="166" fontId="39" fillId="0" borderId="3" xfId="46" applyNumberFormat="1" applyFont="1" applyBorder="1" applyAlignment="1">
      <alignment horizontal="right" vertical="top"/>
    </xf>
    <xf numFmtId="0" fontId="46" fillId="0" borderId="3" xfId="50" applyFont="1" applyBorder="1" applyAlignment="1">
      <alignment horizontal="left" vertical="top" wrapText="1"/>
    </xf>
    <xf numFmtId="0" fontId="48" fillId="0" borderId="3" xfId="50" applyFont="1" applyBorder="1">
      <alignment horizontal="left" vertical="top" wrapText="1"/>
    </xf>
    <xf numFmtId="166" fontId="46" fillId="0" borderId="3" xfId="2" applyNumberFormat="1" applyFont="1" applyBorder="1" applyAlignment="1">
      <alignment horizontal="right" vertical="top"/>
    </xf>
    <xf numFmtId="171" fontId="9" fillId="0" borderId="0" xfId="51" applyNumberFormat="1" applyFont="1" applyFill="1" applyBorder="1"/>
    <xf numFmtId="171" fontId="9" fillId="0" borderId="0" xfId="51" applyNumberFormat="1" applyFont="1" applyFill="1" applyBorder="1" applyAlignment="1">
      <alignment vertical="center" wrapText="1"/>
    </xf>
    <xf numFmtId="171" fontId="51" fillId="0" borderId="0" xfId="51" applyNumberFormat="1" applyFont="1" applyFill="1" applyBorder="1" applyAlignment="1">
      <alignment horizontal="center" vertical="center" wrapText="1"/>
    </xf>
    <xf numFmtId="171" fontId="52" fillId="0" borderId="0" xfId="51" applyNumberFormat="1" applyFont="1" applyFill="1" applyBorder="1" applyAlignment="1">
      <alignment vertical="center" wrapText="1"/>
    </xf>
    <xf numFmtId="171" fontId="7" fillId="0" borderId="3" xfId="51" applyNumberFormat="1" applyFont="1" applyFill="1" applyBorder="1" applyAlignment="1">
      <alignment vertical="center" wrapText="1"/>
    </xf>
    <xf numFmtId="171" fontId="7" fillId="0" borderId="3" xfId="53" applyNumberFormat="1" applyFont="1" applyFill="1" applyBorder="1" applyAlignment="1">
      <alignment horizontal="center" vertical="center" wrapText="1"/>
    </xf>
    <xf numFmtId="171" fontId="7" fillId="0" borderId="3" xfId="54" applyNumberFormat="1" applyFont="1" applyFill="1" applyBorder="1" applyAlignment="1">
      <alignment vertical="center" wrapText="1"/>
    </xf>
    <xf numFmtId="49" fontId="7" fillId="0" borderId="3" xfId="51" applyNumberFormat="1" applyFont="1" applyFill="1" applyBorder="1" applyAlignment="1" applyProtection="1">
      <alignment horizontal="center" vertical="top" wrapText="1"/>
      <protection locked="0"/>
    </xf>
    <xf numFmtId="171" fontId="9" fillId="0" borderId="3" xfId="51" applyNumberFormat="1" applyFont="1" applyFill="1" applyBorder="1" applyAlignment="1">
      <alignment horizontal="center"/>
    </xf>
    <xf numFmtId="49" fontId="7" fillId="0" borderId="3" xfId="51" applyNumberFormat="1" applyFont="1" applyFill="1" applyBorder="1" applyAlignment="1" applyProtection="1">
      <alignment horizontal="center" vertical="center" wrapText="1"/>
      <protection locked="0"/>
    </xf>
    <xf numFmtId="171" fontId="9" fillId="0" borderId="3" xfId="54" applyNumberFormat="1" applyFont="1" applyFill="1" applyBorder="1" applyAlignment="1">
      <alignment vertical="center" wrapText="1"/>
    </xf>
    <xf numFmtId="171" fontId="9" fillId="0" borderId="3" xfId="51" applyNumberFormat="1" applyFont="1" applyFill="1" applyBorder="1"/>
    <xf numFmtId="49" fontId="9" fillId="0" borderId="3" xfId="54" applyNumberFormat="1" applyFont="1" applyFill="1" applyBorder="1" applyAlignment="1">
      <alignment horizontal="left" vertical="center" wrapText="1"/>
    </xf>
    <xf numFmtId="171" fontId="9" fillId="0" borderId="3" xfId="53" applyNumberFormat="1" applyFont="1" applyFill="1" applyBorder="1" applyAlignment="1">
      <alignment horizontal="center" vertical="center" wrapText="1"/>
    </xf>
    <xf numFmtId="49" fontId="9" fillId="0" borderId="3" xfId="51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50" applyFont="1" applyBorder="1" applyAlignment="1">
      <alignment horizontal="center" vertical="center" wrapText="1"/>
    </xf>
    <xf numFmtId="0" fontId="46" fillId="0" borderId="0" xfId="50" applyFont="1" applyBorder="1" applyAlignment="1">
      <alignment horizontal="center" vertical="center" wrapText="1"/>
    </xf>
    <xf numFmtId="0" fontId="47" fillId="0" borderId="3" xfId="50" applyFont="1" applyBorder="1" applyAlignment="1">
      <alignment vertical="center" wrapText="1"/>
    </xf>
    <xf numFmtId="0" fontId="55" fillId="0" borderId="19" xfId="0" applyFont="1" applyFill="1" applyBorder="1" applyAlignment="1">
      <alignment horizontal="left" vertical="center" wrapText="1"/>
    </xf>
    <xf numFmtId="0" fontId="50" fillId="0" borderId="3" xfId="0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0" fontId="45" fillId="0" borderId="0" xfId="0" applyFont="1" applyFill="1" applyBorder="1" applyAlignment="1">
      <alignment horizontal="left" vertical="center"/>
    </xf>
    <xf numFmtId="49" fontId="56" fillId="0" borderId="3" xfId="0" applyNumberFormat="1" applyFont="1" applyFill="1" applyBorder="1" applyAlignment="1">
      <alignment horizontal="left" vertical="center" wrapText="1"/>
    </xf>
    <xf numFmtId="49" fontId="14" fillId="0" borderId="3" xfId="0" quotePrefix="1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/>
    </xf>
    <xf numFmtId="171" fontId="14" fillId="0" borderId="3" xfId="53" applyNumberFormat="1" applyFont="1" applyFill="1" applyBorder="1" applyAlignment="1">
      <alignment horizontal="center" vertical="center" wrapText="1"/>
    </xf>
    <xf numFmtId="171" fontId="9" fillId="0" borderId="3" xfId="75" applyNumberFormat="1" applyFont="1" applyFill="1" applyBorder="1" applyAlignment="1">
      <alignment horizontal="right" vertical="center" shrinkToFit="1"/>
    </xf>
    <xf numFmtId="171" fontId="7" fillId="0" borderId="3" xfId="75" applyNumberFormat="1" applyFont="1" applyFill="1" applyBorder="1" applyAlignment="1">
      <alignment horizontal="right" vertical="center" shrinkToFit="1"/>
    </xf>
    <xf numFmtId="171" fontId="9" fillId="0" borderId="3" xfId="51" applyNumberFormat="1" applyFont="1" applyFill="1" applyBorder="1" applyAlignment="1">
      <alignment vertical="center" wrapText="1"/>
    </xf>
    <xf numFmtId="171" fontId="57" fillId="0" borderId="3" xfId="52" applyNumberFormat="1" applyFont="1" applyFill="1" applyBorder="1" applyAlignment="1">
      <alignment horizontal="center" vertical="center" wrapText="1"/>
    </xf>
    <xf numFmtId="171" fontId="9" fillId="0" borderId="3" xfId="53" applyNumberFormat="1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vertical="center" wrapText="1"/>
    </xf>
    <xf numFmtId="168" fontId="10" fillId="0" borderId="3" xfId="0" applyNumberFormat="1" applyFont="1" applyFill="1" applyBorder="1" applyAlignment="1">
      <alignment horizontal="right" vertical="center" shrinkToFit="1"/>
    </xf>
    <xf numFmtId="171" fontId="14" fillId="0" borderId="3" xfId="51" applyNumberFormat="1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7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171" fontId="9" fillId="0" borderId="15" xfId="51" applyNumberFormat="1" applyFont="1" applyFill="1" applyBorder="1" applyAlignment="1">
      <alignment vertical="center" wrapText="1"/>
    </xf>
    <xf numFmtId="49" fontId="20" fillId="0" borderId="3" xfId="54" applyNumberFormat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3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14" fillId="0" borderId="1" xfId="3" applyFont="1" applyFill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left" vertical="center" wrapText="1"/>
    </xf>
    <xf numFmtId="0" fontId="19" fillId="0" borderId="0" xfId="4" applyFont="1" applyFill="1" applyAlignment="1">
      <alignment horizontal="center" vertical="center" wrapText="1"/>
    </xf>
    <xf numFmtId="0" fontId="19" fillId="0" borderId="0" xfId="50" applyFont="1" applyBorder="1" applyAlignment="1">
      <alignment horizontal="center" vertical="center" wrapText="1"/>
    </xf>
    <xf numFmtId="0" fontId="47" fillId="0" borderId="0" xfId="50" applyFont="1" applyBorder="1" applyAlignment="1">
      <alignment horizontal="right" vertical="center" wrapText="1"/>
    </xf>
    <xf numFmtId="0" fontId="46" fillId="0" borderId="1" xfId="50" applyFont="1" applyBorder="1" applyAlignment="1">
      <alignment horizontal="center" vertical="top" wrapText="1"/>
    </xf>
    <xf numFmtId="0" fontId="46" fillId="0" borderId="5" xfId="50" applyFont="1" applyBorder="1" applyAlignment="1">
      <alignment horizontal="center" vertical="top" wrapText="1"/>
    </xf>
    <xf numFmtId="0" fontId="46" fillId="0" borderId="2" xfId="50" applyFont="1" applyBorder="1" applyAlignment="1">
      <alignment horizontal="center" vertical="top" wrapText="1"/>
    </xf>
    <xf numFmtId="0" fontId="46" fillId="0" borderId="3" xfId="50" applyFont="1" applyBorder="1" applyAlignment="1">
      <alignment horizontal="center" vertical="top" wrapText="1"/>
    </xf>
    <xf numFmtId="0" fontId="47" fillId="0" borderId="3" xfId="50" applyFont="1" applyBorder="1" applyAlignment="1">
      <alignment horizontal="center" vertical="center" wrapText="1"/>
    </xf>
    <xf numFmtId="0" fontId="19" fillId="0" borderId="0" xfId="51" applyNumberFormat="1" applyFont="1" applyFill="1" applyBorder="1" applyAlignment="1">
      <alignment horizontal="center" vertical="center" wrapText="1"/>
    </xf>
    <xf numFmtId="49" fontId="9" fillId="0" borderId="3" xfId="51" applyNumberFormat="1" applyFont="1" applyFill="1" applyBorder="1" applyAlignment="1">
      <alignment horizontal="center"/>
    </xf>
    <xf numFmtId="49" fontId="7" fillId="0" borderId="3" xfId="51" applyNumberFormat="1" applyFont="1" applyFill="1" applyBorder="1" applyAlignment="1" applyProtection="1">
      <alignment horizontal="center" vertical="top" wrapText="1"/>
      <protection locked="0"/>
    </xf>
    <xf numFmtId="171" fontId="14" fillId="0" borderId="3" xfId="53" applyNumberFormat="1" applyFont="1" applyFill="1" applyBorder="1" applyAlignment="1">
      <alignment horizontal="center" vertical="center" wrapText="1"/>
    </xf>
    <xf numFmtId="171" fontId="14" fillId="0" borderId="3" xfId="51" applyNumberFormat="1" applyFont="1" applyFill="1" applyBorder="1" applyAlignment="1">
      <alignment horizontal="center" vertical="center" wrapText="1"/>
    </xf>
    <xf numFmtId="171" fontId="14" fillId="0" borderId="3" xfId="52" applyNumberFormat="1" applyFont="1" applyFill="1" applyBorder="1" applyAlignment="1">
      <alignment horizontal="center" vertical="center" wrapText="1"/>
    </xf>
    <xf numFmtId="171" fontId="14" fillId="0" borderId="1" xfId="51" applyNumberFormat="1" applyFont="1" applyFill="1" applyBorder="1" applyAlignment="1">
      <alignment horizontal="center" vertical="center" wrapText="1"/>
    </xf>
    <xf numFmtId="171" fontId="14" fillId="0" borderId="5" xfId="51" applyNumberFormat="1" applyFont="1" applyFill="1" applyBorder="1" applyAlignment="1">
      <alignment horizontal="center" vertical="center" wrapText="1"/>
    </xf>
    <xf numFmtId="171" fontId="14" fillId="0" borderId="2" xfId="51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 wrapText="1"/>
    </xf>
    <xf numFmtId="0" fontId="10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76">
    <cellStyle name="20% - Accent1 2" xfId="23"/>
    <cellStyle name="20% - Accent2 2" xfId="27"/>
    <cellStyle name="20% - Accent3 2" xfId="31"/>
    <cellStyle name="20% - Accent4 2" xfId="35"/>
    <cellStyle name="20% - Accent5 2" xfId="39"/>
    <cellStyle name="20% - Accent6 2" xfId="43"/>
    <cellStyle name="40% - Accent1 2" xfId="24"/>
    <cellStyle name="40% - Accent2 2" xfId="28"/>
    <cellStyle name="40% - Accent3 2" xfId="32"/>
    <cellStyle name="40% - Accent4 2" xfId="36"/>
    <cellStyle name="40% - Accent5 2" xfId="40"/>
    <cellStyle name="40% - Accent6 2" xfId="44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2"/>
    <cellStyle name="Calculation 2" xfId="16"/>
    <cellStyle name="Check Cell 2" xfId="18"/>
    <cellStyle name="Comma" xfId="1" builtinId="3"/>
    <cellStyle name="Comma 2" xfId="52"/>
    <cellStyle name="Comma 2 2" xfId="55"/>
    <cellStyle name="Comma 2 2 2" xfId="56"/>
    <cellStyle name="Comma 2 3" xfId="57"/>
    <cellStyle name="Comma 3" xfId="58"/>
    <cellStyle name="Comma 3 2" xfId="59"/>
    <cellStyle name="Comma 3 2 2" xfId="60"/>
    <cellStyle name="Comma 3 3" xfId="61"/>
    <cellStyle name="Comma 4" xfId="62"/>
    <cellStyle name="Comma 4 2" xfId="63"/>
    <cellStyle name="Comma 4 2 2" xfId="64"/>
    <cellStyle name="Comma 4 3" xfId="65"/>
    <cellStyle name="Comma 5" xfId="66"/>
    <cellStyle name="Comma 5 2" xfId="67"/>
    <cellStyle name="Comma 6" xfId="68"/>
    <cellStyle name="Explanatory Text 2" xfId="20"/>
    <cellStyle name="Good 2" xfId="11"/>
    <cellStyle name="Heading 1 2" xfId="7"/>
    <cellStyle name="Heading 2 2" xfId="8"/>
    <cellStyle name="Heading 3 2" xfId="9"/>
    <cellStyle name="Heading 4 2" xfId="10"/>
    <cellStyle name="Input 2" xfId="14"/>
    <cellStyle name="Linked Cell 2" xfId="17"/>
    <cellStyle name="Neutral 2" xfId="13"/>
    <cellStyle name="Normal" xfId="0" builtinId="0"/>
    <cellStyle name="Normal 11 2" xfId="75"/>
    <cellStyle name="Normal 2" xfId="49"/>
    <cellStyle name="Normal 2 2" xfId="69"/>
    <cellStyle name="Normal 3" xfId="70"/>
    <cellStyle name="Normal 4" xfId="71"/>
    <cellStyle name="Normal 4 2" xfId="72"/>
    <cellStyle name="Normal 5" xfId="4"/>
    <cellStyle name="Normal 8" xfId="3"/>
    <cellStyle name="Normal_Book2" xfId="54"/>
    <cellStyle name="Note" xfId="5" builtinId="10" customBuiltin="1"/>
    <cellStyle name="Output 2" xfId="15"/>
    <cellStyle name="Percent 2" xfId="73"/>
    <cellStyle name="Percent 2 2" xfId="74"/>
    <cellStyle name="SN_241" xfId="2"/>
    <cellStyle name="SN_b" xfId="46"/>
    <cellStyle name="Title 2" xfId="6"/>
    <cellStyle name="Total 2" xfId="21"/>
    <cellStyle name="Warning Text 2" xfId="19"/>
    <cellStyle name="Обычный 2" xfId="47"/>
    <cellStyle name="Обычный 3" xfId="48"/>
    <cellStyle name="Обычный 4" xfId="50"/>
    <cellStyle name="Обычный 5" xfId="51"/>
    <cellStyle name="Финансовый 2" xf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624.12688\2.&#1344;&#1377;&#1406;&#1381;&#1388;&#1406;&#1377;&#1390;%20N1%20&#1377;&#1394;&#1397;&#1400;&#1410;&#1405;&#1377;&#1391;%20N2.%20&#1336;&#1405;&#1407;%20&#1390;&#1408;&#1377;&#1379;&#1408;&#1381;&#1408;&#1387;%20&#1415;%20&#1396;&#1387;&#1403;&#1400;&#1409;&#1377;&#1404;&#1400;&#1410;&#1396;&#1398;&#1381;&#1408;&#1387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624.7110\4.&#1344;&#1377;&#1406;&#1381;&#1388;&#1406;&#1377;&#1390;%20N1%20&#1377;&#1394;&#1397;&#1400;&#1410;&#1405;&#1377;&#1391;%20N4%20&#1406;&#1377;&#1408;&#1391;&#1377;&#1397;&#1387;&#1398;%20&#1390;&#1408;&#1377;&#1379;&#140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1"/>
    </sheetNames>
    <sheetDataSet>
      <sheetData sheetId="0">
        <row r="15">
          <cell r="D15">
            <v>1489059.6</v>
          </cell>
        </row>
        <row r="28">
          <cell r="D28">
            <v>-39696.5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, աղ N 4"/>
    </sheetNames>
    <sheetDataSet>
      <sheetData sheetId="0">
        <row r="12">
          <cell r="F12">
            <v>-107203.5</v>
          </cell>
        </row>
        <row r="13">
          <cell r="F13">
            <v>-39696.5</v>
          </cell>
        </row>
        <row r="16">
          <cell r="F16">
            <v>-353100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25" workbookViewId="0">
      <selection activeCell="C27" sqref="C27"/>
    </sheetView>
  </sheetViews>
  <sheetFormatPr defaultRowHeight="13.5"/>
  <cols>
    <col min="1" max="1" width="9.5703125" style="12" customWidth="1"/>
    <col min="2" max="2" width="12" style="12" customWidth="1"/>
    <col min="3" max="3" width="57.140625" style="12" customWidth="1"/>
    <col min="4" max="4" width="20.28515625" style="12" customWidth="1"/>
    <col min="5" max="5" width="17.85546875" style="12" customWidth="1"/>
    <col min="6" max="244" width="9.140625" style="12"/>
    <col min="245" max="245" width="5" style="12" customWidth="1"/>
    <col min="246" max="246" width="4.7109375" style="12" customWidth="1"/>
    <col min="247" max="247" width="5" style="12" customWidth="1"/>
    <col min="248" max="248" width="19.7109375" style="12" customWidth="1"/>
    <col min="249" max="249" width="49.85546875" style="12" customWidth="1"/>
    <col min="250" max="250" width="14.5703125" style="12" customWidth="1"/>
    <col min="251" max="251" width="13.7109375" style="12" customWidth="1"/>
    <col min="252" max="252" width="13.42578125" style="12" customWidth="1"/>
    <col min="253" max="253" width="15.42578125" style="12" customWidth="1"/>
    <col min="254" max="255" width="10.28515625" style="12" bestFit="1" customWidth="1"/>
    <col min="256" max="500" width="9.140625" style="12"/>
    <col min="501" max="501" width="5" style="12" customWidth="1"/>
    <col min="502" max="502" width="4.7109375" style="12" customWidth="1"/>
    <col min="503" max="503" width="5" style="12" customWidth="1"/>
    <col min="504" max="504" width="19.7109375" style="12" customWidth="1"/>
    <col min="505" max="505" width="49.85546875" style="12" customWidth="1"/>
    <col min="506" max="506" width="14.5703125" style="12" customWidth="1"/>
    <col min="507" max="507" width="13.7109375" style="12" customWidth="1"/>
    <col min="508" max="508" width="13.42578125" style="12" customWidth="1"/>
    <col min="509" max="509" width="15.42578125" style="12" customWidth="1"/>
    <col min="510" max="511" width="10.28515625" style="12" bestFit="1" customWidth="1"/>
    <col min="512" max="756" width="9.140625" style="12"/>
    <col min="757" max="757" width="5" style="12" customWidth="1"/>
    <col min="758" max="758" width="4.7109375" style="12" customWidth="1"/>
    <col min="759" max="759" width="5" style="12" customWidth="1"/>
    <col min="760" max="760" width="19.7109375" style="12" customWidth="1"/>
    <col min="761" max="761" width="49.85546875" style="12" customWidth="1"/>
    <col min="762" max="762" width="14.5703125" style="12" customWidth="1"/>
    <col min="763" max="763" width="13.7109375" style="12" customWidth="1"/>
    <col min="764" max="764" width="13.42578125" style="12" customWidth="1"/>
    <col min="765" max="765" width="15.42578125" style="12" customWidth="1"/>
    <col min="766" max="767" width="10.28515625" style="12" bestFit="1" customWidth="1"/>
    <col min="768" max="1012" width="9.140625" style="12"/>
    <col min="1013" max="1013" width="5" style="12" customWidth="1"/>
    <col min="1014" max="1014" width="4.7109375" style="12" customWidth="1"/>
    <col min="1015" max="1015" width="5" style="12" customWidth="1"/>
    <col min="1016" max="1016" width="19.7109375" style="12" customWidth="1"/>
    <col min="1017" max="1017" width="49.85546875" style="12" customWidth="1"/>
    <col min="1018" max="1018" width="14.5703125" style="12" customWidth="1"/>
    <col min="1019" max="1019" width="13.7109375" style="12" customWidth="1"/>
    <col min="1020" max="1020" width="13.42578125" style="12" customWidth="1"/>
    <col min="1021" max="1021" width="15.42578125" style="12" customWidth="1"/>
    <col min="1022" max="1023" width="10.28515625" style="12" bestFit="1" customWidth="1"/>
    <col min="1024" max="1268" width="9.140625" style="12"/>
    <col min="1269" max="1269" width="5" style="12" customWidth="1"/>
    <col min="1270" max="1270" width="4.7109375" style="12" customWidth="1"/>
    <col min="1271" max="1271" width="5" style="12" customWidth="1"/>
    <col min="1272" max="1272" width="19.7109375" style="12" customWidth="1"/>
    <col min="1273" max="1273" width="49.85546875" style="12" customWidth="1"/>
    <col min="1274" max="1274" width="14.5703125" style="12" customWidth="1"/>
    <col min="1275" max="1275" width="13.7109375" style="12" customWidth="1"/>
    <col min="1276" max="1276" width="13.42578125" style="12" customWidth="1"/>
    <col min="1277" max="1277" width="15.42578125" style="12" customWidth="1"/>
    <col min="1278" max="1279" width="10.28515625" style="12" bestFit="1" customWidth="1"/>
    <col min="1280" max="1524" width="9.140625" style="12"/>
    <col min="1525" max="1525" width="5" style="12" customWidth="1"/>
    <col min="1526" max="1526" width="4.7109375" style="12" customWidth="1"/>
    <col min="1527" max="1527" width="5" style="12" customWidth="1"/>
    <col min="1528" max="1528" width="19.7109375" style="12" customWidth="1"/>
    <col min="1529" max="1529" width="49.85546875" style="12" customWidth="1"/>
    <col min="1530" max="1530" width="14.5703125" style="12" customWidth="1"/>
    <col min="1531" max="1531" width="13.7109375" style="12" customWidth="1"/>
    <col min="1532" max="1532" width="13.42578125" style="12" customWidth="1"/>
    <col min="1533" max="1533" width="15.42578125" style="12" customWidth="1"/>
    <col min="1534" max="1535" width="10.28515625" style="12" bestFit="1" customWidth="1"/>
    <col min="1536" max="1780" width="9.140625" style="12"/>
    <col min="1781" max="1781" width="5" style="12" customWidth="1"/>
    <col min="1782" max="1782" width="4.7109375" style="12" customWidth="1"/>
    <col min="1783" max="1783" width="5" style="12" customWidth="1"/>
    <col min="1784" max="1784" width="19.7109375" style="12" customWidth="1"/>
    <col min="1785" max="1785" width="49.85546875" style="12" customWidth="1"/>
    <col min="1786" max="1786" width="14.5703125" style="12" customWidth="1"/>
    <col min="1787" max="1787" width="13.7109375" style="12" customWidth="1"/>
    <col min="1788" max="1788" width="13.42578125" style="12" customWidth="1"/>
    <col min="1789" max="1789" width="15.42578125" style="12" customWidth="1"/>
    <col min="1790" max="1791" width="10.28515625" style="12" bestFit="1" customWidth="1"/>
    <col min="1792" max="2036" width="9.140625" style="12"/>
    <col min="2037" max="2037" width="5" style="12" customWidth="1"/>
    <col min="2038" max="2038" width="4.7109375" style="12" customWidth="1"/>
    <col min="2039" max="2039" width="5" style="12" customWidth="1"/>
    <col min="2040" max="2040" width="19.7109375" style="12" customWidth="1"/>
    <col min="2041" max="2041" width="49.85546875" style="12" customWidth="1"/>
    <col min="2042" max="2042" width="14.5703125" style="12" customWidth="1"/>
    <col min="2043" max="2043" width="13.7109375" style="12" customWidth="1"/>
    <col min="2044" max="2044" width="13.42578125" style="12" customWidth="1"/>
    <col min="2045" max="2045" width="15.42578125" style="12" customWidth="1"/>
    <col min="2046" max="2047" width="10.28515625" style="12" bestFit="1" customWidth="1"/>
    <col min="2048" max="2292" width="9.140625" style="12"/>
    <col min="2293" max="2293" width="5" style="12" customWidth="1"/>
    <col min="2294" max="2294" width="4.7109375" style="12" customWidth="1"/>
    <col min="2295" max="2295" width="5" style="12" customWidth="1"/>
    <col min="2296" max="2296" width="19.7109375" style="12" customWidth="1"/>
    <col min="2297" max="2297" width="49.85546875" style="12" customWidth="1"/>
    <col min="2298" max="2298" width="14.5703125" style="12" customWidth="1"/>
    <col min="2299" max="2299" width="13.7109375" style="12" customWidth="1"/>
    <col min="2300" max="2300" width="13.42578125" style="12" customWidth="1"/>
    <col min="2301" max="2301" width="15.42578125" style="12" customWidth="1"/>
    <col min="2302" max="2303" width="10.28515625" style="12" bestFit="1" customWidth="1"/>
    <col min="2304" max="2548" width="9.140625" style="12"/>
    <col min="2549" max="2549" width="5" style="12" customWidth="1"/>
    <col min="2550" max="2550" width="4.7109375" style="12" customWidth="1"/>
    <col min="2551" max="2551" width="5" style="12" customWidth="1"/>
    <col min="2552" max="2552" width="19.7109375" style="12" customWidth="1"/>
    <col min="2553" max="2553" width="49.85546875" style="12" customWidth="1"/>
    <col min="2554" max="2554" width="14.5703125" style="12" customWidth="1"/>
    <col min="2555" max="2555" width="13.7109375" style="12" customWidth="1"/>
    <col min="2556" max="2556" width="13.42578125" style="12" customWidth="1"/>
    <col min="2557" max="2557" width="15.42578125" style="12" customWidth="1"/>
    <col min="2558" max="2559" width="10.28515625" style="12" bestFit="1" customWidth="1"/>
    <col min="2560" max="2804" width="9.140625" style="12"/>
    <col min="2805" max="2805" width="5" style="12" customWidth="1"/>
    <col min="2806" max="2806" width="4.7109375" style="12" customWidth="1"/>
    <col min="2807" max="2807" width="5" style="12" customWidth="1"/>
    <col min="2808" max="2808" width="19.7109375" style="12" customWidth="1"/>
    <col min="2809" max="2809" width="49.85546875" style="12" customWidth="1"/>
    <col min="2810" max="2810" width="14.5703125" style="12" customWidth="1"/>
    <col min="2811" max="2811" width="13.7109375" style="12" customWidth="1"/>
    <col min="2812" max="2812" width="13.42578125" style="12" customWidth="1"/>
    <col min="2813" max="2813" width="15.42578125" style="12" customWidth="1"/>
    <col min="2814" max="2815" width="10.28515625" style="12" bestFit="1" customWidth="1"/>
    <col min="2816" max="3060" width="9.140625" style="12"/>
    <col min="3061" max="3061" width="5" style="12" customWidth="1"/>
    <col min="3062" max="3062" width="4.7109375" style="12" customWidth="1"/>
    <col min="3063" max="3063" width="5" style="12" customWidth="1"/>
    <col min="3064" max="3064" width="19.7109375" style="12" customWidth="1"/>
    <col min="3065" max="3065" width="49.85546875" style="12" customWidth="1"/>
    <col min="3066" max="3066" width="14.5703125" style="12" customWidth="1"/>
    <col min="3067" max="3067" width="13.7109375" style="12" customWidth="1"/>
    <col min="3068" max="3068" width="13.42578125" style="12" customWidth="1"/>
    <col min="3069" max="3069" width="15.42578125" style="12" customWidth="1"/>
    <col min="3070" max="3071" width="10.28515625" style="12" bestFit="1" customWidth="1"/>
    <col min="3072" max="3316" width="9.140625" style="12"/>
    <col min="3317" max="3317" width="5" style="12" customWidth="1"/>
    <col min="3318" max="3318" width="4.7109375" style="12" customWidth="1"/>
    <col min="3319" max="3319" width="5" style="12" customWidth="1"/>
    <col min="3320" max="3320" width="19.7109375" style="12" customWidth="1"/>
    <col min="3321" max="3321" width="49.85546875" style="12" customWidth="1"/>
    <col min="3322" max="3322" width="14.5703125" style="12" customWidth="1"/>
    <col min="3323" max="3323" width="13.7109375" style="12" customWidth="1"/>
    <col min="3324" max="3324" width="13.42578125" style="12" customWidth="1"/>
    <col min="3325" max="3325" width="15.42578125" style="12" customWidth="1"/>
    <col min="3326" max="3327" width="10.28515625" style="12" bestFit="1" customWidth="1"/>
    <col min="3328" max="3572" width="9.140625" style="12"/>
    <col min="3573" max="3573" width="5" style="12" customWidth="1"/>
    <col min="3574" max="3574" width="4.7109375" style="12" customWidth="1"/>
    <col min="3575" max="3575" width="5" style="12" customWidth="1"/>
    <col min="3576" max="3576" width="19.7109375" style="12" customWidth="1"/>
    <col min="3577" max="3577" width="49.85546875" style="12" customWidth="1"/>
    <col min="3578" max="3578" width="14.5703125" style="12" customWidth="1"/>
    <col min="3579" max="3579" width="13.7109375" style="12" customWidth="1"/>
    <col min="3580" max="3580" width="13.42578125" style="12" customWidth="1"/>
    <col min="3581" max="3581" width="15.42578125" style="12" customWidth="1"/>
    <col min="3582" max="3583" width="10.28515625" style="12" bestFit="1" customWidth="1"/>
    <col min="3584" max="3828" width="9.140625" style="12"/>
    <col min="3829" max="3829" width="5" style="12" customWidth="1"/>
    <col min="3830" max="3830" width="4.7109375" style="12" customWidth="1"/>
    <col min="3831" max="3831" width="5" style="12" customWidth="1"/>
    <col min="3832" max="3832" width="19.7109375" style="12" customWidth="1"/>
    <col min="3833" max="3833" width="49.85546875" style="12" customWidth="1"/>
    <col min="3834" max="3834" width="14.5703125" style="12" customWidth="1"/>
    <col min="3835" max="3835" width="13.7109375" style="12" customWidth="1"/>
    <col min="3836" max="3836" width="13.42578125" style="12" customWidth="1"/>
    <col min="3837" max="3837" width="15.42578125" style="12" customWidth="1"/>
    <col min="3838" max="3839" width="10.28515625" style="12" bestFit="1" customWidth="1"/>
    <col min="3840" max="4084" width="9.140625" style="12"/>
    <col min="4085" max="4085" width="5" style="12" customWidth="1"/>
    <col min="4086" max="4086" width="4.7109375" style="12" customWidth="1"/>
    <col min="4087" max="4087" width="5" style="12" customWidth="1"/>
    <col min="4088" max="4088" width="19.7109375" style="12" customWidth="1"/>
    <col min="4089" max="4089" width="49.85546875" style="12" customWidth="1"/>
    <col min="4090" max="4090" width="14.5703125" style="12" customWidth="1"/>
    <col min="4091" max="4091" width="13.7109375" style="12" customWidth="1"/>
    <col min="4092" max="4092" width="13.42578125" style="12" customWidth="1"/>
    <col min="4093" max="4093" width="15.42578125" style="12" customWidth="1"/>
    <col min="4094" max="4095" width="10.28515625" style="12" bestFit="1" customWidth="1"/>
    <col min="4096" max="4340" width="9.140625" style="12"/>
    <col min="4341" max="4341" width="5" style="12" customWidth="1"/>
    <col min="4342" max="4342" width="4.7109375" style="12" customWidth="1"/>
    <col min="4343" max="4343" width="5" style="12" customWidth="1"/>
    <col min="4344" max="4344" width="19.7109375" style="12" customWidth="1"/>
    <col min="4345" max="4345" width="49.85546875" style="12" customWidth="1"/>
    <col min="4346" max="4346" width="14.5703125" style="12" customWidth="1"/>
    <col min="4347" max="4347" width="13.7109375" style="12" customWidth="1"/>
    <col min="4348" max="4348" width="13.42578125" style="12" customWidth="1"/>
    <col min="4349" max="4349" width="15.42578125" style="12" customWidth="1"/>
    <col min="4350" max="4351" width="10.28515625" style="12" bestFit="1" customWidth="1"/>
    <col min="4352" max="4596" width="9.140625" style="12"/>
    <col min="4597" max="4597" width="5" style="12" customWidth="1"/>
    <col min="4598" max="4598" width="4.7109375" style="12" customWidth="1"/>
    <col min="4599" max="4599" width="5" style="12" customWidth="1"/>
    <col min="4600" max="4600" width="19.7109375" style="12" customWidth="1"/>
    <col min="4601" max="4601" width="49.85546875" style="12" customWidth="1"/>
    <col min="4602" max="4602" width="14.5703125" style="12" customWidth="1"/>
    <col min="4603" max="4603" width="13.7109375" style="12" customWidth="1"/>
    <col min="4604" max="4604" width="13.42578125" style="12" customWidth="1"/>
    <col min="4605" max="4605" width="15.42578125" style="12" customWidth="1"/>
    <col min="4606" max="4607" width="10.28515625" style="12" bestFit="1" customWidth="1"/>
    <col min="4608" max="4852" width="9.140625" style="12"/>
    <col min="4853" max="4853" width="5" style="12" customWidth="1"/>
    <col min="4854" max="4854" width="4.7109375" style="12" customWidth="1"/>
    <col min="4855" max="4855" width="5" style="12" customWidth="1"/>
    <col min="4856" max="4856" width="19.7109375" style="12" customWidth="1"/>
    <col min="4857" max="4857" width="49.85546875" style="12" customWidth="1"/>
    <col min="4858" max="4858" width="14.5703125" style="12" customWidth="1"/>
    <col min="4859" max="4859" width="13.7109375" style="12" customWidth="1"/>
    <col min="4860" max="4860" width="13.42578125" style="12" customWidth="1"/>
    <col min="4861" max="4861" width="15.42578125" style="12" customWidth="1"/>
    <col min="4862" max="4863" width="10.28515625" style="12" bestFit="1" customWidth="1"/>
    <col min="4864" max="5108" width="9.140625" style="12"/>
    <col min="5109" max="5109" width="5" style="12" customWidth="1"/>
    <col min="5110" max="5110" width="4.7109375" style="12" customWidth="1"/>
    <col min="5111" max="5111" width="5" style="12" customWidth="1"/>
    <col min="5112" max="5112" width="19.7109375" style="12" customWidth="1"/>
    <col min="5113" max="5113" width="49.85546875" style="12" customWidth="1"/>
    <col min="5114" max="5114" width="14.5703125" style="12" customWidth="1"/>
    <col min="5115" max="5115" width="13.7109375" style="12" customWidth="1"/>
    <col min="5116" max="5116" width="13.42578125" style="12" customWidth="1"/>
    <col min="5117" max="5117" width="15.42578125" style="12" customWidth="1"/>
    <col min="5118" max="5119" width="10.28515625" style="12" bestFit="1" customWidth="1"/>
    <col min="5120" max="5364" width="9.140625" style="12"/>
    <col min="5365" max="5365" width="5" style="12" customWidth="1"/>
    <col min="5366" max="5366" width="4.7109375" style="12" customWidth="1"/>
    <col min="5367" max="5367" width="5" style="12" customWidth="1"/>
    <col min="5368" max="5368" width="19.7109375" style="12" customWidth="1"/>
    <col min="5369" max="5369" width="49.85546875" style="12" customWidth="1"/>
    <col min="5370" max="5370" width="14.5703125" style="12" customWidth="1"/>
    <col min="5371" max="5371" width="13.7109375" style="12" customWidth="1"/>
    <col min="5372" max="5372" width="13.42578125" style="12" customWidth="1"/>
    <col min="5373" max="5373" width="15.42578125" style="12" customWidth="1"/>
    <col min="5374" max="5375" width="10.28515625" style="12" bestFit="1" customWidth="1"/>
    <col min="5376" max="5620" width="9.140625" style="12"/>
    <col min="5621" max="5621" width="5" style="12" customWidth="1"/>
    <col min="5622" max="5622" width="4.7109375" style="12" customWidth="1"/>
    <col min="5623" max="5623" width="5" style="12" customWidth="1"/>
    <col min="5624" max="5624" width="19.7109375" style="12" customWidth="1"/>
    <col min="5625" max="5625" width="49.85546875" style="12" customWidth="1"/>
    <col min="5626" max="5626" width="14.5703125" style="12" customWidth="1"/>
    <col min="5627" max="5627" width="13.7109375" style="12" customWidth="1"/>
    <col min="5628" max="5628" width="13.42578125" style="12" customWidth="1"/>
    <col min="5629" max="5629" width="15.42578125" style="12" customWidth="1"/>
    <col min="5630" max="5631" width="10.28515625" style="12" bestFit="1" customWidth="1"/>
    <col min="5632" max="5876" width="9.140625" style="12"/>
    <col min="5877" max="5877" width="5" style="12" customWidth="1"/>
    <col min="5878" max="5878" width="4.7109375" style="12" customWidth="1"/>
    <col min="5879" max="5879" width="5" style="12" customWidth="1"/>
    <col min="5880" max="5880" width="19.7109375" style="12" customWidth="1"/>
    <col min="5881" max="5881" width="49.85546875" style="12" customWidth="1"/>
    <col min="5882" max="5882" width="14.5703125" style="12" customWidth="1"/>
    <col min="5883" max="5883" width="13.7109375" style="12" customWidth="1"/>
    <col min="5884" max="5884" width="13.42578125" style="12" customWidth="1"/>
    <col min="5885" max="5885" width="15.42578125" style="12" customWidth="1"/>
    <col min="5886" max="5887" width="10.28515625" style="12" bestFit="1" customWidth="1"/>
    <col min="5888" max="6132" width="9.140625" style="12"/>
    <col min="6133" max="6133" width="5" style="12" customWidth="1"/>
    <col min="6134" max="6134" width="4.7109375" style="12" customWidth="1"/>
    <col min="6135" max="6135" width="5" style="12" customWidth="1"/>
    <col min="6136" max="6136" width="19.7109375" style="12" customWidth="1"/>
    <col min="6137" max="6137" width="49.85546875" style="12" customWidth="1"/>
    <col min="6138" max="6138" width="14.5703125" style="12" customWidth="1"/>
    <col min="6139" max="6139" width="13.7109375" style="12" customWidth="1"/>
    <col min="6140" max="6140" width="13.42578125" style="12" customWidth="1"/>
    <col min="6141" max="6141" width="15.42578125" style="12" customWidth="1"/>
    <col min="6142" max="6143" width="10.28515625" style="12" bestFit="1" customWidth="1"/>
    <col min="6144" max="6388" width="9.140625" style="12"/>
    <col min="6389" max="6389" width="5" style="12" customWidth="1"/>
    <col min="6390" max="6390" width="4.7109375" style="12" customWidth="1"/>
    <col min="6391" max="6391" width="5" style="12" customWidth="1"/>
    <col min="6392" max="6392" width="19.7109375" style="12" customWidth="1"/>
    <col min="6393" max="6393" width="49.85546875" style="12" customWidth="1"/>
    <col min="6394" max="6394" width="14.5703125" style="12" customWidth="1"/>
    <col min="6395" max="6395" width="13.7109375" style="12" customWidth="1"/>
    <col min="6396" max="6396" width="13.42578125" style="12" customWidth="1"/>
    <col min="6397" max="6397" width="15.42578125" style="12" customWidth="1"/>
    <col min="6398" max="6399" width="10.28515625" style="12" bestFit="1" customWidth="1"/>
    <col min="6400" max="6644" width="9.140625" style="12"/>
    <col min="6645" max="6645" width="5" style="12" customWidth="1"/>
    <col min="6646" max="6646" width="4.7109375" style="12" customWidth="1"/>
    <col min="6647" max="6647" width="5" style="12" customWidth="1"/>
    <col min="6648" max="6648" width="19.7109375" style="12" customWidth="1"/>
    <col min="6649" max="6649" width="49.85546875" style="12" customWidth="1"/>
    <col min="6650" max="6650" width="14.5703125" style="12" customWidth="1"/>
    <col min="6651" max="6651" width="13.7109375" style="12" customWidth="1"/>
    <col min="6652" max="6652" width="13.42578125" style="12" customWidth="1"/>
    <col min="6653" max="6653" width="15.42578125" style="12" customWidth="1"/>
    <col min="6654" max="6655" width="10.28515625" style="12" bestFit="1" customWidth="1"/>
    <col min="6656" max="6900" width="9.140625" style="12"/>
    <col min="6901" max="6901" width="5" style="12" customWidth="1"/>
    <col min="6902" max="6902" width="4.7109375" style="12" customWidth="1"/>
    <col min="6903" max="6903" width="5" style="12" customWidth="1"/>
    <col min="6904" max="6904" width="19.7109375" style="12" customWidth="1"/>
    <col min="6905" max="6905" width="49.85546875" style="12" customWidth="1"/>
    <col min="6906" max="6906" width="14.5703125" style="12" customWidth="1"/>
    <col min="6907" max="6907" width="13.7109375" style="12" customWidth="1"/>
    <col min="6908" max="6908" width="13.42578125" style="12" customWidth="1"/>
    <col min="6909" max="6909" width="15.42578125" style="12" customWidth="1"/>
    <col min="6910" max="6911" width="10.28515625" style="12" bestFit="1" customWidth="1"/>
    <col min="6912" max="7156" width="9.140625" style="12"/>
    <col min="7157" max="7157" width="5" style="12" customWidth="1"/>
    <col min="7158" max="7158" width="4.7109375" style="12" customWidth="1"/>
    <col min="7159" max="7159" width="5" style="12" customWidth="1"/>
    <col min="7160" max="7160" width="19.7109375" style="12" customWidth="1"/>
    <col min="7161" max="7161" width="49.85546875" style="12" customWidth="1"/>
    <col min="7162" max="7162" width="14.5703125" style="12" customWidth="1"/>
    <col min="7163" max="7163" width="13.7109375" style="12" customWidth="1"/>
    <col min="7164" max="7164" width="13.42578125" style="12" customWidth="1"/>
    <col min="7165" max="7165" width="15.42578125" style="12" customWidth="1"/>
    <col min="7166" max="7167" width="10.28515625" style="12" bestFit="1" customWidth="1"/>
    <col min="7168" max="7412" width="9.140625" style="12"/>
    <col min="7413" max="7413" width="5" style="12" customWidth="1"/>
    <col min="7414" max="7414" width="4.7109375" style="12" customWidth="1"/>
    <col min="7415" max="7415" width="5" style="12" customWidth="1"/>
    <col min="7416" max="7416" width="19.7109375" style="12" customWidth="1"/>
    <col min="7417" max="7417" width="49.85546875" style="12" customWidth="1"/>
    <col min="7418" max="7418" width="14.5703125" style="12" customWidth="1"/>
    <col min="7419" max="7419" width="13.7109375" style="12" customWidth="1"/>
    <col min="7420" max="7420" width="13.42578125" style="12" customWidth="1"/>
    <col min="7421" max="7421" width="15.42578125" style="12" customWidth="1"/>
    <col min="7422" max="7423" width="10.28515625" style="12" bestFit="1" customWidth="1"/>
    <col min="7424" max="7668" width="9.140625" style="12"/>
    <col min="7669" max="7669" width="5" style="12" customWidth="1"/>
    <col min="7670" max="7670" width="4.7109375" style="12" customWidth="1"/>
    <col min="7671" max="7671" width="5" style="12" customWidth="1"/>
    <col min="7672" max="7672" width="19.7109375" style="12" customWidth="1"/>
    <col min="7673" max="7673" width="49.85546875" style="12" customWidth="1"/>
    <col min="7674" max="7674" width="14.5703125" style="12" customWidth="1"/>
    <col min="7675" max="7675" width="13.7109375" style="12" customWidth="1"/>
    <col min="7676" max="7676" width="13.42578125" style="12" customWidth="1"/>
    <col min="7677" max="7677" width="15.42578125" style="12" customWidth="1"/>
    <col min="7678" max="7679" width="10.28515625" style="12" bestFit="1" customWidth="1"/>
    <col min="7680" max="7924" width="9.140625" style="12"/>
    <col min="7925" max="7925" width="5" style="12" customWidth="1"/>
    <col min="7926" max="7926" width="4.7109375" style="12" customWidth="1"/>
    <col min="7927" max="7927" width="5" style="12" customWidth="1"/>
    <col min="7928" max="7928" width="19.7109375" style="12" customWidth="1"/>
    <col min="7929" max="7929" width="49.85546875" style="12" customWidth="1"/>
    <col min="7930" max="7930" width="14.5703125" style="12" customWidth="1"/>
    <col min="7931" max="7931" width="13.7109375" style="12" customWidth="1"/>
    <col min="7932" max="7932" width="13.42578125" style="12" customWidth="1"/>
    <col min="7933" max="7933" width="15.42578125" style="12" customWidth="1"/>
    <col min="7934" max="7935" width="10.28515625" style="12" bestFit="1" customWidth="1"/>
    <col min="7936" max="8180" width="9.140625" style="12"/>
    <col min="8181" max="8181" width="5" style="12" customWidth="1"/>
    <col min="8182" max="8182" width="4.7109375" style="12" customWidth="1"/>
    <col min="8183" max="8183" width="5" style="12" customWidth="1"/>
    <col min="8184" max="8184" width="19.7109375" style="12" customWidth="1"/>
    <col min="8185" max="8185" width="49.85546875" style="12" customWidth="1"/>
    <col min="8186" max="8186" width="14.5703125" style="12" customWidth="1"/>
    <col min="8187" max="8187" width="13.7109375" style="12" customWidth="1"/>
    <col min="8188" max="8188" width="13.42578125" style="12" customWidth="1"/>
    <col min="8189" max="8189" width="15.42578125" style="12" customWidth="1"/>
    <col min="8190" max="8191" width="10.28515625" style="12" bestFit="1" customWidth="1"/>
    <col min="8192" max="8436" width="9.140625" style="12"/>
    <col min="8437" max="8437" width="5" style="12" customWidth="1"/>
    <col min="8438" max="8438" width="4.7109375" style="12" customWidth="1"/>
    <col min="8439" max="8439" width="5" style="12" customWidth="1"/>
    <col min="8440" max="8440" width="19.7109375" style="12" customWidth="1"/>
    <col min="8441" max="8441" width="49.85546875" style="12" customWidth="1"/>
    <col min="8442" max="8442" width="14.5703125" style="12" customWidth="1"/>
    <col min="8443" max="8443" width="13.7109375" style="12" customWidth="1"/>
    <col min="8444" max="8444" width="13.42578125" style="12" customWidth="1"/>
    <col min="8445" max="8445" width="15.42578125" style="12" customWidth="1"/>
    <col min="8446" max="8447" width="10.28515625" style="12" bestFit="1" customWidth="1"/>
    <col min="8448" max="8692" width="9.140625" style="12"/>
    <col min="8693" max="8693" width="5" style="12" customWidth="1"/>
    <col min="8694" max="8694" width="4.7109375" style="12" customWidth="1"/>
    <col min="8695" max="8695" width="5" style="12" customWidth="1"/>
    <col min="8696" max="8696" width="19.7109375" style="12" customWidth="1"/>
    <col min="8697" max="8697" width="49.85546875" style="12" customWidth="1"/>
    <col min="8698" max="8698" width="14.5703125" style="12" customWidth="1"/>
    <col min="8699" max="8699" width="13.7109375" style="12" customWidth="1"/>
    <col min="8700" max="8700" width="13.42578125" style="12" customWidth="1"/>
    <col min="8701" max="8701" width="15.42578125" style="12" customWidth="1"/>
    <col min="8702" max="8703" width="10.28515625" style="12" bestFit="1" customWidth="1"/>
    <col min="8704" max="8948" width="9.140625" style="12"/>
    <col min="8949" max="8949" width="5" style="12" customWidth="1"/>
    <col min="8950" max="8950" width="4.7109375" style="12" customWidth="1"/>
    <col min="8951" max="8951" width="5" style="12" customWidth="1"/>
    <col min="8952" max="8952" width="19.7109375" style="12" customWidth="1"/>
    <col min="8953" max="8953" width="49.85546875" style="12" customWidth="1"/>
    <col min="8954" max="8954" width="14.5703125" style="12" customWidth="1"/>
    <col min="8955" max="8955" width="13.7109375" style="12" customWidth="1"/>
    <col min="8956" max="8956" width="13.42578125" style="12" customWidth="1"/>
    <col min="8957" max="8957" width="15.42578125" style="12" customWidth="1"/>
    <col min="8958" max="8959" width="10.28515625" style="12" bestFit="1" customWidth="1"/>
    <col min="8960" max="9204" width="9.140625" style="12"/>
    <col min="9205" max="9205" width="5" style="12" customWidth="1"/>
    <col min="9206" max="9206" width="4.7109375" style="12" customWidth="1"/>
    <col min="9207" max="9207" width="5" style="12" customWidth="1"/>
    <col min="9208" max="9208" width="19.7109375" style="12" customWidth="1"/>
    <col min="9209" max="9209" width="49.85546875" style="12" customWidth="1"/>
    <col min="9210" max="9210" width="14.5703125" style="12" customWidth="1"/>
    <col min="9211" max="9211" width="13.7109375" style="12" customWidth="1"/>
    <col min="9212" max="9212" width="13.42578125" style="12" customWidth="1"/>
    <col min="9213" max="9213" width="15.42578125" style="12" customWidth="1"/>
    <col min="9214" max="9215" width="10.28515625" style="12" bestFit="1" customWidth="1"/>
    <col min="9216" max="9460" width="9.140625" style="12"/>
    <col min="9461" max="9461" width="5" style="12" customWidth="1"/>
    <col min="9462" max="9462" width="4.7109375" style="12" customWidth="1"/>
    <col min="9463" max="9463" width="5" style="12" customWidth="1"/>
    <col min="9464" max="9464" width="19.7109375" style="12" customWidth="1"/>
    <col min="9465" max="9465" width="49.85546875" style="12" customWidth="1"/>
    <col min="9466" max="9466" width="14.5703125" style="12" customWidth="1"/>
    <col min="9467" max="9467" width="13.7109375" style="12" customWidth="1"/>
    <col min="9468" max="9468" width="13.42578125" style="12" customWidth="1"/>
    <col min="9469" max="9469" width="15.42578125" style="12" customWidth="1"/>
    <col min="9470" max="9471" width="10.28515625" style="12" bestFit="1" customWidth="1"/>
    <col min="9472" max="9716" width="9.140625" style="12"/>
    <col min="9717" max="9717" width="5" style="12" customWidth="1"/>
    <col min="9718" max="9718" width="4.7109375" style="12" customWidth="1"/>
    <col min="9719" max="9719" width="5" style="12" customWidth="1"/>
    <col min="9720" max="9720" width="19.7109375" style="12" customWidth="1"/>
    <col min="9721" max="9721" width="49.85546875" style="12" customWidth="1"/>
    <col min="9722" max="9722" width="14.5703125" style="12" customWidth="1"/>
    <col min="9723" max="9723" width="13.7109375" style="12" customWidth="1"/>
    <col min="9724" max="9724" width="13.42578125" style="12" customWidth="1"/>
    <col min="9725" max="9725" width="15.42578125" style="12" customWidth="1"/>
    <col min="9726" max="9727" width="10.28515625" style="12" bestFit="1" customWidth="1"/>
    <col min="9728" max="9972" width="9.140625" style="12"/>
    <col min="9973" max="9973" width="5" style="12" customWidth="1"/>
    <col min="9974" max="9974" width="4.7109375" style="12" customWidth="1"/>
    <col min="9975" max="9975" width="5" style="12" customWidth="1"/>
    <col min="9976" max="9976" width="19.7109375" style="12" customWidth="1"/>
    <col min="9977" max="9977" width="49.85546875" style="12" customWidth="1"/>
    <col min="9978" max="9978" width="14.5703125" style="12" customWidth="1"/>
    <col min="9979" max="9979" width="13.7109375" style="12" customWidth="1"/>
    <col min="9980" max="9980" width="13.42578125" style="12" customWidth="1"/>
    <col min="9981" max="9981" width="15.42578125" style="12" customWidth="1"/>
    <col min="9982" max="9983" width="10.28515625" style="12" bestFit="1" customWidth="1"/>
    <col min="9984" max="10228" width="9.140625" style="12"/>
    <col min="10229" max="10229" width="5" style="12" customWidth="1"/>
    <col min="10230" max="10230" width="4.7109375" style="12" customWidth="1"/>
    <col min="10231" max="10231" width="5" style="12" customWidth="1"/>
    <col min="10232" max="10232" width="19.7109375" style="12" customWidth="1"/>
    <col min="10233" max="10233" width="49.85546875" style="12" customWidth="1"/>
    <col min="10234" max="10234" width="14.5703125" style="12" customWidth="1"/>
    <col min="10235" max="10235" width="13.7109375" style="12" customWidth="1"/>
    <col min="10236" max="10236" width="13.42578125" style="12" customWidth="1"/>
    <col min="10237" max="10237" width="15.42578125" style="12" customWidth="1"/>
    <col min="10238" max="10239" width="10.28515625" style="12" bestFit="1" customWidth="1"/>
    <col min="10240" max="10484" width="9.140625" style="12"/>
    <col min="10485" max="10485" width="5" style="12" customWidth="1"/>
    <col min="10486" max="10486" width="4.7109375" style="12" customWidth="1"/>
    <col min="10487" max="10487" width="5" style="12" customWidth="1"/>
    <col min="10488" max="10488" width="19.7109375" style="12" customWidth="1"/>
    <col min="10489" max="10489" width="49.85546875" style="12" customWidth="1"/>
    <col min="10490" max="10490" width="14.5703125" style="12" customWidth="1"/>
    <col min="10491" max="10491" width="13.7109375" style="12" customWidth="1"/>
    <col min="10492" max="10492" width="13.42578125" style="12" customWidth="1"/>
    <col min="10493" max="10493" width="15.42578125" style="12" customWidth="1"/>
    <col min="10494" max="10495" width="10.28515625" style="12" bestFit="1" customWidth="1"/>
    <col min="10496" max="10740" width="9.140625" style="12"/>
    <col min="10741" max="10741" width="5" style="12" customWidth="1"/>
    <col min="10742" max="10742" width="4.7109375" style="12" customWidth="1"/>
    <col min="10743" max="10743" width="5" style="12" customWidth="1"/>
    <col min="10744" max="10744" width="19.7109375" style="12" customWidth="1"/>
    <col min="10745" max="10745" width="49.85546875" style="12" customWidth="1"/>
    <col min="10746" max="10746" width="14.5703125" style="12" customWidth="1"/>
    <col min="10747" max="10747" width="13.7109375" style="12" customWidth="1"/>
    <col min="10748" max="10748" width="13.42578125" style="12" customWidth="1"/>
    <col min="10749" max="10749" width="15.42578125" style="12" customWidth="1"/>
    <col min="10750" max="10751" width="10.28515625" style="12" bestFit="1" customWidth="1"/>
    <col min="10752" max="10996" width="9.140625" style="12"/>
    <col min="10997" max="10997" width="5" style="12" customWidth="1"/>
    <col min="10998" max="10998" width="4.7109375" style="12" customWidth="1"/>
    <col min="10999" max="10999" width="5" style="12" customWidth="1"/>
    <col min="11000" max="11000" width="19.7109375" style="12" customWidth="1"/>
    <col min="11001" max="11001" width="49.85546875" style="12" customWidth="1"/>
    <col min="11002" max="11002" width="14.5703125" style="12" customWidth="1"/>
    <col min="11003" max="11003" width="13.7109375" style="12" customWidth="1"/>
    <col min="11004" max="11004" width="13.42578125" style="12" customWidth="1"/>
    <col min="11005" max="11005" width="15.42578125" style="12" customWidth="1"/>
    <col min="11006" max="11007" width="10.28515625" style="12" bestFit="1" customWidth="1"/>
    <col min="11008" max="11252" width="9.140625" style="12"/>
    <col min="11253" max="11253" width="5" style="12" customWidth="1"/>
    <col min="11254" max="11254" width="4.7109375" style="12" customWidth="1"/>
    <col min="11255" max="11255" width="5" style="12" customWidth="1"/>
    <col min="11256" max="11256" width="19.7109375" style="12" customWidth="1"/>
    <col min="11257" max="11257" width="49.85546875" style="12" customWidth="1"/>
    <col min="11258" max="11258" width="14.5703125" style="12" customWidth="1"/>
    <col min="11259" max="11259" width="13.7109375" style="12" customWidth="1"/>
    <col min="11260" max="11260" width="13.42578125" style="12" customWidth="1"/>
    <col min="11261" max="11261" width="15.42578125" style="12" customWidth="1"/>
    <col min="11262" max="11263" width="10.28515625" style="12" bestFit="1" customWidth="1"/>
    <col min="11264" max="11508" width="9.140625" style="12"/>
    <col min="11509" max="11509" width="5" style="12" customWidth="1"/>
    <col min="11510" max="11510" width="4.7109375" style="12" customWidth="1"/>
    <col min="11511" max="11511" width="5" style="12" customWidth="1"/>
    <col min="11512" max="11512" width="19.7109375" style="12" customWidth="1"/>
    <col min="11513" max="11513" width="49.85546875" style="12" customWidth="1"/>
    <col min="11514" max="11514" width="14.5703125" style="12" customWidth="1"/>
    <col min="11515" max="11515" width="13.7109375" style="12" customWidth="1"/>
    <col min="11516" max="11516" width="13.42578125" style="12" customWidth="1"/>
    <col min="11517" max="11517" width="15.42578125" style="12" customWidth="1"/>
    <col min="11518" max="11519" width="10.28515625" style="12" bestFit="1" customWidth="1"/>
    <col min="11520" max="11764" width="9.140625" style="12"/>
    <col min="11765" max="11765" width="5" style="12" customWidth="1"/>
    <col min="11766" max="11766" width="4.7109375" style="12" customWidth="1"/>
    <col min="11767" max="11767" width="5" style="12" customWidth="1"/>
    <col min="11768" max="11768" width="19.7109375" style="12" customWidth="1"/>
    <col min="11769" max="11769" width="49.85546875" style="12" customWidth="1"/>
    <col min="11770" max="11770" width="14.5703125" style="12" customWidth="1"/>
    <col min="11771" max="11771" width="13.7109375" style="12" customWidth="1"/>
    <col min="11772" max="11772" width="13.42578125" style="12" customWidth="1"/>
    <col min="11773" max="11773" width="15.42578125" style="12" customWidth="1"/>
    <col min="11774" max="11775" width="10.28515625" style="12" bestFit="1" customWidth="1"/>
    <col min="11776" max="12020" width="9.140625" style="12"/>
    <col min="12021" max="12021" width="5" style="12" customWidth="1"/>
    <col min="12022" max="12022" width="4.7109375" style="12" customWidth="1"/>
    <col min="12023" max="12023" width="5" style="12" customWidth="1"/>
    <col min="12024" max="12024" width="19.7109375" style="12" customWidth="1"/>
    <col min="12025" max="12025" width="49.85546875" style="12" customWidth="1"/>
    <col min="12026" max="12026" width="14.5703125" style="12" customWidth="1"/>
    <col min="12027" max="12027" width="13.7109375" style="12" customWidth="1"/>
    <col min="12028" max="12028" width="13.42578125" style="12" customWidth="1"/>
    <col min="12029" max="12029" width="15.42578125" style="12" customWidth="1"/>
    <col min="12030" max="12031" width="10.28515625" style="12" bestFit="1" customWidth="1"/>
    <col min="12032" max="12276" width="9.140625" style="12"/>
    <col min="12277" max="12277" width="5" style="12" customWidth="1"/>
    <col min="12278" max="12278" width="4.7109375" style="12" customWidth="1"/>
    <col min="12279" max="12279" width="5" style="12" customWidth="1"/>
    <col min="12280" max="12280" width="19.7109375" style="12" customWidth="1"/>
    <col min="12281" max="12281" width="49.85546875" style="12" customWidth="1"/>
    <col min="12282" max="12282" width="14.5703125" style="12" customWidth="1"/>
    <col min="12283" max="12283" width="13.7109375" style="12" customWidth="1"/>
    <col min="12284" max="12284" width="13.42578125" style="12" customWidth="1"/>
    <col min="12285" max="12285" width="15.42578125" style="12" customWidth="1"/>
    <col min="12286" max="12287" width="10.28515625" style="12" bestFit="1" customWidth="1"/>
    <col min="12288" max="12532" width="9.140625" style="12"/>
    <col min="12533" max="12533" width="5" style="12" customWidth="1"/>
    <col min="12534" max="12534" width="4.7109375" style="12" customWidth="1"/>
    <col min="12535" max="12535" width="5" style="12" customWidth="1"/>
    <col min="12536" max="12536" width="19.7109375" style="12" customWidth="1"/>
    <col min="12537" max="12537" width="49.85546875" style="12" customWidth="1"/>
    <col min="12538" max="12538" width="14.5703125" style="12" customWidth="1"/>
    <col min="12539" max="12539" width="13.7109375" style="12" customWidth="1"/>
    <col min="12540" max="12540" width="13.42578125" style="12" customWidth="1"/>
    <col min="12541" max="12541" width="15.42578125" style="12" customWidth="1"/>
    <col min="12542" max="12543" width="10.28515625" style="12" bestFit="1" customWidth="1"/>
    <col min="12544" max="12788" width="9.140625" style="12"/>
    <col min="12789" max="12789" width="5" style="12" customWidth="1"/>
    <col min="12790" max="12790" width="4.7109375" style="12" customWidth="1"/>
    <col min="12791" max="12791" width="5" style="12" customWidth="1"/>
    <col min="12792" max="12792" width="19.7109375" style="12" customWidth="1"/>
    <col min="12793" max="12793" width="49.85546875" style="12" customWidth="1"/>
    <col min="12794" max="12794" width="14.5703125" style="12" customWidth="1"/>
    <col min="12795" max="12795" width="13.7109375" style="12" customWidth="1"/>
    <col min="12796" max="12796" width="13.42578125" style="12" customWidth="1"/>
    <col min="12797" max="12797" width="15.42578125" style="12" customWidth="1"/>
    <col min="12798" max="12799" width="10.28515625" style="12" bestFit="1" customWidth="1"/>
    <col min="12800" max="13044" width="9.140625" style="12"/>
    <col min="13045" max="13045" width="5" style="12" customWidth="1"/>
    <col min="13046" max="13046" width="4.7109375" style="12" customWidth="1"/>
    <col min="13047" max="13047" width="5" style="12" customWidth="1"/>
    <col min="13048" max="13048" width="19.7109375" style="12" customWidth="1"/>
    <col min="13049" max="13049" width="49.85546875" style="12" customWidth="1"/>
    <col min="13050" max="13050" width="14.5703125" style="12" customWidth="1"/>
    <col min="13051" max="13051" width="13.7109375" style="12" customWidth="1"/>
    <col min="13052" max="13052" width="13.42578125" style="12" customWidth="1"/>
    <col min="13053" max="13053" width="15.42578125" style="12" customWidth="1"/>
    <col min="13054" max="13055" width="10.28515625" style="12" bestFit="1" customWidth="1"/>
    <col min="13056" max="13300" width="9.140625" style="12"/>
    <col min="13301" max="13301" width="5" style="12" customWidth="1"/>
    <col min="13302" max="13302" width="4.7109375" style="12" customWidth="1"/>
    <col min="13303" max="13303" width="5" style="12" customWidth="1"/>
    <col min="13304" max="13304" width="19.7109375" style="12" customWidth="1"/>
    <col min="13305" max="13305" width="49.85546875" style="12" customWidth="1"/>
    <col min="13306" max="13306" width="14.5703125" style="12" customWidth="1"/>
    <col min="13307" max="13307" width="13.7109375" style="12" customWidth="1"/>
    <col min="13308" max="13308" width="13.42578125" style="12" customWidth="1"/>
    <col min="13309" max="13309" width="15.42578125" style="12" customWidth="1"/>
    <col min="13310" max="13311" width="10.28515625" style="12" bestFit="1" customWidth="1"/>
    <col min="13312" max="13556" width="9.140625" style="12"/>
    <col min="13557" max="13557" width="5" style="12" customWidth="1"/>
    <col min="13558" max="13558" width="4.7109375" style="12" customWidth="1"/>
    <col min="13559" max="13559" width="5" style="12" customWidth="1"/>
    <col min="13560" max="13560" width="19.7109375" style="12" customWidth="1"/>
    <col min="13561" max="13561" width="49.85546875" style="12" customWidth="1"/>
    <col min="13562" max="13562" width="14.5703125" style="12" customWidth="1"/>
    <col min="13563" max="13563" width="13.7109375" style="12" customWidth="1"/>
    <col min="13564" max="13564" width="13.42578125" style="12" customWidth="1"/>
    <col min="13565" max="13565" width="15.42578125" style="12" customWidth="1"/>
    <col min="13566" max="13567" width="10.28515625" style="12" bestFit="1" customWidth="1"/>
    <col min="13568" max="13812" width="9.140625" style="12"/>
    <col min="13813" max="13813" width="5" style="12" customWidth="1"/>
    <col min="13814" max="13814" width="4.7109375" style="12" customWidth="1"/>
    <col min="13815" max="13815" width="5" style="12" customWidth="1"/>
    <col min="13816" max="13816" width="19.7109375" style="12" customWidth="1"/>
    <col min="13817" max="13817" width="49.85546875" style="12" customWidth="1"/>
    <col min="13818" max="13818" width="14.5703125" style="12" customWidth="1"/>
    <col min="13819" max="13819" width="13.7109375" style="12" customWidth="1"/>
    <col min="13820" max="13820" width="13.42578125" style="12" customWidth="1"/>
    <col min="13821" max="13821" width="15.42578125" style="12" customWidth="1"/>
    <col min="13822" max="13823" width="10.28515625" style="12" bestFit="1" customWidth="1"/>
    <col min="13824" max="14068" width="9.140625" style="12"/>
    <col min="14069" max="14069" width="5" style="12" customWidth="1"/>
    <col min="14070" max="14070" width="4.7109375" style="12" customWidth="1"/>
    <col min="14071" max="14071" width="5" style="12" customWidth="1"/>
    <col min="14072" max="14072" width="19.7109375" style="12" customWidth="1"/>
    <col min="14073" max="14073" width="49.85546875" style="12" customWidth="1"/>
    <col min="14074" max="14074" width="14.5703125" style="12" customWidth="1"/>
    <col min="14075" max="14075" width="13.7109375" style="12" customWidth="1"/>
    <col min="14076" max="14076" width="13.42578125" style="12" customWidth="1"/>
    <col min="14077" max="14077" width="15.42578125" style="12" customWidth="1"/>
    <col min="14078" max="14079" width="10.28515625" style="12" bestFit="1" customWidth="1"/>
    <col min="14080" max="14324" width="9.140625" style="12"/>
    <col min="14325" max="14325" width="5" style="12" customWidth="1"/>
    <col min="14326" max="14326" width="4.7109375" style="12" customWidth="1"/>
    <col min="14327" max="14327" width="5" style="12" customWidth="1"/>
    <col min="14328" max="14328" width="19.7109375" style="12" customWidth="1"/>
    <col min="14329" max="14329" width="49.85546875" style="12" customWidth="1"/>
    <col min="14330" max="14330" width="14.5703125" style="12" customWidth="1"/>
    <col min="14331" max="14331" width="13.7109375" style="12" customWidth="1"/>
    <col min="14332" max="14332" width="13.42578125" style="12" customWidth="1"/>
    <col min="14333" max="14333" width="15.42578125" style="12" customWidth="1"/>
    <col min="14334" max="14335" width="10.28515625" style="12" bestFit="1" customWidth="1"/>
    <col min="14336" max="14580" width="9.140625" style="12"/>
    <col min="14581" max="14581" width="5" style="12" customWidth="1"/>
    <col min="14582" max="14582" width="4.7109375" style="12" customWidth="1"/>
    <col min="14583" max="14583" width="5" style="12" customWidth="1"/>
    <col min="14584" max="14584" width="19.7109375" style="12" customWidth="1"/>
    <col min="14585" max="14585" width="49.85546875" style="12" customWidth="1"/>
    <col min="14586" max="14586" width="14.5703125" style="12" customWidth="1"/>
    <col min="14587" max="14587" width="13.7109375" style="12" customWidth="1"/>
    <col min="14588" max="14588" width="13.42578125" style="12" customWidth="1"/>
    <col min="14589" max="14589" width="15.42578125" style="12" customWidth="1"/>
    <col min="14590" max="14591" width="10.28515625" style="12" bestFit="1" customWidth="1"/>
    <col min="14592" max="14836" width="9.140625" style="12"/>
    <col min="14837" max="14837" width="5" style="12" customWidth="1"/>
    <col min="14838" max="14838" width="4.7109375" style="12" customWidth="1"/>
    <col min="14839" max="14839" width="5" style="12" customWidth="1"/>
    <col min="14840" max="14840" width="19.7109375" style="12" customWidth="1"/>
    <col min="14841" max="14841" width="49.85546875" style="12" customWidth="1"/>
    <col min="14842" max="14842" width="14.5703125" style="12" customWidth="1"/>
    <col min="14843" max="14843" width="13.7109375" style="12" customWidth="1"/>
    <col min="14844" max="14844" width="13.42578125" style="12" customWidth="1"/>
    <col min="14845" max="14845" width="15.42578125" style="12" customWidth="1"/>
    <col min="14846" max="14847" width="10.28515625" style="12" bestFit="1" customWidth="1"/>
    <col min="14848" max="15092" width="9.140625" style="12"/>
    <col min="15093" max="15093" width="5" style="12" customWidth="1"/>
    <col min="15094" max="15094" width="4.7109375" style="12" customWidth="1"/>
    <col min="15095" max="15095" width="5" style="12" customWidth="1"/>
    <col min="15096" max="15096" width="19.7109375" style="12" customWidth="1"/>
    <col min="15097" max="15097" width="49.85546875" style="12" customWidth="1"/>
    <col min="15098" max="15098" width="14.5703125" style="12" customWidth="1"/>
    <col min="15099" max="15099" width="13.7109375" style="12" customWidth="1"/>
    <col min="15100" max="15100" width="13.42578125" style="12" customWidth="1"/>
    <col min="15101" max="15101" width="15.42578125" style="12" customWidth="1"/>
    <col min="15102" max="15103" width="10.28515625" style="12" bestFit="1" customWidth="1"/>
    <col min="15104" max="15348" width="9.140625" style="12"/>
    <col min="15349" max="15349" width="5" style="12" customWidth="1"/>
    <col min="15350" max="15350" width="4.7109375" style="12" customWidth="1"/>
    <col min="15351" max="15351" width="5" style="12" customWidth="1"/>
    <col min="15352" max="15352" width="19.7109375" style="12" customWidth="1"/>
    <col min="15353" max="15353" width="49.85546875" style="12" customWidth="1"/>
    <col min="15354" max="15354" width="14.5703125" style="12" customWidth="1"/>
    <col min="15355" max="15355" width="13.7109375" style="12" customWidth="1"/>
    <col min="15356" max="15356" width="13.42578125" style="12" customWidth="1"/>
    <col min="15357" max="15357" width="15.42578125" style="12" customWidth="1"/>
    <col min="15358" max="15359" width="10.28515625" style="12" bestFit="1" customWidth="1"/>
    <col min="15360" max="15604" width="9.140625" style="12"/>
    <col min="15605" max="15605" width="5" style="12" customWidth="1"/>
    <col min="15606" max="15606" width="4.7109375" style="12" customWidth="1"/>
    <col min="15607" max="15607" width="5" style="12" customWidth="1"/>
    <col min="15608" max="15608" width="19.7109375" style="12" customWidth="1"/>
    <col min="15609" max="15609" width="49.85546875" style="12" customWidth="1"/>
    <col min="15610" max="15610" width="14.5703125" style="12" customWidth="1"/>
    <col min="15611" max="15611" width="13.7109375" style="12" customWidth="1"/>
    <col min="15612" max="15612" width="13.42578125" style="12" customWidth="1"/>
    <col min="15613" max="15613" width="15.42578125" style="12" customWidth="1"/>
    <col min="15614" max="15615" width="10.28515625" style="12" bestFit="1" customWidth="1"/>
    <col min="15616" max="15860" width="9.140625" style="12"/>
    <col min="15861" max="15861" width="5" style="12" customWidth="1"/>
    <col min="15862" max="15862" width="4.7109375" style="12" customWidth="1"/>
    <col min="15863" max="15863" width="5" style="12" customWidth="1"/>
    <col min="15864" max="15864" width="19.7109375" style="12" customWidth="1"/>
    <col min="15865" max="15865" width="49.85546875" style="12" customWidth="1"/>
    <col min="15866" max="15866" width="14.5703125" style="12" customWidth="1"/>
    <col min="15867" max="15867" width="13.7109375" style="12" customWidth="1"/>
    <col min="15868" max="15868" width="13.42578125" style="12" customWidth="1"/>
    <col min="15869" max="15869" width="15.42578125" style="12" customWidth="1"/>
    <col min="15870" max="15871" width="10.28515625" style="12" bestFit="1" customWidth="1"/>
    <col min="15872" max="16116" width="9.140625" style="12"/>
    <col min="16117" max="16117" width="5" style="12" customWidth="1"/>
    <col min="16118" max="16118" width="4.7109375" style="12" customWidth="1"/>
    <col min="16119" max="16119" width="5" style="12" customWidth="1"/>
    <col min="16120" max="16120" width="19.7109375" style="12" customWidth="1"/>
    <col min="16121" max="16121" width="49.85546875" style="12" customWidth="1"/>
    <col min="16122" max="16122" width="14.5703125" style="12" customWidth="1"/>
    <col min="16123" max="16123" width="13.7109375" style="12" customWidth="1"/>
    <col min="16124" max="16124" width="13.42578125" style="12" customWidth="1"/>
    <col min="16125" max="16125" width="15.42578125" style="12" customWidth="1"/>
    <col min="16126" max="16127" width="10.28515625" style="12" bestFit="1" customWidth="1"/>
    <col min="16128" max="16384" width="9.140625" style="12"/>
  </cols>
  <sheetData>
    <row r="1" spans="1:5">
      <c r="B1" s="1" t="s">
        <v>72</v>
      </c>
      <c r="C1" s="1"/>
      <c r="D1" s="1" t="s">
        <v>78</v>
      </c>
    </row>
    <row r="2" spans="1:5">
      <c r="B2" s="162" t="s">
        <v>77</v>
      </c>
      <c r="C2" s="162"/>
      <c r="D2" s="162"/>
      <c r="E2" s="162"/>
    </row>
    <row r="3" spans="1:5">
      <c r="B3" s="162" t="s">
        <v>76</v>
      </c>
      <c r="C3" s="162"/>
      <c r="D3" s="162"/>
      <c r="E3" s="162"/>
    </row>
    <row r="4" spans="1:5">
      <c r="B4" s="155"/>
      <c r="C4" s="155"/>
      <c r="D4" s="155"/>
      <c r="E4" s="155"/>
    </row>
    <row r="5" spans="1:5" ht="62.25" customHeight="1">
      <c r="A5" s="166" t="s">
        <v>236</v>
      </c>
      <c r="B5" s="166"/>
      <c r="C5" s="166"/>
      <c r="D5" s="166"/>
      <c r="E5" s="166"/>
    </row>
    <row r="6" spans="1:5" s="5" customFormat="1" ht="16.5">
      <c r="A6" s="3"/>
      <c r="B6" s="27"/>
      <c r="C6" s="27"/>
      <c r="D6" s="27"/>
      <c r="E6" s="156" t="s">
        <v>32</v>
      </c>
    </row>
    <row r="7" spans="1:5" s="7" customFormat="1" ht="64.5" customHeight="1">
      <c r="A7" s="160" t="s">
        <v>2</v>
      </c>
      <c r="B7" s="160"/>
      <c r="C7" s="160" t="s">
        <v>3</v>
      </c>
      <c r="D7" s="163" t="s">
        <v>48</v>
      </c>
      <c r="E7" s="164"/>
    </row>
    <row r="8" spans="1:5" s="7" customFormat="1" ht="26.25" customHeight="1">
      <c r="A8" s="32" t="s">
        <v>26</v>
      </c>
      <c r="B8" s="32" t="s">
        <v>27</v>
      </c>
      <c r="C8" s="160"/>
      <c r="D8" s="32" t="s">
        <v>4</v>
      </c>
      <c r="E8" s="32" t="s">
        <v>5</v>
      </c>
    </row>
    <row r="9" spans="1:5" s="7" customFormat="1" ht="16.5">
      <c r="A9" s="8"/>
      <c r="B9" s="8"/>
      <c r="C9" s="9" t="s">
        <v>28</v>
      </c>
      <c r="D9" s="10">
        <f>+D11</f>
        <v>499999.99999999988</v>
      </c>
      <c r="E9" s="10">
        <f>+E11</f>
        <v>499999.99999999988</v>
      </c>
    </row>
    <row r="10" spans="1:5" s="7" customFormat="1" ht="16.5">
      <c r="A10" s="8"/>
      <c r="B10" s="8"/>
      <c r="C10" s="11" t="s">
        <v>29</v>
      </c>
      <c r="D10" s="10"/>
      <c r="E10" s="10"/>
    </row>
    <row r="11" spans="1:5" ht="27.75" customHeight="1">
      <c r="A11" s="161" t="s">
        <v>35</v>
      </c>
      <c r="B11" s="161"/>
      <c r="C11" s="161"/>
      <c r="D11" s="10">
        <f>+D13</f>
        <v>499999.99999999988</v>
      </c>
      <c r="E11" s="10">
        <f>+E13</f>
        <v>499999.99999999988</v>
      </c>
    </row>
    <row r="12" spans="1:5" ht="21.75" customHeight="1">
      <c r="A12" s="165" t="s">
        <v>36</v>
      </c>
      <c r="B12" s="165"/>
      <c r="C12" s="165"/>
      <c r="D12" s="165"/>
      <c r="E12" s="165"/>
    </row>
    <row r="13" spans="1:5" ht="29.25" customHeight="1">
      <c r="A13" s="25">
        <v>1212</v>
      </c>
      <c r="B13" s="159" t="s">
        <v>0</v>
      </c>
      <c r="C13" s="159"/>
      <c r="D13" s="29">
        <f>+D14</f>
        <v>499999.99999999988</v>
      </c>
      <c r="E13" s="29">
        <f>+E14</f>
        <v>499999.99999999988</v>
      </c>
    </row>
    <row r="14" spans="1:5" ht="29.25" customHeight="1">
      <c r="A14" s="13"/>
      <c r="B14" s="25">
        <v>12007</v>
      </c>
      <c r="C14" s="14" t="s">
        <v>1</v>
      </c>
      <c r="D14" s="29">
        <f>+D15+D16+D22+D42+D45+D48+D53+D56</f>
        <v>499999.99999999988</v>
      </c>
      <c r="E14" s="29">
        <f>+E15+E16+E22+E42+E45+E48+E53+E56</f>
        <v>499999.99999999988</v>
      </c>
    </row>
    <row r="15" spans="1:5" ht="19.5" customHeight="1">
      <c r="A15" s="13"/>
      <c r="B15" s="22"/>
      <c r="C15" s="28" t="s">
        <v>30</v>
      </c>
      <c r="D15" s="73">
        <f>+'4'!G30</f>
        <v>-156006.60000000009</v>
      </c>
      <c r="E15" s="73">
        <f>+'4'!H30</f>
        <v>-156006.60000000009</v>
      </c>
    </row>
    <row r="16" spans="1:5" s="3" customFormat="1" ht="16.5">
      <c r="A16" s="35"/>
      <c r="B16" s="35"/>
      <c r="C16" s="28" t="s">
        <v>92</v>
      </c>
      <c r="D16" s="70">
        <f>SUM(D18:D21)</f>
        <v>24454.200000000004</v>
      </c>
      <c r="E16" s="70">
        <f>SUM(E18:E21)</f>
        <v>24454.200000000004</v>
      </c>
    </row>
    <row r="17" spans="1:5" s="3" customFormat="1" ht="16.5">
      <c r="A17" s="35"/>
      <c r="B17" s="35"/>
      <c r="C17" s="36" t="s">
        <v>74</v>
      </c>
      <c r="D17" s="23"/>
      <c r="E17" s="23"/>
    </row>
    <row r="18" spans="1:5" s="3" customFormat="1" ht="16.5">
      <c r="A18" s="35"/>
      <c r="B18" s="33"/>
      <c r="C18" s="34" t="s">
        <v>98</v>
      </c>
      <c r="D18" s="66">
        <v>900.6</v>
      </c>
      <c r="E18" s="66">
        <v>900.6</v>
      </c>
    </row>
    <row r="19" spans="1:5" s="3" customFormat="1" ht="27">
      <c r="A19" s="35"/>
      <c r="B19" s="33"/>
      <c r="C19" s="68" t="s">
        <v>93</v>
      </c>
      <c r="D19" s="66">
        <v>16296.1</v>
      </c>
      <c r="E19" s="66">
        <v>16296.1</v>
      </c>
    </row>
    <row r="20" spans="1:5" s="3" customFormat="1" ht="16.5">
      <c r="A20" s="35"/>
      <c r="B20" s="33"/>
      <c r="C20" s="22" t="s">
        <v>94</v>
      </c>
      <c r="D20" s="66">
        <v>1085.9000000000001</v>
      </c>
      <c r="E20" s="66">
        <v>1085.9000000000001</v>
      </c>
    </row>
    <row r="21" spans="1:5" s="3" customFormat="1" ht="27">
      <c r="A21" s="35"/>
      <c r="B21" s="33"/>
      <c r="C21" s="68" t="s">
        <v>95</v>
      </c>
      <c r="D21" s="66">
        <v>6171.6</v>
      </c>
      <c r="E21" s="66">
        <v>6171.6</v>
      </c>
    </row>
    <row r="22" spans="1:5" s="3" customFormat="1" ht="16.5">
      <c r="A22" s="35"/>
      <c r="B22" s="35"/>
      <c r="C22" s="28" t="s">
        <v>12</v>
      </c>
      <c r="D22" s="70">
        <f>SUM(D24:D41)</f>
        <v>421401.59999999992</v>
      </c>
      <c r="E22" s="70">
        <f>SUM(E24:E41)</f>
        <v>421401.59999999992</v>
      </c>
    </row>
    <row r="23" spans="1:5" s="3" customFormat="1" ht="16.5">
      <c r="A23" s="35"/>
      <c r="B23" s="35"/>
      <c r="C23" s="36" t="s">
        <v>74</v>
      </c>
      <c r="D23" s="23"/>
      <c r="E23" s="23"/>
    </row>
    <row r="24" spans="1:5" s="3" customFormat="1" ht="27">
      <c r="A24" s="35"/>
      <c r="B24" s="33"/>
      <c r="C24" s="34" t="s">
        <v>82</v>
      </c>
      <c r="D24" s="66">
        <v>33959.9</v>
      </c>
      <c r="E24" s="66">
        <v>33959.9</v>
      </c>
    </row>
    <row r="25" spans="1:5" s="3" customFormat="1" ht="27">
      <c r="A25" s="35"/>
      <c r="B25" s="33"/>
      <c r="C25" s="34" t="s">
        <v>83</v>
      </c>
      <c r="D25" s="72">
        <v>14600.6</v>
      </c>
      <c r="E25" s="72">
        <v>14600.6</v>
      </c>
    </row>
    <row r="26" spans="1:5" s="3" customFormat="1" ht="27">
      <c r="A26" s="35"/>
      <c r="B26" s="33"/>
      <c r="C26" s="34" t="s">
        <v>84</v>
      </c>
      <c r="D26" s="66">
        <v>10223.200000000001</v>
      </c>
      <c r="E26" s="66">
        <v>10223.200000000001</v>
      </c>
    </row>
    <row r="27" spans="1:5" s="3" customFormat="1" ht="40.5">
      <c r="A27" s="35"/>
      <c r="B27" s="33"/>
      <c r="C27" s="34" t="s">
        <v>248</v>
      </c>
      <c r="D27" s="66">
        <v>25893</v>
      </c>
      <c r="E27" s="66">
        <v>25893</v>
      </c>
    </row>
    <row r="28" spans="1:5" s="3" customFormat="1" ht="40.5">
      <c r="A28" s="35"/>
      <c r="B28" s="33"/>
      <c r="C28" s="34" t="s">
        <v>124</v>
      </c>
      <c r="D28" s="66">
        <v>18425</v>
      </c>
      <c r="E28" s="66">
        <v>18425</v>
      </c>
    </row>
    <row r="29" spans="1:5" s="3" customFormat="1" ht="40.5">
      <c r="A29" s="35"/>
      <c r="B29" s="33"/>
      <c r="C29" s="34" t="s">
        <v>85</v>
      </c>
      <c r="D29" s="66">
        <v>34449.1</v>
      </c>
      <c r="E29" s="66">
        <v>34449.1</v>
      </c>
    </row>
    <row r="30" spans="1:5" s="3" customFormat="1" ht="27">
      <c r="A30" s="35"/>
      <c r="B30" s="60"/>
      <c r="C30" s="34" t="s">
        <v>240</v>
      </c>
      <c r="D30" s="66">
        <v>72120</v>
      </c>
      <c r="E30" s="66">
        <v>72120</v>
      </c>
    </row>
    <row r="31" spans="1:5" s="3" customFormat="1" ht="27">
      <c r="A31" s="35"/>
      <c r="B31" s="33"/>
      <c r="C31" s="34" t="s">
        <v>241</v>
      </c>
      <c r="D31" s="66">
        <v>2004.3</v>
      </c>
      <c r="E31" s="66">
        <v>2004.3</v>
      </c>
    </row>
    <row r="32" spans="1:5" s="3" customFormat="1" ht="27">
      <c r="A32" s="35"/>
      <c r="B32" s="33"/>
      <c r="C32" s="34" t="s">
        <v>86</v>
      </c>
      <c r="D32" s="66">
        <v>7142.1</v>
      </c>
      <c r="E32" s="66">
        <v>7142.1</v>
      </c>
    </row>
    <row r="33" spans="1:5" s="3" customFormat="1" ht="16.5">
      <c r="A33" s="35"/>
      <c r="B33" s="33"/>
      <c r="C33" s="34" t="s">
        <v>242</v>
      </c>
      <c r="D33" s="66">
        <v>13275.5</v>
      </c>
      <c r="E33" s="66">
        <v>13275.5</v>
      </c>
    </row>
    <row r="34" spans="1:5" s="3" customFormat="1" ht="27">
      <c r="A34" s="35"/>
      <c r="B34" s="62"/>
      <c r="C34" s="34" t="s">
        <v>243</v>
      </c>
      <c r="D34" s="66">
        <v>12331.1</v>
      </c>
      <c r="E34" s="66">
        <v>12331.1</v>
      </c>
    </row>
    <row r="35" spans="1:5" s="3" customFormat="1" ht="27">
      <c r="A35" s="35"/>
      <c r="B35" s="63"/>
      <c r="C35" s="34" t="s">
        <v>87</v>
      </c>
      <c r="D35" s="66">
        <v>7541.3</v>
      </c>
      <c r="E35" s="66">
        <v>7541.3</v>
      </c>
    </row>
    <row r="36" spans="1:5" s="3" customFormat="1" ht="27">
      <c r="A36" s="35"/>
      <c r="B36" s="63"/>
      <c r="C36" s="34" t="s">
        <v>244</v>
      </c>
      <c r="D36" s="66">
        <v>10706.6</v>
      </c>
      <c r="E36" s="66">
        <v>10706.6</v>
      </c>
    </row>
    <row r="37" spans="1:5" s="3" customFormat="1" ht="16.5">
      <c r="A37" s="35"/>
      <c r="B37" s="37"/>
      <c r="C37" s="34" t="s">
        <v>88</v>
      </c>
      <c r="D37" s="66">
        <v>83503</v>
      </c>
      <c r="E37" s="66">
        <v>83503</v>
      </c>
    </row>
    <row r="38" spans="1:5" s="3" customFormat="1" ht="27">
      <c r="A38" s="35"/>
      <c r="B38" s="37"/>
      <c r="C38" s="34" t="s">
        <v>89</v>
      </c>
      <c r="D38" s="66">
        <v>22213.5</v>
      </c>
      <c r="E38" s="66">
        <v>22213.5</v>
      </c>
    </row>
    <row r="39" spans="1:5" s="3" customFormat="1" ht="27">
      <c r="A39" s="35"/>
      <c r="B39" s="37"/>
      <c r="C39" s="68" t="s">
        <v>245</v>
      </c>
      <c r="D39" s="66">
        <v>16012</v>
      </c>
      <c r="E39" s="66">
        <v>16012</v>
      </c>
    </row>
    <row r="40" spans="1:5" s="3" customFormat="1" ht="27">
      <c r="A40" s="35"/>
      <c r="B40" s="61"/>
      <c r="C40" s="34" t="s">
        <v>90</v>
      </c>
      <c r="D40" s="66">
        <v>20194.099999999999</v>
      </c>
      <c r="E40" s="66">
        <v>20194.099999999999</v>
      </c>
    </row>
    <row r="41" spans="1:5" s="3" customFormat="1" ht="27">
      <c r="A41" s="35"/>
      <c r="B41" s="61"/>
      <c r="C41" s="34" t="s">
        <v>91</v>
      </c>
      <c r="D41" s="66">
        <v>16807.3</v>
      </c>
      <c r="E41" s="66">
        <v>16807.3</v>
      </c>
    </row>
    <row r="42" spans="1:5" s="3" customFormat="1" ht="16.5">
      <c r="A42" s="35"/>
      <c r="B42" s="35"/>
      <c r="C42" s="28" t="s">
        <v>96</v>
      </c>
      <c r="D42" s="70">
        <f>D44</f>
        <v>6797.4</v>
      </c>
      <c r="E42" s="70">
        <f>E44</f>
        <v>6797.4</v>
      </c>
    </row>
    <row r="43" spans="1:5" s="3" customFormat="1" ht="16.5">
      <c r="A43" s="35"/>
      <c r="B43" s="35"/>
      <c r="C43" s="36" t="s">
        <v>74</v>
      </c>
      <c r="D43" s="23"/>
      <c r="E43" s="23"/>
    </row>
    <row r="44" spans="1:5" s="3" customFormat="1" ht="27">
      <c r="A44" s="35"/>
      <c r="B44" s="33"/>
      <c r="C44" s="34" t="s">
        <v>97</v>
      </c>
      <c r="D44" s="66">
        <v>6797.4</v>
      </c>
      <c r="E44" s="66">
        <v>6797.4</v>
      </c>
    </row>
    <row r="45" spans="1:5" s="3" customFormat="1" ht="16.5">
      <c r="A45" s="35"/>
      <c r="B45" s="35"/>
      <c r="C45" s="28" t="s">
        <v>99</v>
      </c>
      <c r="D45" s="70">
        <f>D47</f>
        <v>25077.4</v>
      </c>
      <c r="E45" s="70">
        <f>E47</f>
        <v>25077.4</v>
      </c>
    </row>
    <row r="46" spans="1:5" s="3" customFormat="1" ht="16.5">
      <c r="A46" s="35"/>
      <c r="B46" s="35"/>
      <c r="C46" s="36" t="s">
        <v>74</v>
      </c>
      <c r="D46" s="23"/>
      <c r="E46" s="23"/>
    </row>
    <row r="47" spans="1:5" s="3" customFormat="1" ht="27">
      <c r="A47" s="35"/>
      <c r="B47" s="33"/>
      <c r="C47" s="34" t="s">
        <v>246</v>
      </c>
      <c r="D47" s="66">
        <v>25077.4</v>
      </c>
      <c r="E47" s="66">
        <v>25077.4</v>
      </c>
    </row>
    <row r="48" spans="1:5" s="3" customFormat="1" ht="16.5">
      <c r="A48" s="35"/>
      <c r="B48" s="35"/>
      <c r="C48" s="28" t="s">
        <v>100</v>
      </c>
      <c r="D48" s="70">
        <f>SUM(D50:D52)</f>
        <v>131188</v>
      </c>
      <c r="E48" s="70">
        <f>SUM(E50:E52)</f>
        <v>131188</v>
      </c>
    </row>
    <row r="49" spans="1:5" s="3" customFormat="1" ht="16.5">
      <c r="A49" s="35"/>
      <c r="B49" s="35"/>
      <c r="C49" s="36" t="s">
        <v>74</v>
      </c>
      <c r="D49" s="23"/>
      <c r="E49" s="23"/>
    </row>
    <row r="50" spans="1:5" s="3" customFormat="1" ht="16.5">
      <c r="A50" s="35"/>
      <c r="B50" s="33"/>
      <c r="C50" s="69" t="s">
        <v>103</v>
      </c>
      <c r="D50" s="66">
        <v>23700</v>
      </c>
      <c r="E50" s="66">
        <v>23700</v>
      </c>
    </row>
    <row r="51" spans="1:5" s="3" customFormat="1" ht="16.5">
      <c r="A51" s="35"/>
      <c r="B51" s="33"/>
      <c r="C51" s="34" t="s">
        <v>123</v>
      </c>
      <c r="D51" s="66">
        <v>84386.5</v>
      </c>
      <c r="E51" s="66">
        <v>84386.5</v>
      </c>
    </row>
    <row r="52" spans="1:5" s="3" customFormat="1" ht="16.5">
      <c r="A52" s="35"/>
      <c r="B52" s="33"/>
      <c r="C52" s="69" t="s">
        <v>104</v>
      </c>
      <c r="D52" s="66">
        <v>23101.5</v>
      </c>
      <c r="E52" s="66">
        <v>23101.5</v>
      </c>
    </row>
    <row r="53" spans="1:5" s="3" customFormat="1" ht="16.5">
      <c r="A53" s="35"/>
      <c r="B53" s="35"/>
      <c r="C53" s="28" t="s">
        <v>101</v>
      </c>
      <c r="D53" s="70">
        <f>D55</f>
        <v>32890</v>
      </c>
      <c r="E53" s="70">
        <f>E55</f>
        <v>32890</v>
      </c>
    </row>
    <row r="54" spans="1:5" s="3" customFormat="1" ht="16.5">
      <c r="A54" s="35"/>
      <c r="B54" s="35"/>
      <c r="C54" s="36" t="s">
        <v>74</v>
      </c>
      <c r="D54" s="23"/>
      <c r="E54" s="23"/>
    </row>
    <row r="55" spans="1:5" s="3" customFormat="1" ht="27">
      <c r="A55" s="35"/>
      <c r="B55" s="33"/>
      <c r="C55" s="67" t="s">
        <v>105</v>
      </c>
      <c r="D55" s="66">
        <v>32890</v>
      </c>
      <c r="E55" s="66">
        <v>32890</v>
      </c>
    </row>
    <row r="56" spans="1:5" s="3" customFormat="1" ht="16.5">
      <c r="A56" s="35"/>
      <c r="B56" s="35"/>
      <c r="C56" s="28" t="s">
        <v>102</v>
      </c>
      <c r="D56" s="70">
        <f>D58</f>
        <v>14198</v>
      </c>
      <c r="E56" s="70">
        <f>E58</f>
        <v>14198</v>
      </c>
    </row>
    <row r="57" spans="1:5" s="3" customFormat="1" ht="16.5">
      <c r="A57" s="35"/>
      <c r="B57" s="35"/>
      <c r="C57" s="36" t="s">
        <v>74</v>
      </c>
      <c r="D57" s="23"/>
      <c r="E57" s="23"/>
    </row>
    <row r="58" spans="1:5" s="3" customFormat="1" ht="27">
      <c r="A58" s="35"/>
      <c r="B58" s="33"/>
      <c r="C58" s="34" t="s">
        <v>247</v>
      </c>
      <c r="D58" s="66">
        <v>14198</v>
      </c>
      <c r="E58" s="66">
        <v>14198</v>
      </c>
    </row>
  </sheetData>
  <mergeCells count="9">
    <mergeCell ref="B13:C13"/>
    <mergeCell ref="A7:B7"/>
    <mergeCell ref="C7:C8"/>
    <mergeCell ref="A11:C11"/>
    <mergeCell ref="B2:E2"/>
    <mergeCell ref="B3:E3"/>
    <mergeCell ref="D7:E7"/>
    <mergeCell ref="A12:E12"/>
    <mergeCell ref="A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workbookViewId="0"/>
  </sheetViews>
  <sheetFormatPr defaultRowHeight="12.75"/>
  <cols>
    <col min="1" max="1" width="8.28515625" style="100" customWidth="1"/>
    <col min="2" max="2" width="12.28515625" style="100" customWidth="1"/>
    <col min="3" max="3" width="76.140625" style="101" customWidth="1"/>
    <col min="4" max="4" width="20.140625" style="101" customWidth="1"/>
    <col min="5" max="5" width="20.140625" style="100" customWidth="1"/>
    <col min="6" max="16384" width="9.140625" style="100"/>
  </cols>
  <sheetData>
    <row r="1" spans="1:8" s="5" customFormat="1" ht="13.5" customHeight="1">
      <c r="A1" s="1" t="s">
        <v>72</v>
      </c>
      <c r="B1" s="1"/>
      <c r="C1" s="1"/>
      <c r="D1" s="1"/>
      <c r="E1" s="1" t="s">
        <v>194</v>
      </c>
      <c r="F1" s="1"/>
      <c r="G1" s="1"/>
      <c r="H1" s="1" t="s">
        <v>193</v>
      </c>
    </row>
    <row r="2" spans="1:8" s="5" customFormat="1" ht="18.75" customHeight="1">
      <c r="A2" s="79" t="s">
        <v>195</v>
      </c>
      <c r="B2" s="79"/>
      <c r="C2" s="79"/>
      <c r="D2" s="79"/>
      <c r="E2" s="15" t="s">
        <v>196</v>
      </c>
      <c r="F2" s="79"/>
      <c r="G2" s="79"/>
      <c r="H2" s="79"/>
    </row>
    <row r="3" spans="1:8" s="5" customFormat="1" ht="15" customHeight="1">
      <c r="A3" s="79"/>
      <c r="B3" s="79"/>
      <c r="C3" s="79"/>
      <c r="D3" s="79"/>
      <c r="E3" s="15" t="s">
        <v>57</v>
      </c>
      <c r="F3" s="79"/>
      <c r="G3" s="79"/>
      <c r="H3" s="79"/>
    </row>
    <row r="4" spans="1:8" ht="16.5">
      <c r="D4" s="102"/>
    </row>
    <row r="5" spans="1:8" s="103" customFormat="1" ht="75.75" customHeight="1">
      <c r="A5" s="167" t="s">
        <v>237</v>
      </c>
      <c r="B5" s="167"/>
      <c r="C5" s="167"/>
      <c r="D5" s="167"/>
      <c r="E5" s="167"/>
    </row>
    <row r="6" spans="1:8" ht="16.5">
      <c r="A6" s="130"/>
      <c r="B6" s="130"/>
      <c r="C6" s="168" t="s">
        <v>32</v>
      </c>
      <c r="D6" s="168"/>
    </row>
    <row r="7" spans="1:8" ht="45.75" customHeight="1">
      <c r="A7" s="173" t="s">
        <v>2</v>
      </c>
      <c r="B7" s="173"/>
      <c r="C7" s="173" t="s">
        <v>146</v>
      </c>
      <c r="D7" s="173" t="s">
        <v>80</v>
      </c>
      <c r="E7" s="173"/>
    </row>
    <row r="8" spans="1:8" ht="13.5">
      <c r="A8" s="131" t="s">
        <v>175</v>
      </c>
      <c r="B8" s="131" t="s">
        <v>27</v>
      </c>
      <c r="C8" s="173"/>
      <c r="D8" s="129" t="s">
        <v>31</v>
      </c>
      <c r="E8" s="129" t="s">
        <v>63</v>
      </c>
      <c r="G8" s="100" t="s">
        <v>192</v>
      </c>
    </row>
    <row r="9" spans="1:8" s="107" customFormat="1" ht="16.5">
      <c r="A9" s="104"/>
      <c r="B9" s="104"/>
      <c r="C9" s="105" t="s">
        <v>147</v>
      </c>
      <c r="D9" s="106">
        <f>+D10</f>
        <v>0</v>
      </c>
      <c r="E9" s="106">
        <f>+E10</f>
        <v>0</v>
      </c>
      <c r="G9" s="100" t="s">
        <v>192</v>
      </c>
      <c r="H9" s="100"/>
    </row>
    <row r="10" spans="1:8" ht="33">
      <c r="A10" s="108"/>
      <c r="B10" s="108"/>
      <c r="C10" s="109" t="s">
        <v>81</v>
      </c>
      <c r="D10" s="110">
        <f>+D11+D24+D43</f>
        <v>0</v>
      </c>
      <c r="E10" s="110">
        <f>+E11+E24+E43</f>
        <v>0</v>
      </c>
      <c r="G10" s="100" t="s">
        <v>192</v>
      </c>
    </row>
    <row r="11" spans="1:8" ht="16.5">
      <c r="A11" s="111" t="s">
        <v>130</v>
      </c>
      <c r="B11" s="108"/>
      <c r="C11" s="112" t="s">
        <v>148</v>
      </c>
      <c r="D11" s="113">
        <f>+D18</f>
        <v>-353100</v>
      </c>
      <c r="E11" s="113">
        <f>+E18</f>
        <v>-353100</v>
      </c>
      <c r="G11" s="100" t="s">
        <v>192</v>
      </c>
    </row>
    <row r="12" spans="1:8" ht="16.5">
      <c r="A12" s="108"/>
      <c r="B12" s="108"/>
      <c r="C12" s="111" t="s">
        <v>131</v>
      </c>
      <c r="D12" s="111"/>
      <c r="E12" s="111"/>
    </row>
    <row r="13" spans="1:8" ht="16.5">
      <c r="A13" s="108"/>
      <c r="B13" s="108"/>
      <c r="C13" s="112" t="s">
        <v>149</v>
      </c>
      <c r="D13" s="111"/>
      <c r="E13" s="111"/>
    </row>
    <row r="14" spans="1:8" ht="33">
      <c r="A14" s="108"/>
      <c r="B14" s="108"/>
      <c r="C14" s="111" t="s">
        <v>150</v>
      </c>
      <c r="D14" s="111"/>
      <c r="E14" s="111"/>
    </row>
    <row r="15" spans="1:8" ht="16.5">
      <c r="A15" s="108"/>
      <c r="B15" s="108"/>
      <c r="C15" s="112" t="s">
        <v>151</v>
      </c>
      <c r="D15" s="111"/>
      <c r="E15" s="111"/>
    </row>
    <row r="16" spans="1:8" ht="49.5">
      <c r="A16" s="108"/>
      <c r="B16" s="108"/>
      <c r="C16" s="111" t="s">
        <v>152</v>
      </c>
      <c r="D16" s="111"/>
      <c r="E16" s="111"/>
    </row>
    <row r="17" spans="1:5" ht="16.5" customHeight="1">
      <c r="A17" s="169" t="s">
        <v>153</v>
      </c>
      <c r="B17" s="170"/>
      <c r="C17" s="170"/>
      <c r="D17" s="171"/>
      <c r="E17" s="111"/>
    </row>
    <row r="18" spans="1:5" ht="16.5">
      <c r="A18" s="108"/>
      <c r="B18" s="111" t="s">
        <v>132</v>
      </c>
      <c r="C18" s="112" t="s">
        <v>154</v>
      </c>
      <c r="D18" s="113">
        <v>-353100</v>
      </c>
      <c r="E18" s="113">
        <f>+D18</f>
        <v>-353100</v>
      </c>
    </row>
    <row r="19" spans="1:5" ht="33">
      <c r="A19" s="108"/>
      <c r="B19" s="108"/>
      <c r="C19" s="111" t="s">
        <v>155</v>
      </c>
      <c r="D19" s="111"/>
      <c r="E19" s="111"/>
    </row>
    <row r="20" spans="1:5" ht="16.5">
      <c r="A20" s="108"/>
      <c r="B20" s="108"/>
      <c r="C20" s="112" t="s">
        <v>156</v>
      </c>
      <c r="D20" s="111"/>
      <c r="E20" s="111"/>
    </row>
    <row r="21" spans="1:5" ht="40.5" customHeight="1">
      <c r="A21" s="108"/>
      <c r="B21" s="108"/>
      <c r="C21" s="111" t="s">
        <v>218</v>
      </c>
      <c r="D21" s="111"/>
      <c r="E21" s="111"/>
    </row>
    <row r="22" spans="1:5" ht="16.5">
      <c r="A22" s="108"/>
      <c r="B22" s="108"/>
      <c r="C22" s="112" t="s">
        <v>157</v>
      </c>
      <c r="D22" s="111"/>
      <c r="E22" s="111"/>
    </row>
    <row r="23" spans="1:5" ht="33">
      <c r="A23" s="108"/>
      <c r="B23" s="108"/>
      <c r="C23" s="111" t="s">
        <v>158</v>
      </c>
      <c r="D23" s="111"/>
      <c r="E23" s="111"/>
    </row>
    <row r="24" spans="1:5" ht="16.5">
      <c r="A24" s="111" t="s">
        <v>138</v>
      </c>
      <c r="B24" s="108"/>
      <c r="C24" s="112" t="s">
        <v>148</v>
      </c>
      <c r="D24" s="113">
        <f>+D31+D37</f>
        <v>-146900</v>
      </c>
      <c r="E24" s="113">
        <f>+E31+E37</f>
        <v>-146900</v>
      </c>
    </row>
    <row r="25" spans="1:5" ht="16.5">
      <c r="A25" s="108"/>
      <c r="B25" s="108"/>
      <c r="C25" s="111" t="s">
        <v>139</v>
      </c>
      <c r="D25" s="111"/>
      <c r="E25" s="111"/>
    </row>
    <row r="26" spans="1:5" ht="16.5">
      <c r="A26" s="108"/>
      <c r="B26" s="108"/>
      <c r="C26" s="112" t="s">
        <v>149</v>
      </c>
      <c r="D26" s="111"/>
      <c r="E26" s="111"/>
    </row>
    <row r="27" spans="1:5" ht="16.5">
      <c r="A27" s="108"/>
      <c r="B27" s="108"/>
      <c r="C27" s="111" t="s">
        <v>159</v>
      </c>
      <c r="D27" s="111"/>
      <c r="E27" s="111"/>
    </row>
    <row r="28" spans="1:5" ht="16.5">
      <c r="A28" s="108"/>
      <c r="B28" s="108"/>
      <c r="C28" s="112" t="s">
        <v>151</v>
      </c>
      <c r="D28" s="111"/>
      <c r="E28" s="111"/>
    </row>
    <row r="29" spans="1:5" ht="16.5">
      <c r="A29" s="108"/>
      <c r="B29" s="108"/>
      <c r="C29" s="111" t="s">
        <v>160</v>
      </c>
      <c r="D29" s="111"/>
      <c r="E29" s="111"/>
    </row>
    <row r="30" spans="1:5" ht="16.5">
      <c r="A30" s="172" t="s">
        <v>153</v>
      </c>
      <c r="B30" s="172"/>
      <c r="C30" s="172"/>
      <c r="D30" s="172"/>
      <c r="E30" s="111"/>
    </row>
    <row r="31" spans="1:5" ht="16.5">
      <c r="A31" s="108"/>
      <c r="B31" s="111" t="s">
        <v>140</v>
      </c>
      <c r="C31" s="112" t="s">
        <v>154</v>
      </c>
      <c r="D31" s="113">
        <v>-39696.5</v>
      </c>
      <c r="E31" s="113">
        <v>-39696.5</v>
      </c>
    </row>
    <row r="32" spans="1:5" ht="49.5">
      <c r="A32" s="108"/>
      <c r="B32" s="108"/>
      <c r="C32" s="111" t="s">
        <v>141</v>
      </c>
      <c r="D32" s="111"/>
      <c r="E32" s="111"/>
    </row>
    <row r="33" spans="1:5" ht="16.5">
      <c r="A33" s="108"/>
      <c r="B33" s="108"/>
      <c r="C33" s="112" t="s">
        <v>156</v>
      </c>
      <c r="D33" s="111"/>
      <c r="E33" s="111"/>
    </row>
    <row r="34" spans="1:5" ht="33">
      <c r="A34" s="108"/>
      <c r="B34" s="108"/>
      <c r="C34" s="111" t="s">
        <v>161</v>
      </c>
      <c r="D34" s="111"/>
      <c r="E34" s="111"/>
    </row>
    <row r="35" spans="1:5" ht="16.5">
      <c r="A35" s="108"/>
      <c r="B35" s="108"/>
      <c r="C35" s="112" t="s">
        <v>157</v>
      </c>
      <c r="D35" s="111"/>
      <c r="E35" s="111"/>
    </row>
    <row r="36" spans="1:5" ht="16.5">
      <c r="A36" s="108"/>
      <c r="B36" s="108"/>
      <c r="C36" s="111" t="s">
        <v>162</v>
      </c>
      <c r="D36" s="111"/>
      <c r="E36" s="111"/>
    </row>
    <row r="37" spans="1:5" ht="16.5">
      <c r="A37" s="108"/>
      <c r="B37" s="111" t="s">
        <v>142</v>
      </c>
      <c r="C37" s="112" t="s">
        <v>154</v>
      </c>
      <c r="D37" s="113">
        <v>-107203.5</v>
      </c>
      <c r="E37" s="113">
        <v>-107203.5</v>
      </c>
    </row>
    <row r="38" spans="1:5" ht="49.5">
      <c r="A38" s="108"/>
      <c r="B38" s="108"/>
      <c r="C38" s="111" t="s">
        <v>163</v>
      </c>
      <c r="D38" s="111"/>
      <c r="E38" s="111"/>
    </row>
    <row r="39" spans="1:5" ht="16.5">
      <c r="A39" s="108"/>
      <c r="B39" s="108"/>
      <c r="C39" s="112" t="s">
        <v>156</v>
      </c>
      <c r="D39" s="111"/>
      <c r="E39" s="111"/>
    </row>
    <row r="40" spans="1:5" ht="49.5">
      <c r="A40" s="108"/>
      <c r="B40" s="108"/>
      <c r="C40" s="111" t="s">
        <v>164</v>
      </c>
      <c r="D40" s="111"/>
      <c r="E40" s="111"/>
    </row>
    <row r="41" spans="1:5" ht="16.5">
      <c r="A41" s="108"/>
      <c r="B41" s="108"/>
      <c r="C41" s="112" t="s">
        <v>157</v>
      </c>
      <c r="D41" s="111"/>
      <c r="E41" s="111"/>
    </row>
    <row r="42" spans="1:5" ht="16.5">
      <c r="A42" s="108"/>
      <c r="B42" s="108"/>
      <c r="C42" s="111" t="s">
        <v>162</v>
      </c>
      <c r="D42" s="111"/>
      <c r="E42" s="111"/>
    </row>
    <row r="43" spans="1:5" ht="16.5">
      <c r="A43" s="111" t="s">
        <v>165</v>
      </c>
      <c r="B43" s="108"/>
      <c r="C43" s="112" t="s">
        <v>148</v>
      </c>
      <c r="D43" s="113">
        <f>-D24-D11</f>
        <v>500000</v>
      </c>
      <c r="E43" s="113">
        <f>-E24-E11</f>
        <v>500000</v>
      </c>
    </row>
    <row r="44" spans="1:5" ht="16.5">
      <c r="A44" s="108"/>
      <c r="B44" s="108"/>
      <c r="C44" s="111" t="s">
        <v>0</v>
      </c>
      <c r="D44" s="111"/>
      <c r="E44" s="111"/>
    </row>
    <row r="45" spans="1:5" ht="16.5">
      <c r="A45" s="108"/>
      <c r="B45" s="108"/>
      <c r="C45" s="112" t="s">
        <v>149</v>
      </c>
      <c r="D45" s="111"/>
      <c r="E45" s="111"/>
    </row>
    <row r="46" spans="1:5" ht="16.5">
      <c r="A46" s="108"/>
      <c r="B46" s="108"/>
      <c r="C46" s="111" t="s">
        <v>166</v>
      </c>
      <c r="D46" s="111"/>
      <c r="E46" s="111"/>
    </row>
    <row r="47" spans="1:5" ht="16.5">
      <c r="A47" s="108"/>
      <c r="B47" s="108"/>
      <c r="C47" s="112" t="s">
        <v>151</v>
      </c>
      <c r="D47" s="111"/>
      <c r="E47" s="111"/>
    </row>
    <row r="48" spans="1:5" ht="33">
      <c r="A48" s="108"/>
      <c r="B48" s="108"/>
      <c r="C48" s="111" t="s">
        <v>167</v>
      </c>
      <c r="D48" s="111"/>
      <c r="E48" s="111"/>
    </row>
    <row r="49" spans="1:5" ht="16.5">
      <c r="A49" s="172" t="s">
        <v>153</v>
      </c>
      <c r="B49" s="172"/>
      <c r="C49" s="172"/>
      <c r="D49" s="172"/>
      <c r="E49" s="111"/>
    </row>
    <row r="50" spans="1:5" ht="16.5">
      <c r="A50" s="108"/>
      <c r="B50" s="111" t="s">
        <v>168</v>
      </c>
      <c r="C50" s="112" t="s">
        <v>154</v>
      </c>
      <c r="D50" s="113">
        <f>-D37-D31-D18</f>
        <v>500000</v>
      </c>
      <c r="E50" s="113">
        <f>-E37-E31-E18</f>
        <v>500000</v>
      </c>
    </row>
    <row r="51" spans="1:5" ht="49.5">
      <c r="A51" s="108"/>
      <c r="B51" s="108"/>
      <c r="C51" s="111" t="s">
        <v>169</v>
      </c>
      <c r="D51" s="111"/>
      <c r="E51" s="111"/>
    </row>
    <row r="52" spans="1:5" ht="16.5">
      <c r="A52" s="108"/>
      <c r="B52" s="108"/>
      <c r="C52" s="112" t="s">
        <v>156</v>
      </c>
      <c r="D52" s="111"/>
      <c r="E52" s="111"/>
    </row>
    <row r="53" spans="1:5" ht="33">
      <c r="A53" s="108"/>
      <c r="B53" s="108"/>
      <c r="C53" s="111" t="s">
        <v>170</v>
      </c>
      <c r="D53" s="111"/>
      <c r="E53" s="111"/>
    </row>
    <row r="54" spans="1:5" ht="16.5">
      <c r="A54" s="108"/>
      <c r="B54" s="108"/>
      <c r="C54" s="112" t="s">
        <v>157</v>
      </c>
      <c r="D54" s="111"/>
      <c r="E54" s="111"/>
    </row>
    <row r="55" spans="1:5" ht="16.5">
      <c r="A55" s="108"/>
      <c r="B55" s="108"/>
      <c r="C55" s="111" t="s">
        <v>162</v>
      </c>
      <c r="D55" s="111"/>
      <c r="E55" s="111"/>
    </row>
  </sheetData>
  <mergeCells count="8">
    <mergeCell ref="A5:E5"/>
    <mergeCell ref="C6:D6"/>
    <mergeCell ref="A17:D17"/>
    <mergeCell ref="A30:D30"/>
    <mergeCell ref="A49:D49"/>
    <mergeCell ref="A7:B7"/>
    <mergeCell ref="C7:C8"/>
    <mergeCell ref="D7:E7"/>
  </mergeCells>
  <pageMargins left="0.51181102362204722" right="0.51181102362204722" top="0.39" bottom="0.39370078740157483" header="0.48" footer="0.23622047244094491"/>
  <pageSetup scale="91" firstPageNumber="34" orientation="portrait" useFirstPageNumber="1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25" zoomScaleNormal="100" zoomScaleSheetLayoutView="85" workbookViewId="0"/>
  </sheetViews>
  <sheetFormatPr defaultRowHeight="16.5"/>
  <cols>
    <col min="1" max="1" width="11.140625" style="114" customWidth="1"/>
    <col min="2" max="2" width="15.28515625" style="114" customWidth="1"/>
    <col min="3" max="3" width="77" style="114" customWidth="1"/>
    <col min="4" max="4" width="14" style="114" bestFit="1" customWidth="1"/>
    <col min="5" max="5" width="12.42578125" style="114" customWidth="1"/>
    <col min="6" max="6" width="17.42578125" style="114" customWidth="1"/>
    <col min="7" max="7" width="14" style="114" bestFit="1" customWidth="1"/>
    <col min="8" max="8" width="12.85546875" style="114" customWidth="1"/>
    <col min="9" max="9" width="15" style="114" customWidth="1"/>
    <col min="10" max="10" width="29.140625" style="114" customWidth="1"/>
    <col min="11" max="11" width="15.85546875" style="114" customWidth="1"/>
    <col min="12" max="12" width="11.42578125" style="114" customWidth="1"/>
    <col min="13" max="13" width="9.140625" style="114"/>
    <col min="14" max="14" width="14.42578125" style="114" bestFit="1" customWidth="1"/>
    <col min="15" max="16384" width="9.140625" style="114"/>
  </cols>
  <sheetData>
    <row r="1" spans="1:9" s="5" customFormat="1" ht="13.5" customHeight="1">
      <c r="A1" s="1" t="s">
        <v>72</v>
      </c>
      <c r="B1" s="1"/>
      <c r="C1" s="1"/>
      <c r="F1" s="1"/>
      <c r="G1" s="1"/>
      <c r="H1" s="1" t="s">
        <v>207</v>
      </c>
    </row>
    <row r="2" spans="1:9" s="5" customFormat="1" ht="18.75" customHeight="1">
      <c r="A2" s="79" t="s">
        <v>195</v>
      </c>
      <c r="B2" s="79"/>
      <c r="C2" s="79"/>
      <c r="F2" s="79"/>
      <c r="G2" s="79"/>
      <c r="H2" s="15" t="s">
        <v>196</v>
      </c>
    </row>
    <row r="3" spans="1:9" s="5" customFormat="1" ht="15" customHeight="1">
      <c r="A3" s="79"/>
      <c r="B3" s="79"/>
      <c r="C3" s="79"/>
      <c r="F3" s="79"/>
      <c r="G3" s="79"/>
      <c r="H3" s="15" t="s">
        <v>57</v>
      </c>
    </row>
    <row r="4" spans="1:9" s="100" customFormat="1">
      <c r="C4" s="101"/>
      <c r="D4" s="102"/>
    </row>
    <row r="5" spans="1:9" s="115" customFormat="1" ht="71.25" customHeight="1">
      <c r="A5" s="174" t="s">
        <v>238</v>
      </c>
      <c r="B5" s="174"/>
      <c r="C5" s="174"/>
      <c r="D5" s="174"/>
      <c r="E5" s="174"/>
      <c r="F5" s="174"/>
      <c r="G5" s="174"/>
      <c r="H5" s="174"/>
      <c r="I5" s="174"/>
    </row>
    <row r="6" spans="1:9" s="117" customFormat="1" ht="21.75" customHeight="1">
      <c r="A6" s="116"/>
      <c r="B6" s="116"/>
      <c r="C6" s="116"/>
      <c r="D6" s="115"/>
      <c r="E6" s="157"/>
      <c r="F6" s="157"/>
    </row>
    <row r="7" spans="1:9" s="117" customFormat="1" ht="36" customHeight="1">
      <c r="A7" s="178" t="s">
        <v>171</v>
      </c>
      <c r="B7" s="178"/>
      <c r="C7" s="179" t="s">
        <v>172</v>
      </c>
      <c r="D7" s="180" t="s">
        <v>80</v>
      </c>
      <c r="E7" s="181"/>
      <c r="F7" s="181"/>
      <c r="G7" s="181"/>
      <c r="H7" s="181"/>
      <c r="I7" s="182"/>
    </row>
    <row r="8" spans="1:9" s="117" customFormat="1" ht="21.75" customHeight="1">
      <c r="A8" s="178"/>
      <c r="B8" s="178"/>
      <c r="C8" s="179"/>
      <c r="D8" s="180" t="s">
        <v>31</v>
      </c>
      <c r="E8" s="181"/>
      <c r="F8" s="182"/>
      <c r="G8" s="180" t="s">
        <v>206</v>
      </c>
      <c r="H8" s="181"/>
      <c r="I8" s="182"/>
    </row>
    <row r="9" spans="1:9">
      <c r="A9" s="178"/>
      <c r="B9" s="178"/>
      <c r="C9" s="179"/>
      <c r="D9" s="177" t="s">
        <v>173</v>
      </c>
      <c r="E9" s="177" t="s">
        <v>174</v>
      </c>
      <c r="F9" s="177"/>
      <c r="G9" s="177" t="s">
        <v>173</v>
      </c>
      <c r="H9" s="177" t="s">
        <v>174</v>
      </c>
      <c r="I9" s="177"/>
    </row>
    <row r="10" spans="1:9" s="115" customFormat="1" ht="27">
      <c r="A10" s="149" t="s">
        <v>175</v>
      </c>
      <c r="B10" s="149" t="s">
        <v>176</v>
      </c>
      <c r="C10" s="179"/>
      <c r="D10" s="177"/>
      <c r="E10" s="139" t="s">
        <v>177</v>
      </c>
      <c r="F10" s="139" t="s">
        <v>178</v>
      </c>
      <c r="G10" s="177"/>
      <c r="H10" s="139" t="s">
        <v>177</v>
      </c>
      <c r="I10" s="139" t="s">
        <v>178</v>
      </c>
    </row>
    <row r="11" spans="1:9" s="115" customFormat="1" ht="36.75" customHeight="1">
      <c r="A11" s="142"/>
      <c r="B11" s="142"/>
      <c r="C11" s="143" t="s">
        <v>179</v>
      </c>
      <c r="D11" s="144">
        <f>E11+F11</f>
        <v>-500000</v>
      </c>
      <c r="E11" s="127">
        <f>E14</f>
        <v>0</v>
      </c>
      <c r="F11" s="127">
        <f>F14</f>
        <v>-500000</v>
      </c>
      <c r="G11" s="144">
        <f>H11+I11</f>
        <v>-500000</v>
      </c>
      <c r="H11" s="127">
        <f>H14</f>
        <v>0</v>
      </c>
      <c r="I11" s="127">
        <f>I14</f>
        <v>-500000</v>
      </c>
    </row>
    <row r="12" spans="1:9" s="138" customFormat="1">
      <c r="A12" s="145"/>
      <c r="B12" s="146"/>
      <c r="C12" s="147" t="s">
        <v>204</v>
      </c>
      <c r="D12" s="148">
        <f>E12+F12</f>
        <v>-39696.5</v>
      </c>
      <c r="E12" s="127">
        <f>E27</f>
        <v>0</v>
      </c>
      <c r="F12" s="148">
        <f>F27</f>
        <v>-39696.5</v>
      </c>
      <c r="G12" s="148">
        <f>H12+I12</f>
        <v>-39696.5</v>
      </c>
      <c r="H12" s="127">
        <f>H27</f>
        <v>0</v>
      </c>
      <c r="I12" s="148">
        <f>I27</f>
        <v>-39696.5</v>
      </c>
    </row>
    <row r="13" spans="1:9" s="138" customFormat="1">
      <c r="A13" s="145"/>
      <c r="B13" s="146"/>
      <c r="C13" s="147" t="s">
        <v>205</v>
      </c>
      <c r="D13" s="148">
        <f>E13+F13</f>
        <v>-353100</v>
      </c>
      <c r="E13" s="127">
        <f>E20+E36</f>
        <v>0</v>
      </c>
      <c r="F13" s="148">
        <f>F20+F36</f>
        <v>-353100</v>
      </c>
      <c r="G13" s="148">
        <f>H13+I13</f>
        <v>-353100</v>
      </c>
      <c r="H13" s="127">
        <f>H20+H36</f>
        <v>0</v>
      </c>
      <c r="I13" s="148">
        <f>I20+I36</f>
        <v>-353100</v>
      </c>
    </row>
    <row r="14" spans="1:9" ht="33">
      <c r="A14" s="175"/>
      <c r="B14" s="175"/>
      <c r="C14" s="120" t="s">
        <v>180</v>
      </c>
      <c r="D14" s="119">
        <f>E14+F14</f>
        <v>-500000</v>
      </c>
      <c r="E14" s="119">
        <f>E15+E29</f>
        <v>0</v>
      </c>
      <c r="F14" s="119">
        <f>F15+F29</f>
        <v>-500000</v>
      </c>
      <c r="G14" s="119">
        <f>H14+I14</f>
        <v>-500000</v>
      </c>
      <c r="H14" s="119">
        <f>H15+H29</f>
        <v>0</v>
      </c>
      <c r="I14" s="119">
        <f>I15+I29</f>
        <v>-500000</v>
      </c>
    </row>
    <row r="15" spans="1:9">
      <c r="A15" s="121" t="s">
        <v>181</v>
      </c>
      <c r="B15" s="122"/>
      <c r="C15" s="118" t="s">
        <v>182</v>
      </c>
      <c r="D15" s="119">
        <f>E15+F15</f>
        <v>-146900</v>
      </c>
      <c r="E15" s="119">
        <f>SUM(E17:E23)</f>
        <v>0</v>
      </c>
      <c r="F15" s="119">
        <f>+F17+F23</f>
        <v>-146900</v>
      </c>
      <c r="G15" s="119">
        <f>H15+I15</f>
        <v>-146900</v>
      </c>
      <c r="H15" s="119">
        <f>SUM(H17:H23)</f>
        <v>0</v>
      </c>
      <c r="I15" s="119">
        <f>+I17+I23</f>
        <v>-146900</v>
      </c>
    </row>
    <row r="16" spans="1:9">
      <c r="A16" s="176"/>
      <c r="B16" s="123"/>
      <c r="C16" s="124" t="s">
        <v>183</v>
      </c>
      <c r="D16" s="125"/>
      <c r="E16" s="125"/>
      <c r="F16" s="125"/>
      <c r="G16" s="125"/>
      <c r="H16" s="125"/>
      <c r="I16" s="125"/>
    </row>
    <row r="17" spans="1:9" ht="63" customHeight="1">
      <c r="A17" s="176"/>
      <c r="B17" s="123" t="s">
        <v>184</v>
      </c>
      <c r="C17" s="126" t="s">
        <v>185</v>
      </c>
      <c r="D17" s="127">
        <f>E17+F17</f>
        <v>-107203.5</v>
      </c>
      <c r="E17" s="127">
        <v>0</v>
      </c>
      <c r="F17" s="127">
        <f>+F19</f>
        <v>-107203.5</v>
      </c>
      <c r="G17" s="127">
        <f>H17+I17</f>
        <v>-107203.5</v>
      </c>
      <c r="H17" s="127">
        <v>0</v>
      </c>
      <c r="I17" s="127">
        <f>+I19</f>
        <v>-107203.5</v>
      </c>
    </row>
    <row r="18" spans="1:9">
      <c r="A18" s="176"/>
      <c r="B18" s="123"/>
      <c r="C18" s="158" t="s">
        <v>197</v>
      </c>
      <c r="D18" s="140"/>
      <c r="E18" s="140"/>
      <c r="F18" s="140"/>
      <c r="G18" s="140"/>
      <c r="H18" s="140"/>
      <c r="I18" s="140"/>
    </row>
    <row r="19" spans="1:9">
      <c r="A19" s="176"/>
      <c r="B19" s="123"/>
      <c r="C19" s="136" t="s">
        <v>35</v>
      </c>
      <c r="D19" s="141">
        <f>E19+F19</f>
        <v>-107203.5</v>
      </c>
      <c r="E19" s="141">
        <f t="shared" ref="E19" si="0">E17</f>
        <v>0</v>
      </c>
      <c r="F19" s="141">
        <f>+F21</f>
        <v>-107203.5</v>
      </c>
      <c r="G19" s="141">
        <f>H19+I19</f>
        <v>-107203.5</v>
      </c>
      <c r="H19" s="141">
        <f t="shared" ref="H19" si="1">H17</f>
        <v>0</v>
      </c>
      <c r="I19" s="141">
        <f>+I21</f>
        <v>-107203.5</v>
      </c>
    </row>
    <row r="20" spans="1:9">
      <c r="A20" s="176"/>
      <c r="B20" s="123"/>
      <c r="C20" s="158" t="s">
        <v>198</v>
      </c>
      <c r="D20" s="140"/>
      <c r="E20" s="140"/>
      <c r="F20" s="140"/>
      <c r="G20" s="140"/>
      <c r="H20" s="140"/>
      <c r="I20" s="140"/>
    </row>
    <row r="21" spans="1:9">
      <c r="A21" s="176"/>
      <c r="B21" s="123"/>
      <c r="C21" s="134" t="s">
        <v>199</v>
      </c>
      <c r="D21" s="140">
        <f t="shared" ref="D21:D22" si="2">E21+F21</f>
        <v>-107203.5</v>
      </c>
      <c r="E21" s="140">
        <f>+E22</f>
        <v>0</v>
      </c>
      <c r="F21" s="140">
        <f>+F22</f>
        <v>-107203.5</v>
      </c>
      <c r="G21" s="140">
        <f t="shared" ref="G21:G22" si="3">H21+I21</f>
        <v>-107203.5</v>
      </c>
      <c r="H21" s="140">
        <v>0</v>
      </c>
      <c r="I21" s="140">
        <f>+I22</f>
        <v>-107203.5</v>
      </c>
    </row>
    <row r="22" spans="1:9">
      <c r="A22" s="176"/>
      <c r="B22" s="123"/>
      <c r="C22" s="137" t="s">
        <v>203</v>
      </c>
      <c r="D22" s="140">
        <f t="shared" si="2"/>
        <v>-107203.5</v>
      </c>
      <c r="E22" s="140">
        <v>0</v>
      </c>
      <c r="F22" s="140">
        <v>-107203.5</v>
      </c>
      <c r="G22" s="140">
        <f t="shared" si="3"/>
        <v>-107203.5</v>
      </c>
      <c r="H22" s="140">
        <v>0</v>
      </c>
      <c r="I22" s="140">
        <v>-107203.5</v>
      </c>
    </row>
    <row r="23" spans="1:9" ht="54.75" customHeight="1">
      <c r="A23" s="176"/>
      <c r="B23" s="123" t="s">
        <v>186</v>
      </c>
      <c r="C23" s="126" t="s">
        <v>187</v>
      </c>
      <c r="D23" s="127">
        <f t="shared" ref="D23" si="4">E23+F23</f>
        <v>-39696.5</v>
      </c>
      <c r="E23" s="127">
        <v>0</v>
      </c>
      <c r="F23" s="127">
        <f>[1]DOC1!$D$28</f>
        <v>-39696.5</v>
      </c>
      <c r="G23" s="127">
        <f>+H23+I23</f>
        <v>-39696.5</v>
      </c>
      <c r="H23" s="127">
        <v>0</v>
      </c>
      <c r="I23" s="127">
        <v>-39696.5</v>
      </c>
    </row>
    <row r="24" spans="1:9">
      <c r="A24" s="121"/>
      <c r="B24" s="123"/>
      <c r="C24" s="158" t="s">
        <v>197</v>
      </c>
      <c r="D24" s="127"/>
      <c r="E24" s="127"/>
      <c r="F24" s="127"/>
      <c r="G24" s="125"/>
      <c r="H24" s="125"/>
      <c r="I24" s="125"/>
    </row>
    <row r="25" spans="1:9">
      <c r="A25" s="121"/>
      <c r="B25" s="123"/>
      <c r="C25" s="136" t="s">
        <v>35</v>
      </c>
      <c r="D25" s="141">
        <f>+E25+F25</f>
        <v>-39696.5</v>
      </c>
      <c r="E25" s="141">
        <v>0</v>
      </c>
      <c r="F25" s="141">
        <v>-39696.5</v>
      </c>
      <c r="G25" s="141">
        <f>+H25+I25</f>
        <v>-39696.5</v>
      </c>
      <c r="H25" s="141">
        <v>0</v>
      </c>
      <c r="I25" s="141">
        <v>-39696.5</v>
      </c>
    </row>
    <row r="26" spans="1:9" ht="17.25" customHeight="1">
      <c r="A26" s="121"/>
      <c r="B26" s="123"/>
      <c r="C26" s="158" t="s">
        <v>198</v>
      </c>
      <c r="D26" s="127"/>
      <c r="E26" s="127"/>
      <c r="F26" s="127"/>
      <c r="G26" s="125"/>
      <c r="H26" s="125"/>
      <c r="I26" s="125"/>
    </row>
    <row r="27" spans="1:9">
      <c r="A27" s="121"/>
      <c r="B27" s="123"/>
      <c r="C27" s="126" t="s">
        <v>201</v>
      </c>
      <c r="D27" s="127">
        <f>+E27+F27</f>
        <v>-39696.5</v>
      </c>
      <c r="E27" s="127">
        <v>0</v>
      </c>
      <c r="F27" s="127">
        <v>-39696.5</v>
      </c>
      <c r="G27" s="127">
        <f>+H27+I27</f>
        <v>-39696.5</v>
      </c>
      <c r="H27" s="127">
        <v>0</v>
      </c>
      <c r="I27" s="127">
        <v>-39696.5</v>
      </c>
    </row>
    <row r="28" spans="1:9">
      <c r="A28" s="121"/>
      <c r="B28" s="123"/>
      <c r="C28" s="126" t="s">
        <v>202</v>
      </c>
      <c r="D28" s="127">
        <f>+E28+F28</f>
        <v>-39696.5</v>
      </c>
      <c r="E28" s="127">
        <v>0</v>
      </c>
      <c r="F28" s="127">
        <v>-39696.5</v>
      </c>
      <c r="G28" s="127">
        <f>+H28+I28</f>
        <v>-39696.5</v>
      </c>
      <c r="H28" s="127">
        <v>0</v>
      </c>
      <c r="I28" s="127">
        <v>-39696.5</v>
      </c>
    </row>
    <row r="29" spans="1:9">
      <c r="A29" s="121" t="s">
        <v>188</v>
      </c>
      <c r="B29" s="122"/>
      <c r="C29" s="118" t="s">
        <v>189</v>
      </c>
      <c r="D29" s="119">
        <f>E29+F29</f>
        <v>-353100</v>
      </c>
      <c r="E29" s="119">
        <f>SUM(E31:E31)</f>
        <v>0</v>
      </c>
      <c r="F29" s="119">
        <f>SUM(F31:F31)</f>
        <v>-353100</v>
      </c>
      <c r="G29" s="119">
        <f>H29+I29</f>
        <v>-353100</v>
      </c>
      <c r="H29" s="119">
        <f>SUM(H31:H31)</f>
        <v>0</v>
      </c>
      <c r="I29" s="119">
        <f>SUM(I31:I31)</f>
        <v>-353100</v>
      </c>
    </row>
    <row r="30" spans="1:9">
      <c r="A30" s="176"/>
      <c r="B30" s="123"/>
      <c r="C30" s="124" t="s">
        <v>183</v>
      </c>
      <c r="D30" s="125"/>
      <c r="E30" s="125"/>
      <c r="F30" s="125"/>
      <c r="G30" s="125"/>
      <c r="H30" s="125"/>
      <c r="I30" s="125"/>
    </row>
    <row r="31" spans="1:9" ht="33">
      <c r="A31" s="176"/>
      <c r="B31" s="128" t="s">
        <v>190</v>
      </c>
      <c r="C31" s="126" t="s">
        <v>191</v>
      </c>
      <c r="D31" s="127">
        <f t="shared" ref="D31" si="5">E31+F31</f>
        <v>-353100</v>
      </c>
      <c r="E31" s="127">
        <v>0</v>
      </c>
      <c r="F31" s="127">
        <v>-353100</v>
      </c>
      <c r="G31" s="127">
        <f t="shared" ref="G31" si="6">H31+I31</f>
        <v>-353100</v>
      </c>
      <c r="H31" s="127">
        <v>0</v>
      </c>
      <c r="I31" s="127">
        <f>+I33</f>
        <v>-353100</v>
      </c>
    </row>
    <row r="32" spans="1:9" s="135" customFormat="1" ht="17.25">
      <c r="A32" s="132"/>
      <c r="B32" s="133"/>
      <c r="C32" s="158" t="s">
        <v>197</v>
      </c>
      <c r="D32" s="140"/>
      <c r="E32" s="140"/>
      <c r="F32" s="140"/>
      <c r="G32" s="140"/>
      <c r="H32" s="140"/>
      <c r="I32" s="140"/>
    </row>
    <row r="33" spans="1:9" s="135" customFormat="1" ht="17.25">
      <c r="A33" s="132"/>
      <c r="B33" s="133"/>
      <c r="C33" s="136" t="s">
        <v>35</v>
      </c>
      <c r="D33" s="119">
        <f>E33+F33</f>
        <v>-353100</v>
      </c>
      <c r="E33" s="119">
        <f>E31</f>
        <v>0</v>
      </c>
      <c r="F33" s="119">
        <f>F31</f>
        <v>-353100</v>
      </c>
      <c r="G33" s="119">
        <f>H33+I33</f>
        <v>-353100</v>
      </c>
      <c r="H33" s="119">
        <f>H31</f>
        <v>0</v>
      </c>
      <c r="I33" s="119">
        <f>+I35</f>
        <v>-353100</v>
      </c>
    </row>
    <row r="34" spans="1:9" s="135" customFormat="1" ht="17.25">
      <c r="A34" s="132"/>
      <c r="B34" s="133"/>
      <c r="C34" s="158" t="s">
        <v>198</v>
      </c>
      <c r="D34" s="140"/>
      <c r="E34" s="140"/>
      <c r="F34" s="140"/>
      <c r="G34" s="140"/>
      <c r="H34" s="140"/>
      <c r="I34" s="140"/>
    </row>
    <row r="35" spans="1:9" s="135" customFormat="1" ht="17.25">
      <c r="A35" s="132"/>
      <c r="B35" s="133"/>
      <c r="C35" s="134" t="s">
        <v>199</v>
      </c>
      <c r="D35" s="127">
        <f>E35+F35</f>
        <v>-353100</v>
      </c>
      <c r="E35" s="127">
        <f t="shared" ref="E35:I35" si="7">E36</f>
        <v>0</v>
      </c>
      <c r="F35" s="127">
        <f t="shared" si="7"/>
        <v>-353100</v>
      </c>
      <c r="G35" s="127">
        <f>H35+I35</f>
        <v>-353100</v>
      </c>
      <c r="H35" s="127">
        <f t="shared" si="7"/>
        <v>0</v>
      </c>
      <c r="I35" s="127">
        <f t="shared" si="7"/>
        <v>-353100</v>
      </c>
    </row>
    <row r="36" spans="1:9" s="135" customFormat="1" ht="17.25">
      <c r="A36" s="132"/>
      <c r="B36" s="133"/>
      <c r="C36" s="137" t="s">
        <v>200</v>
      </c>
      <c r="D36" s="127">
        <f>E36+F36</f>
        <v>-353100</v>
      </c>
      <c r="E36" s="127">
        <v>0</v>
      </c>
      <c r="F36" s="127">
        <v>-353100</v>
      </c>
      <c r="G36" s="127">
        <f>H36+I36</f>
        <v>-353100</v>
      </c>
      <c r="H36" s="127">
        <v>0</v>
      </c>
      <c r="I36" s="127">
        <v>-353100</v>
      </c>
    </row>
  </sheetData>
  <mergeCells count="13">
    <mergeCell ref="A5:I5"/>
    <mergeCell ref="A14:B14"/>
    <mergeCell ref="A16:A23"/>
    <mergeCell ref="A30:A31"/>
    <mergeCell ref="G9:G10"/>
    <mergeCell ref="H9:I9"/>
    <mergeCell ref="A7:B9"/>
    <mergeCell ref="C7:C10"/>
    <mergeCell ref="D8:F8"/>
    <mergeCell ref="D9:D10"/>
    <mergeCell ref="E9:F9"/>
    <mergeCell ref="G8:I8"/>
    <mergeCell ref="D7:I7"/>
  </mergeCells>
  <printOptions horizontalCentered="1"/>
  <pageMargins left="0" right="0" top="0" bottom="0.44" header="0" footer="0"/>
  <pageSetup paperSize="9" scale="64" firstPageNumber="254" orientation="portrait" useFirstPageNumber="1" horizontalDpi="4294967294" verticalDpi="4294967294" r:id="rId1"/>
  <headerFooter>
    <oddFooter>&amp;C&amp;P</oddFooter>
  </headerFooter>
  <ignoredErrors>
    <ignoredError sqref="G2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opLeftCell="A91" zoomScaleNormal="100" workbookViewId="0">
      <selection activeCell="F104" sqref="F104"/>
    </sheetView>
  </sheetViews>
  <sheetFormatPr defaultRowHeight="16.5"/>
  <cols>
    <col min="1" max="1" width="8.140625" style="3" customWidth="1"/>
    <col min="2" max="2" width="7.5703125" style="3" customWidth="1"/>
    <col min="3" max="3" width="7" style="3" customWidth="1"/>
    <col min="4" max="4" width="9.5703125" style="3" bestFit="1" customWidth="1"/>
    <col min="5" max="5" width="15" style="3" customWidth="1"/>
    <col min="6" max="6" width="68" style="3" customWidth="1"/>
    <col min="7" max="8" width="16.5703125" style="3" customWidth="1"/>
    <col min="9" max="16384" width="9.140625" style="3"/>
  </cols>
  <sheetData>
    <row r="1" spans="1:9" s="5" customFormat="1" ht="13.5" customHeight="1">
      <c r="A1" s="1" t="s">
        <v>72</v>
      </c>
      <c r="B1" s="1"/>
      <c r="C1" s="1"/>
      <c r="D1" s="1"/>
      <c r="F1" s="1"/>
      <c r="G1" s="1"/>
      <c r="H1" s="1" t="s">
        <v>208</v>
      </c>
    </row>
    <row r="2" spans="1:9" s="5" customFormat="1" ht="18.75" customHeight="1">
      <c r="A2" s="79" t="s">
        <v>195</v>
      </c>
      <c r="B2" s="79"/>
      <c r="C2" s="79"/>
      <c r="D2" s="79"/>
      <c r="F2" s="79"/>
      <c r="G2" s="79"/>
      <c r="H2" s="15" t="s">
        <v>196</v>
      </c>
    </row>
    <row r="3" spans="1:9" s="5" customFormat="1" ht="15" customHeight="1">
      <c r="A3" s="79"/>
      <c r="B3" s="79"/>
      <c r="C3" s="79"/>
      <c r="D3" s="79"/>
      <c r="F3" s="79"/>
      <c r="G3" s="79"/>
      <c r="H3" s="15" t="s">
        <v>57</v>
      </c>
    </row>
    <row r="4" spans="1:9" s="100" customFormat="1">
      <c r="C4" s="101"/>
      <c r="D4" s="102"/>
    </row>
    <row r="5" spans="1:9">
      <c r="A5" s="79"/>
      <c r="B5" s="80"/>
      <c r="C5" s="80"/>
      <c r="D5" s="80"/>
      <c r="E5" s="80"/>
      <c r="F5" s="80"/>
      <c r="G5" s="80"/>
      <c r="H5" s="80"/>
    </row>
    <row r="6" spans="1:9" ht="40.5" customHeight="1">
      <c r="A6" s="183" t="s">
        <v>73</v>
      </c>
      <c r="B6" s="183"/>
      <c r="C6" s="183"/>
      <c r="D6" s="183"/>
      <c r="E6" s="183"/>
      <c r="F6" s="183"/>
      <c r="G6" s="183"/>
      <c r="H6" s="183"/>
    </row>
    <row r="7" spans="1:9" ht="17.25" customHeight="1">
      <c r="A7" s="81"/>
      <c r="B7" s="82"/>
      <c r="C7" s="82"/>
      <c r="D7" s="81"/>
      <c r="E7" s="81"/>
      <c r="F7" s="81"/>
      <c r="G7" s="81"/>
      <c r="H7" s="38" t="s">
        <v>58</v>
      </c>
    </row>
    <row r="8" spans="1:9" ht="57.75" customHeight="1">
      <c r="A8" s="184" t="s">
        <v>49</v>
      </c>
      <c r="B8" s="186"/>
      <c r="C8" s="186"/>
      <c r="D8" s="184" t="s">
        <v>2</v>
      </c>
      <c r="E8" s="185"/>
      <c r="F8" s="187" t="s">
        <v>59</v>
      </c>
      <c r="G8" s="184" t="s">
        <v>60</v>
      </c>
      <c r="H8" s="185"/>
    </row>
    <row r="9" spans="1:9">
      <c r="A9" s="34" t="s">
        <v>61</v>
      </c>
      <c r="B9" s="74" t="s">
        <v>62</v>
      </c>
      <c r="C9" s="74" t="s">
        <v>50</v>
      </c>
      <c r="D9" s="34" t="s">
        <v>26</v>
      </c>
      <c r="E9" s="34" t="s">
        <v>27</v>
      </c>
      <c r="F9" s="188"/>
      <c r="G9" s="34" t="s">
        <v>31</v>
      </c>
      <c r="H9" s="34" t="s">
        <v>63</v>
      </c>
    </row>
    <row r="10" spans="1:9">
      <c r="A10" s="34"/>
      <c r="B10" s="74"/>
      <c r="C10" s="74"/>
      <c r="D10" s="34"/>
      <c r="E10" s="34"/>
      <c r="F10" s="39" t="s">
        <v>9</v>
      </c>
      <c r="G10" s="89">
        <f>G12+G80</f>
        <v>0</v>
      </c>
      <c r="H10" s="89">
        <f>H12+H80</f>
        <v>0</v>
      </c>
    </row>
    <row r="11" spans="1:9">
      <c r="A11" s="34"/>
      <c r="B11" s="74"/>
      <c r="C11" s="74"/>
      <c r="D11" s="34"/>
      <c r="E11" s="34"/>
      <c r="F11" s="40" t="s">
        <v>6</v>
      </c>
      <c r="G11" s="90"/>
      <c r="H11" s="90"/>
    </row>
    <row r="12" spans="1:9" s="85" customFormat="1" ht="33">
      <c r="A12" s="83" t="s">
        <v>67</v>
      </c>
      <c r="B12" s="84"/>
      <c r="C12" s="84"/>
      <c r="D12" s="41"/>
      <c r="E12" s="42"/>
      <c r="F12" s="43" t="s">
        <v>68</v>
      </c>
      <c r="G12" s="91">
        <f>G14</f>
        <v>499999.99999999994</v>
      </c>
      <c r="H12" s="91">
        <f>H14</f>
        <v>499999.99999999994</v>
      </c>
      <c r="I12" s="3"/>
    </row>
    <row r="13" spans="1:9" s="85" customFormat="1">
      <c r="A13" s="84"/>
      <c r="B13" s="84"/>
      <c r="C13" s="84"/>
      <c r="D13" s="35"/>
      <c r="E13" s="45"/>
      <c r="F13" s="45" t="s">
        <v>6</v>
      </c>
      <c r="G13" s="91"/>
      <c r="H13" s="91"/>
      <c r="I13" s="3"/>
    </row>
    <row r="14" spans="1:9" s="85" customFormat="1" ht="33">
      <c r="A14" s="84"/>
      <c r="B14" s="83" t="s">
        <v>69</v>
      </c>
      <c r="C14" s="84"/>
      <c r="D14" s="41"/>
      <c r="E14" s="42"/>
      <c r="F14" s="43" t="s">
        <v>70</v>
      </c>
      <c r="G14" s="91">
        <f>G16</f>
        <v>499999.99999999994</v>
      </c>
      <c r="H14" s="91">
        <f>H16</f>
        <v>499999.99999999994</v>
      </c>
      <c r="I14" s="3"/>
    </row>
    <row r="15" spans="1:9" s="85" customFormat="1">
      <c r="A15" s="84"/>
      <c r="B15" s="84"/>
      <c r="C15" s="84"/>
      <c r="D15" s="35"/>
      <c r="E15" s="45"/>
      <c r="F15" s="45" t="s">
        <v>6</v>
      </c>
      <c r="G15" s="91"/>
      <c r="H15" s="91"/>
      <c r="I15" s="3"/>
    </row>
    <row r="16" spans="1:9" s="85" customFormat="1" ht="33">
      <c r="A16" s="84"/>
      <c r="B16" s="84"/>
      <c r="C16" s="83" t="s">
        <v>67</v>
      </c>
      <c r="D16" s="41"/>
      <c r="E16" s="42"/>
      <c r="F16" s="43" t="s">
        <v>70</v>
      </c>
      <c r="G16" s="91">
        <f>G20</f>
        <v>499999.99999999994</v>
      </c>
      <c r="H16" s="91">
        <f>H20</f>
        <v>499999.99999999994</v>
      </c>
      <c r="I16" s="3"/>
    </row>
    <row r="17" spans="1:9" ht="17.25" customHeight="1">
      <c r="A17" s="18"/>
      <c r="B17" s="18"/>
      <c r="C17" s="46"/>
      <c r="D17" s="35"/>
      <c r="E17" s="47"/>
      <c r="F17" s="45" t="s">
        <v>6</v>
      </c>
      <c r="G17" s="91"/>
      <c r="H17" s="91"/>
    </row>
    <row r="18" spans="1:9" ht="30.75" customHeight="1">
      <c r="A18" s="56"/>
      <c r="B18" s="57"/>
      <c r="C18" s="58"/>
      <c r="D18" s="35"/>
      <c r="E18" s="59"/>
      <c r="F18" s="45" t="s">
        <v>35</v>
      </c>
      <c r="G18" s="91">
        <f>+G20</f>
        <v>499999.99999999994</v>
      </c>
      <c r="H18" s="91">
        <f>+H20</f>
        <v>499999.99999999994</v>
      </c>
    </row>
    <row r="19" spans="1:9" ht="17.25" customHeight="1">
      <c r="A19" s="56"/>
      <c r="B19" s="57"/>
      <c r="C19" s="58"/>
      <c r="D19" s="35"/>
      <c r="E19" s="59"/>
      <c r="F19" s="45" t="s">
        <v>6</v>
      </c>
      <c r="G19" s="91"/>
      <c r="H19" s="91"/>
    </row>
    <row r="20" spans="1:9">
      <c r="A20" s="75"/>
      <c r="B20" s="86"/>
      <c r="C20" s="86"/>
      <c r="D20" s="83">
        <v>1212</v>
      </c>
      <c r="E20" s="75"/>
      <c r="F20" s="43" t="s">
        <v>64</v>
      </c>
      <c r="G20" s="91">
        <f>G22</f>
        <v>499999.99999999994</v>
      </c>
      <c r="H20" s="91">
        <f>H22</f>
        <v>499999.99999999994</v>
      </c>
    </row>
    <row r="21" spans="1:9" ht="26.25" customHeight="1">
      <c r="A21" s="34"/>
      <c r="B21" s="74"/>
      <c r="C21" s="74"/>
      <c r="D21" s="34"/>
      <c r="E21" s="34"/>
      <c r="F21" s="40" t="s">
        <v>6</v>
      </c>
      <c r="G21" s="90"/>
      <c r="H21" s="90"/>
    </row>
    <row r="22" spans="1:9" ht="57.75" customHeight="1">
      <c r="A22" s="75"/>
      <c r="B22" s="86"/>
      <c r="C22" s="86"/>
      <c r="D22" s="75"/>
      <c r="E22" s="83">
        <v>12007</v>
      </c>
      <c r="F22" s="43" t="s">
        <v>65</v>
      </c>
      <c r="G22" s="91">
        <f>+G24+G31+G38+G45+G52+G59+G66+G73</f>
        <v>499999.99999999994</v>
      </c>
      <c r="H22" s="91">
        <f>+H24+H31+H38+H45+H52+H59+H66+H73</f>
        <v>499999.99999999994</v>
      </c>
    </row>
    <row r="23" spans="1:9" s="85" customFormat="1">
      <c r="A23" s="34"/>
      <c r="B23" s="74"/>
      <c r="C23" s="74"/>
      <c r="D23" s="34"/>
      <c r="E23" s="34"/>
      <c r="F23" s="40" t="s">
        <v>7</v>
      </c>
      <c r="G23" s="90"/>
      <c r="H23" s="90"/>
      <c r="I23" s="3"/>
    </row>
    <row r="24" spans="1:9" s="97" customFormat="1">
      <c r="A24" s="94"/>
      <c r="B24" s="95"/>
      <c r="C24" s="95"/>
      <c r="D24" s="94"/>
      <c r="E24" s="94"/>
      <c r="F24" s="96" t="s">
        <v>71</v>
      </c>
      <c r="G24" s="98">
        <f>+G26</f>
        <v>-156006.60000000009</v>
      </c>
      <c r="H24" s="98">
        <f>+H26</f>
        <v>-156006.60000000009</v>
      </c>
      <c r="I24" s="17"/>
    </row>
    <row r="25" spans="1:9" s="85" customFormat="1" ht="27">
      <c r="A25" s="34"/>
      <c r="B25" s="74"/>
      <c r="C25" s="74"/>
      <c r="D25" s="34"/>
      <c r="E25" s="34"/>
      <c r="F25" s="93" t="s">
        <v>8</v>
      </c>
      <c r="G25" s="99"/>
      <c r="H25" s="99"/>
      <c r="I25" s="3"/>
    </row>
    <row r="26" spans="1:9" s="85" customFormat="1">
      <c r="A26" s="34"/>
      <c r="B26" s="74"/>
      <c r="C26" s="74"/>
      <c r="D26" s="34"/>
      <c r="E26" s="34"/>
      <c r="F26" s="87" t="s">
        <v>9</v>
      </c>
      <c r="G26" s="99">
        <f t="shared" ref="G26:H29" si="0">+G27</f>
        <v>-156006.60000000009</v>
      </c>
      <c r="H26" s="99">
        <f t="shared" si="0"/>
        <v>-156006.60000000009</v>
      </c>
      <c r="I26" s="3"/>
    </row>
    <row r="27" spans="1:9" s="85" customFormat="1">
      <c r="A27" s="34"/>
      <c r="B27" s="74"/>
      <c r="C27" s="74"/>
      <c r="D27" s="34"/>
      <c r="E27" s="34"/>
      <c r="F27" s="87" t="s">
        <v>10</v>
      </c>
      <c r="G27" s="99">
        <f t="shared" si="0"/>
        <v>-156006.60000000009</v>
      </c>
      <c r="H27" s="99">
        <f t="shared" si="0"/>
        <v>-156006.60000000009</v>
      </c>
      <c r="I27" s="3"/>
    </row>
    <row r="28" spans="1:9" s="85" customFormat="1">
      <c r="A28" s="34"/>
      <c r="B28" s="74"/>
      <c r="C28" s="74"/>
      <c r="D28" s="34"/>
      <c r="E28" s="34"/>
      <c r="F28" s="87" t="s">
        <v>11</v>
      </c>
      <c r="G28" s="99">
        <f t="shared" si="0"/>
        <v>-156006.60000000009</v>
      </c>
      <c r="H28" s="99">
        <f t="shared" si="0"/>
        <v>-156006.60000000009</v>
      </c>
      <c r="I28" s="3"/>
    </row>
    <row r="29" spans="1:9" s="17" customFormat="1" ht="39" customHeight="1">
      <c r="A29" s="34"/>
      <c r="B29" s="74"/>
      <c r="C29" s="74"/>
      <c r="D29" s="34"/>
      <c r="E29" s="34"/>
      <c r="F29" s="87" t="s">
        <v>33</v>
      </c>
      <c r="G29" s="99">
        <f t="shared" si="0"/>
        <v>-156006.60000000009</v>
      </c>
      <c r="H29" s="99">
        <f t="shared" si="0"/>
        <v>-156006.60000000009</v>
      </c>
      <c r="I29" s="3"/>
    </row>
    <row r="30" spans="1:9">
      <c r="A30" s="34"/>
      <c r="B30" s="74"/>
      <c r="C30" s="74"/>
      <c r="D30" s="34"/>
      <c r="E30" s="34"/>
      <c r="F30" s="87" t="s">
        <v>34</v>
      </c>
      <c r="G30" s="99">
        <f>-(G31+G38+G45+G52+G59+G66+G73)-G80</f>
        <v>-156006.60000000009</v>
      </c>
      <c r="H30" s="99">
        <f>-(H31+H38+H45+H52+H59+H66+H73)-H80</f>
        <v>-156006.60000000009</v>
      </c>
    </row>
    <row r="31" spans="1:9">
      <c r="A31" s="34"/>
      <c r="B31" s="74"/>
      <c r="C31" s="74"/>
      <c r="D31" s="34"/>
      <c r="E31" s="34"/>
      <c r="F31" s="96" t="s">
        <v>106</v>
      </c>
      <c r="G31" s="98">
        <v>24454.2</v>
      </c>
      <c r="H31" s="98">
        <v>24454.2</v>
      </c>
    </row>
    <row r="32" spans="1:9" ht="30" customHeight="1">
      <c r="A32" s="34"/>
      <c r="B32" s="74"/>
      <c r="C32" s="74"/>
      <c r="D32" s="34"/>
      <c r="E32" s="34"/>
      <c r="F32" s="93" t="s">
        <v>8</v>
      </c>
      <c r="G32" s="99"/>
      <c r="H32" s="99"/>
    </row>
    <row r="33" spans="1:8">
      <c r="A33" s="34"/>
      <c r="B33" s="74"/>
      <c r="C33" s="74"/>
      <c r="D33" s="34"/>
      <c r="E33" s="34"/>
      <c r="F33" s="87" t="s">
        <v>9</v>
      </c>
      <c r="G33" s="99">
        <v>24454.2</v>
      </c>
      <c r="H33" s="99">
        <v>24454.2</v>
      </c>
    </row>
    <row r="34" spans="1:8">
      <c r="A34" s="34"/>
      <c r="B34" s="74"/>
      <c r="C34" s="74"/>
      <c r="D34" s="34"/>
      <c r="E34" s="34"/>
      <c r="F34" s="87" t="s">
        <v>10</v>
      </c>
      <c r="G34" s="99">
        <v>24454.2</v>
      </c>
      <c r="H34" s="99">
        <v>24454.2</v>
      </c>
    </row>
    <row r="35" spans="1:8">
      <c r="A35" s="34"/>
      <c r="B35" s="74"/>
      <c r="C35" s="74"/>
      <c r="D35" s="34"/>
      <c r="E35" s="34"/>
      <c r="F35" s="87" t="s">
        <v>11</v>
      </c>
      <c r="G35" s="99">
        <v>24454.2</v>
      </c>
      <c r="H35" s="99">
        <v>24454.2</v>
      </c>
    </row>
    <row r="36" spans="1:8" ht="33.75" customHeight="1">
      <c r="A36" s="34"/>
      <c r="B36" s="74"/>
      <c r="C36" s="74"/>
      <c r="D36" s="34"/>
      <c r="E36" s="34"/>
      <c r="F36" s="87" t="s">
        <v>33</v>
      </c>
      <c r="G36" s="99">
        <v>24454.2</v>
      </c>
      <c r="H36" s="99">
        <v>24454.2</v>
      </c>
    </row>
    <row r="37" spans="1:8">
      <c r="A37" s="34"/>
      <c r="B37" s="74"/>
      <c r="C37" s="74"/>
      <c r="D37" s="34"/>
      <c r="E37" s="34"/>
      <c r="F37" s="87" t="s">
        <v>34</v>
      </c>
      <c r="G37" s="99">
        <v>24454.2</v>
      </c>
      <c r="H37" s="99">
        <v>24454.2</v>
      </c>
    </row>
    <row r="38" spans="1:8">
      <c r="A38" s="34"/>
      <c r="B38" s="74"/>
      <c r="C38" s="74"/>
      <c r="D38" s="34"/>
      <c r="E38" s="34"/>
      <c r="F38" s="96" t="s">
        <v>66</v>
      </c>
      <c r="G38" s="98">
        <v>421401.59999999998</v>
      </c>
      <c r="H38" s="98">
        <v>421401.59999999998</v>
      </c>
    </row>
    <row r="39" spans="1:8" ht="30" customHeight="1">
      <c r="A39" s="34"/>
      <c r="B39" s="74"/>
      <c r="C39" s="74"/>
      <c r="D39" s="34"/>
      <c r="E39" s="34"/>
      <c r="F39" s="93" t="s">
        <v>8</v>
      </c>
      <c r="G39" s="99"/>
      <c r="H39" s="99"/>
    </row>
    <row r="40" spans="1:8">
      <c r="A40" s="34"/>
      <c r="B40" s="74"/>
      <c r="C40" s="74"/>
      <c r="D40" s="34"/>
      <c r="E40" s="34"/>
      <c r="F40" s="87" t="s">
        <v>9</v>
      </c>
      <c r="G40" s="99">
        <v>421401.59999999998</v>
      </c>
      <c r="H40" s="99">
        <v>421401.59999999998</v>
      </c>
    </row>
    <row r="41" spans="1:8">
      <c r="A41" s="34"/>
      <c r="B41" s="74"/>
      <c r="C41" s="74"/>
      <c r="D41" s="34"/>
      <c r="E41" s="34"/>
      <c r="F41" s="87" t="s">
        <v>10</v>
      </c>
      <c r="G41" s="99">
        <v>421401.59999999998</v>
      </c>
      <c r="H41" s="99">
        <v>421401.59999999998</v>
      </c>
    </row>
    <row r="42" spans="1:8">
      <c r="A42" s="34"/>
      <c r="B42" s="74"/>
      <c r="C42" s="74"/>
      <c r="D42" s="34"/>
      <c r="E42" s="34"/>
      <c r="F42" s="87" t="s">
        <v>11</v>
      </c>
      <c r="G42" s="99">
        <v>421401.59999999998</v>
      </c>
      <c r="H42" s="99">
        <v>421401.59999999998</v>
      </c>
    </row>
    <row r="43" spans="1:8" ht="33.75" customHeight="1">
      <c r="A43" s="34"/>
      <c r="B43" s="74"/>
      <c r="C43" s="74"/>
      <c r="D43" s="34"/>
      <c r="E43" s="34"/>
      <c r="F43" s="87" t="s">
        <v>33</v>
      </c>
      <c r="G43" s="99">
        <v>421401.59999999998</v>
      </c>
      <c r="H43" s="99">
        <v>421401.59999999998</v>
      </c>
    </row>
    <row r="44" spans="1:8">
      <c r="A44" s="34"/>
      <c r="B44" s="74"/>
      <c r="C44" s="74"/>
      <c r="D44" s="34"/>
      <c r="E44" s="34"/>
      <c r="F44" s="87" t="s">
        <v>34</v>
      </c>
      <c r="G44" s="99">
        <v>421401.59999999998</v>
      </c>
      <c r="H44" s="99">
        <v>421401.59999999998</v>
      </c>
    </row>
    <row r="45" spans="1:8">
      <c r="A45" s="34"/>
      <c r="B45" s="74"/>
      <c r="C45" s="74"/>
      <c r="D45" s="34"/>
      <c r="E45" s="34"/>
      <c r="F45" s="96" t="s">
        <v>107</v>
      </c>
      <c r="G45" s="98">
        <v>6797.4</v>
      </c>
      <c r="H45" s="98">
        <v>6797.4</v>
      </c>
    </row>
    <row r="46" spans="1:8" ht="30" customHeight="1">
      <c r="A46" s="34"/>
      <c r="B46" s="74"/>
      <c r="C46" s="74"/>
      <c r="D46" s="34"/>
      <c r="E46" s="34"/>
      <c r="F46" s="93" t="s">
        <v>8</v>
      </c>
      <c r="G46" s="99"/>
      <c r="H46" s="99"/>
    </row>
    <row r="47" spans="1:8">
      <c r="A47" s="34"/>
      <c r="B47" s="74"/>
      <c r="C47" s="74"/>
      <c r="D47" s="34"/>
      <c r="E47" s="34"/>
      <c r="F47" s="87" t="s">
        <v>9</v>
      </c>
      <c r="G47" s="99">
        <v>6797.4</v>
      </c>
      <c r="H47" s="99">
        <v>6797.4</v>
      </c>
    </row>
    <row r="48" spans="1:8">
      <c r="A48" s="34"/>
      <c r="B48" s="74"/>
      <c r="C48" s="74"/>
      <c r="D48" s="34"/>
      <c r="E48" s="34"/>
      <c r="F48" s="87" t="s">
        <v>10</v>
      </c>
      <c r="G48" s="99">
        <v>6797.4</v>
      </c>
      <c r="H48" s="99">
        <v>6797.4</v>
      </c>
    </row>
    <row r="49" spans="1:8">
      <c r="A49" s="34"/>
      <c r="B49" s="74"/>
      <c r="C49" s="74"/>
      <c r="D49" s="34"/>
      <c r="E49" s="34"/>
      <c r="F49" s="87" t="s">
        <v>11</v>
      </c>
      <c r="G49" s="99">
        <v>6797.4</v>
      </c>
      <c r="H49" s="99">
        <v>6797.4</v>
      </c>
    </row>
    <row r="50" spans="1:8" ht="33.75" customHeight="1">
      <c r="A50" s="34"/>
      <c r="B50" s="74"/>
      <c r="C50" s="74"/>
      <c r="D50" s="34"/>
      <c r="E50" s="34"/>
      <c r="F50" s="87" t="s">
        <v>33</v>
      </c>
      <c r="G50" s="99">
        <v>6797.4</v>
      </c>
      <c r="H50" s="99">
        <v>6797.4</v>
      </c>
    </row>
    <row r="51" spans="1:8">
      <c r="A51" s="34"/>
      <c r="B51" s="74"/>
      <c r="C51" s="74"/>
      <c r="D51" s="34"/>
      <c r="E51" s="34"/>
      <c r="F51" s="87" t="s">
        <v>34</v>
      </c>
      <c r="G51" s="99">
        <v>6797.4</v>
      </c>
      <c r="H51" s="99">
        <v>6797.4</v>
      </c>
    </row>
    <row r="52" spans="1:8">
      <c r="A52" s="34"/>
      <c r="B52" s="74"/>
      <c r="C52" s="74"/>
      <c r="D52" s="34"/>
      <c r="E52" s="34"/>
      <c r="F52" s="96" t="s">
        <v>108</v>
      </c>
      <c r="G52" s="98">
        <v>25077.4</v>
      </c>
      <c r="H52" s="98">
        <v>25077.4</v>
      </c>
    </row>
    <row r="53" spans="1:8" ht="30" customHeight="1">
      <c r="A53" s="34"/>
      <c r="B53" s="74"/>
      <c r="C53" s="74"/>
      <c r="D53" s="34"/>
      <c r="E53" s="34"/>
      <c r="F53" s="93" t="s">
        <v>8</v>
      </c>
      <c r="G53" s="99"/>
      <c r="H53" s="99"/>
    </row>
    <row r="54" spans="1:8">
      <c r="A54" s="34"/>
      <c r="B54" s="74"/>
      <c r="C54" s="74"/>
      <c r="D54" s="34"/>
      <c r="E54" s="34"/>
      <c r="F54" s="87" t="s">
        <v>9</v>
      </c>
      <c r="G54" s="99">
        <v>25077.4</v>
      </c>
      <c r="H54" s="99">
        <v>25077.4</v>
      </c>
    </row>
    <row r="55" spans="1:8">
      <c r="A55" s="34"/>
      <c r="B55" s="74"/>
      <c r="C55" s="74"/>
      <c r="D55" s="34"/>
      <c r="E55" s="34"/>
      <c r="F55" s="87" t="s">
        <v>10</v>
      </c>
      <c r="G55" s="99">
        <v>25077.4</v>
      </c>
      <c r="H55" s="99">
        <v>25077.4</v>
      </c>
    </row>
    <row r="56" spans="1:8">
      <c r="A56" s="34"/>
      <c r="B56" s="74"/>
      <c r="C56" s="74"/>
      <c r="D56" s="34"/>
      <c r="E56" s="34"/>
      <c r="F56" s="87" t="s">
        <v>11</v>
      </c>
      <c r="G56" s="99">
        <v>25077.4</v>
      </c>
      <c r="H56" s="99">
        <v>25077.4</v>
      </c>
    </row>
    <row r="57" spans="1:8" ht="33.75" customHeight="1">
      <c r="A57" s="34"/>
      <c r="B57" s="74"/>
      <c r="C57" s="74"/>
      <c r="D57" s="34"/>
      <c r="E57" s="34"/>
      <c r="F57" s="87" t="s">
        <v>33</v>
      </c>
      <c r="G57" s="99">
        <v>25077.4</v>
      </c>
      <c r="H57" s="99">
        <v>25077.4</v>
      </c>
    </row>
    <row r="58" spans="1:8">
      <c r="A58" s="34"/>
      <c r="B58" s="74"/>
      <c r="C58" s="74"/>
      <c r="D58" s="34"/>
      <c r="E58" s="34"/>
      <c r="F58" s="87" t="s">
        <v>34</v>
      </c>
      <c r="G58" s="99">
        <v>25077.4</v>
      </c>
      <c r="H58" s="99">
        <v>25077.4</v>
      </c>
    </row>
    <row r="59" spans="1:8">
      <c r="A59" s="34"/>
      <c r="B59" s="74"/>
      <c r="C59" s="74"/>
      <c r="D59" s="34"/>
      <c r="E59" s="34"/>
      <c r="F59" s="96" t="s">
        <v>109</v>
      </c>
      <c r="G59" s="98">
        <v>131188</v>
      </c>
      <c r="H59" s="98">
        <v>131188</v>
      </c>
    </row>
    <row r="60" spans="1:8" ht="30" customHeight="1">
      <c r="A60" s="34"/>
      <c r="B60" s="74"/>
      <c r="C60" s="74"/>
      <c r="D60" s="34"/>
      <c r="E60" s="34"/>
      <c r="F60" s="93" t="s">
        <v>8</v>
      </c>
      <c r="G60" s="99"/>
      <c r="H60" s="99"/>
    </row>
    <row r="61" spans="1:8">
      <c r="A61" s="34"/>
      <c r="B61" s="74"/>
      <c r="C61" s="74"/>
      <c r="D61" s="34"/>
      <c r="E61" s="34"/>
      <c r="F61" s="87" t="s">
        <v>9</v>
      </c>
      <c r="G61" s="99">
        <v>131188</v>
      </c>
      <c r="H61" s="99">
        <v>131188</v>
      </c>
    </row>
    <row r="62" spans="1:8">
      <c r="A62" s="34"/>
      <c r="B62" s="74"/>
      <c r="C62" s="74"/>
      <c r="D62" s="34"/>
      <c r="E62" s="34"/>
      <c r="F62" s="87" t="s">
        <v>10</v>
      </c>
      <c r="G62" s="99">
        <v>131188</v>
      </c>
      <c r="H62" s="99">
        <v>131188</v>
      </c>
    </row>
    <row r="63" spans="1:8">
      <c r="A63" s="34"/>
      <c r="B63" s="74"/>
      <c r="C63" s="74"/>
      <c r="D63" s="34"/>
      <c r="E63" s="34"/>
      <c r="F63" s="87" t="s">
        <v>11</v>
      </c>
      <c r="G63" s="99">
        <v>131188</v>
      </c>
      <c r="H63" s="99">
        <v>131188</v>
      </c>
    </row>
    <row r="64" spans="1:8" ht="33.75" customHeight="1">
      <c r="A64" s="34"/>
      <c r="B64" s="74"/>
      <c r="C64" s="74"/>
      <c r="D64" s="34"/>
      <c r="E64" s="34"/>
      <c r="F64" s="87" t="s">
        <v>33</v>
      </c>
      <c r="G64" s="99">
        <v>131188</v>
      </c>
      <c r="H64" s="99">
        <v>131188</v>
      </c>
    </row>
    <row r="65" spans="1:8">
      <c r="A65" s="34"/>
      <c r="B65" s="74"/>
      <c r="C65" s="74"/>
      <c r="D65" s="34"/>
      <c r="E65" s="34"/>
      <c r="F65" s="87" t="s">
        <v>34</v>
      </c>
      <c r="G65" s="99">
        <v>131188</v>
      </c>
      <c r="H65" s="99">
        <v>131188</v>
      </c>
    </row>
    <row r="66" spans="1:8">
      <c r="A66" s="34"/>
      <c r="B66" s="74"/>
      <c r="C66" s="74"/>
      <c r="D66" s="34"/>
      <c r="E66" s="34"/>
      <c r="F66" s="96" t="s">
        <v>110</v>
      </c>
      <c r="G66" s="98">
        <v>32890</v>
      </c>
      <c r="H66" s="98">
        <v>32890</v>
      </c>
    </row>
    <row r="67" spans="1:8" ht="30" customHeight="1">
      <c r="A67" s="34"/>
      <c r="B67" s="74"/>
      <c r="C67" s="74"/>
      <c r="D67" s="34"/>
      <c r="E67" s="34"/>
      <c r="F67" s="93" t="s">
        <v>8</v>
      </c>
      <c r="G67" s="99"/>
      <c r="H67" s="99"/>
    </row>
    <row r="68" spans="1:8">
      <c r="A68" s="34"/>
      <c r="B68" s="74"/>
      <c r="C68" s="74"/>
      <c r="D68" s="34"/>
      <c r="E68" s="34"/>
      <c r="F68" s="87" t="s">
        <v>9</v>
      </c>
      <c r="G68" s="99">
        <v>32890</v>
      </c>
      <c r="H68" s="99">
        <v>32890</v>
      </c>
    </row>
    <row r="69" spans="1:8">
      <c r="A69" s="34"/>
      <c r="B69" s="74"/>
      <c r="C69" s="74"/>
      <c r="D69" s="34"/>
      <c r="E69" s="34"/>
      <c r="F69" s="87" t="s">
        <v>10</v>
      </c>
      <c r="G69" s="99">
        <v>32890</v>
      </c>
      <c r="H69" s="99">
        <v>32890</v>
      </c>
    </row>
    <row r="70" spans="1:8">
      <c r="A70" s="34"/>
      <c r="B70" s="74"/>
      <c r="C70" s="74"/>
      <c r="D70" s="34"/>
      <c r="E70" s="34"/>
      <c r="F70" s="87" t="s">
        <v>11</v>
      </c>
      <c r="G70" s="99">
        <v>32890</v>
      </c>
      <c r="H70" s="99">
        <v>32890</v>
      </c>
    </row>
    <row r="71" spans="1:8" ht="33.75" customHeight="1">
      <c r="A71" s="34"/>
      <c r="B71" s="74"/>
      <c r="C71" s="74"/>
      <c r="D71" s="34"/>
      <c r="E71" s="34"/>
      <c r="F71" s="87" t="s">
        <v>33</v>
      </c>
      <c r="G71" s="99">
        <v>32890</v>
      </c>
      <c r="H71" s="99">
        <v>32890</v>
      </c>
    </row>
    <row r="72" spans="1:8">
      <c r="A72" s="34"/>
      <c r="B72" s="74"/>
      <c r="C72" s="74"/>
      <c r="D72" s="34"/>
      <c r="E72" s="34"/>
      <c r="F72" s="87" t="s">
        <v>34</v>
      </c>
      <c r="G72" s="99">
        <v>32890</v>
      </c>
      <c r="H72" s="99">
        <v>32890</v>
      </c>
    </row>
    <row r="73" spans="1:8">
      <c r="A73" s="34"/>
      <c r="B73" s="74"/>
      <c r="C73" s="74"/>
      <c r="D73" s="34"/>
      <c r="E73" s="34"/>
      <c r="F73" s="96" t="s">
        <v>111</v>
      </c>
      <c r="G73" s="98">
        <f>+G75</f>
        <v>14198</v>
      </c>
      <c r="H73" s="98">
        <f>+H75</f>
        <v>14198</v>
      </c>
    </row>
    <row r="74" spans="1:8" ht="30" customHeight="1">
      <c r="A74" s="34"/>
      <c r="B74" s="74"/>
      <c r="C74" s="74"/>
      <c r="D74" s="34"/>
      <c r="E74" s="34"/>
      <c r="F74" s="93" t="s">
        <v>8</v>
      </c>
      <c r="G74" s="99"/>
      <c r="H74" s="99"/>
    </row>
    <row r="75" spans="1:8">
      <c r="A75" s="34"/>
      <c r="B75" s="74"/>
      <c r="C75" s="74"/>
      <c r="D75" s="34"/>
      <c r="E75" s="34"/>
      <c r="F75" s="87" t="s">
        <v>9</v>
      </c>
      <c r="G75" s="99">
        <f t="shared" ref="G75:H78" si="1">+G76</f>
        <v>14198</v>
      </c>
      <c r="H75" s="99">
        <f t="shared" si="1"/>
        <v>14198</v>
      </c>
    </row>
    <row r="76" spans="1:8">
      <c r="A76" s="34"/>
      <c r="B76" s="74"/>
      <c r="C76" s="74"/>
      <c r="D76" s="34"/>
      <c r="E76" s="34"/>
      <c r="F76" s="87" t="s">
        <v>10</v>
      </c>
      <c r="G76" s="99">
        <f t="shared" si="1"/>
        <v>14198</v>
      </c>
      <c r="H76" s="99">
        <f t="shared" si="1"/>
        <v>14198</v>
      </c>
    </row>
    <row r="77" spans="1:8">
      <c r="A77" s="34"/>
      <c r="B77" s="74"/>
      <c r="C77" s="74"/>
      <c r="D77" s="34"/>
      <c r="E77" s="34"/>
      <c r="F77" s="87" t="s">
        <v>11</v>
      </c>
      <c r="G77" s="99">
        <f t="shared" si="1"/>
        <v>14198</v>
      </c>
      <c r="H77" s="99">
        <f t="shared" si="1"/>
        <v>14198</v>
      </c>
    </row>
    <row r="78" spans="1:8" ht="33.75" customHeight="1">
      <c r="A78" s="34"/>
      <c r="B78" s="74"/>
      <c r="C78" s="74"/>
      <c r="D78" s="34"/>
      <c r="E78" s="34"/>
      <c r="F78" s="87" t="s">
        <v>33</v>
      </c>
      <c r="G78" s="99">
        <f t="shared" si="1"/>
        <v>14198</v>
      </c>
      <c r="H78" s="99">
        <f t="shared" si="1"/>
        <v>14198</v>
      </c>
    </row>
    <row r="79" spans="1:8">
      <c r="A79" s="34"/>
      <c r="B79" s="74"/>
      <c r="C79" s="74"/>
      <c r="D79" s="34"/>
      <c r="E79" s="34"/>
      <c r="F79" s="87" t="s">
        <v>34</v>
      </c>
      <c r="G79" s="99">
        <f>+'6'!D195</f>
        <v>14198</v>
      </c>
      <c r="H79" s="99">
        <f>+'6'!E195</f>
        <v>14198</v>
      </c>
    </row>
    <row r="80" spans="1:8" s="88" customFormat="1">
      <c r="A80" s="83" t="s">
        <v>125</v>
      </c>
      <c r="B80" s="84"/>
      <c r="C80" s="84"/>
      <c r="D80" s="41"/>
      <c r="E80" s="42"/>
      <c r="F80" s="43" t="s">
        <v>126</v>
      </c>
      <c r="G80" s="91">
        <f>+G82</f>
        <v>-500000</v>
      </c>
      <c r="H80" s="91">
        <f>+H82</f>
        <v>-500000</v>
      </c>
    </row>
    <row r="81" spans="1:8" s="88" customFormat="1">
      <c r="A81" s="84"/>
      <c r="B81" s="84"/>
      <c r="C81" s="84"/>
      <c r="D81" s="35"/>
      <c r="E81" s="45"/>
      <c r="F81" s="45" t="s">
        <v>6</v>
      </c>
      <c r="G81" s="91"/>
      <c r="H81" s="91"/>
    </row>
    <row r="82" spans="1:8" s="88" customFormat="1">
      <c r="A82" s="84"/>
      <c r="B82" s="83" t="s">
        <v>127</v>
      </c>
      <c r="C82" s="84"/>
      <c r="D82" s="41"/>
      <c r="E82" s="42"/>
      <c r="F82" s="43" t="s">
        <v>128</v>
      </c>
      <c r="G82" s="91">
        <f>+G84</f>
        <v>-500000</v>
      </c>
      <c r="H82" s="91">
        <f>+H84</f>
        <v>-500000</v>
      </c>
    </row>
    <row r="83" spans="1:8" s="88" customFormat="1">
      <c r="A83" s="84"/>
      <c r="B83" s="84"/>
      <c r="C83" s="84"/>
      <c r="D83" s="35"/>
      <c r="E83" s="45"/>
      <c r="F83" s="45" t="s">
        <v>6</v>
      </c>
      <c r="G83" s="91"/>
      <c r="H83" s="91"/>
    </row>
    <row r="84" spans="1:8" s="88" customFormat="1">
      <c r="A84" s="84"/>
      <c r="B84" s="84"/>
      <c r="C84" s="83" t="s">
        <v>67</v>
      </c>
      <c r="D84" s="41"/>
      <c r="E84" s="42"/>
      <c r="F84" s="43" t="s">
        <v>129</v>
      </c>
      <c r="G84" s="91">
        <f>+G86+G97</f>
        <v>-500000</v>
      </c>
      <c r="H84" s="91">
        <f>+H86+H97</f>
        <v>-500000</v>
      </c>
    </row>
    <row r="85" spans="1:8" s="88" customFormat="1">
      <c r="A85" s="18"/>
      <c r="B85" s="18"/>
      <c r="C85" s="46"/>
      <c r="D85" s="35"/>
      <c r="E85" s="47"/>
      <c r="F85" s="45" t="s">
        <v>6</v>
      </c>
      <c r="G85" s="91"/>
      <c r="H85" s="91"/>
    </row>
    <row r="86" spans="1:8" s="88" customFormat="1">
      <c r="A86" s="56"/>
      <c r="B86" s="57"/>
      <c r="C86" s="58"/>
      <c r="D86" s="87" t="s">
        <v>130</v>
      </c>
      <c r="E86" s="87"/>
      <c r="F86" s="87" t="s">
        <v>131</v>
      </c>
      <c r="G86" s="92">
        <f>+G88</f>
        <v>-353100</v>
      </c>
      <c r="H86" s="92">
        <f>+H88</f>
        <v>-353100</v>
      </c>
    </row>
    <row r="87" spans="1:8" s="88" customFormat="1">
      <c r="A87" s="56"/>
      <c r="B87" s="57"/>
      <c r="C87" s="58"/>
      <c r="D87" s="87"/>
      <c r="E87" s="87"/>
      <c r="F87" s="87" t="s">
        <v>6</v>
      </c>
      <c r="G87" s="92"/>
      <c r="H87" s="92"/>
    </row>
    <row r="88" spans="1:8" s="88" customFormat="1" ht="49.5">
      <c r="A88" s="75"/>
      <c r="B88" s="86"/>
      <c r="C88" s="86"/>
      <c r="D88" s="87"/>
      <c r="E88" s="87" t="s">
        <v>132</v>
      </c>
      <c r="F88" s="87" t="s">
        <v>133</v>
      </c>
      <c r="G88" s="92">
        <f>+G90</f>
        <v>-353100</v>
      </c>
      <c r="H88" s="92">
        <f>+H90</f>
        <v>-353100</v>
      </c>
    </row>
    <row r="89" spans="1:8" s="88" customFormat="1">
      <c r="A89" s="34"/>
      <c r="B89" s="74"/>
      <c r="C89" s="74"/>
      <c r="D89" s="87"/>
      <c r="E89" s="87"/>
      <c r="F89" s="93" t="s">
        <v>7</v>
      </c>
      <c r="G89" s="92"/>
      <c r="H89" s="92"/>
    </row>
    <row r="90" spans="1:8" s="88" customFormat="1" ht="33">
      <c r="A90" s="75"/>
      <c r="B90" s="86"/>
      <c r="C90" s="86"/>
      <c r="D90" s="87"/>
      <c r="E90" s="87"/>
      <c r="F90" s="96" t="s">
        <v>81</v>
      </c>
      <c r="G90" s="98">
        <f>+G92</f>
        <v>-353100</v>
      </c>
      <c r="H90" s="98">
        <f>+H92</f>
        <v>-353100</v>
      </c>
    </row>
    <row r="91" spans="1:8" s="88" customFormat="1" ht="27">
      <c r="A91" s="87"/>
      <c r="B91" s="87"/>
      <c r="C91" s="87"/>
      <c r="D91" s="87"/>
      <c r="E91" s="87"/>
      <c r="F91" s="93" t="s">
        <v>8</v>
      </c>
      <c r="G91" s="99"/>
      <c r="H91" s="99"/>
    </row>
    <row r="92" spans="1:8" s="88" customFormat="1">
      <c r="A92" s="87"/>
      <c r="B92" s="87"/>
      <c r="C92" s="87"/>
      <c r="D92" s="87"/>
      <c r="E92" s="87"/>
      <c r="F92" s="87" t="s">
        <v>9</v>
      </c>
      <c r="G92" s="99">
        <f t="shared" ref="G92:H95" si="2">+G93</f>
        <v>-353100</v>
      </c>
      <c r="H92" s="99">
        <f t="shared" si="2"/>
        <v>-353100</v>
      </c>
    </row>
    <row r="93" spans="1:8" s="88" customFormat="1">
      <c r="A93" s="87"/>
      <c r="B93" s="87"/>
      <c r="C93" s="87"/>
      <c r="D93" s="87"/>
      <c r="E93" s="87"/>
      <c r="F93" s="87" t="s">
        <v>134</v>
      </c>
      <c r="G93" s="99">
        <f t="shared" si="2"/>
        <v>-353100</v>
      </c>
      <c r="H93" s="99">
        <f t="shared" si="2"/>
        <v>-353100</v>
      </c>
    </row>
    <row r="94" spans="1:8" s="88" customFormat="1">
      <c r="A94" s="87"/>
      <c r="B94" s="87"/>
      <c r="C94" s="87"/>
      <c r="D94" s="87"/>
      <c r="E94" s="87"/>
      <c r="F94" s="87" t="s">
        <v>135</v>
      </c>
      <c r="G94" s="99">
        <f t="shared" si="2"/>
        <v>-353100</v>
      </c>
      <c r="H94" s="99">
        <f t="shared" si="2"/>
        <v>-353100</v>
      </c>
    </row>
    <row r="95" spans="1:8" s="88" customFormat="1">
      <c r="A95" s="87"/>
      <c r="B95" s="87"/>
      <c r="C95" s="87"/>
      <c r="D95" s="87"/>
      <c r="E95" s="87"/>
      <c r="F95" s="87" t="s">
        <v>136</v>
      </c>
      <c r="G95" s="99">
        <f t="shared" si="2"/>
        <v>-353100</v>
      </c>
      <c r="H95" s="99">
        <f t="shared" si="2"/>
        <v>-353100</v>
      </c>
    </row>
    <row r="96" spans="1:8" s="88" customFormat="1">
      <c r="A96" s="87"/>
      <c r="B96" s="87"/>
      <c r="C96" s="87"/>
      <c r="D96" s="87"/>
      <c r="E96" s="87"/>
      <c r="F96" s="87" t="s">
        <v>137</v>
      </c>
      <c r="G96" s="99">
        <f>+'[2]Հավելված N 1, աղ N 4'!$F$16</f>
        <v>-353100</v>
      </c>
      <c r="H96" s="99">
        <f>+'[2]Հավելված N 1, աղ N 4'!$F$16</f>
        <v>-353100</v>
      </c>
    </row>
    <row r="97" spans="1:8" s="88" customFormat="1">
      <c r="A97" s="87"/>
      <c r="B97" s="87"/>
      <c r="C97" s="87"/>
      <c r="D97" s="87" t="s">
        <v>138</v>
      </c>
      <c r="E97" s="87"/>
      <c r="F97" s="87" t="s">
        <v>139</v>
      </c>
      <c r="G97" s="92">
        <f>+G99+G106</f>
        <v>-146900</v>
      </c>
      <c r="H97" s="92">
        <f>+H99+H106</f>
        <v>-146900</v>
      </c>
    </row>
    <row r="98" spans="1:8" s="88" customFormat="1">
      <c r="A98" s="87"/>
      <c r="B98" s="87"/>
      <c r="C98" s="87"/>
      <c r="D98" s="87"/>
      <c r="E98" s="87"/>
      <c r="F98" s="93" t="s">
        <v>6</v>
      </c>
      <c r="G98" s="92"/>
      <c r="H98" s="92"/>
    </row>
    <row r="99" spans="1:8" s="88" customFormat="1" ht="66">
      <c r="A99" s="87"/>
      <c r="B99" s="87"/>
      <c r="C99" s="87"/>
      <c r="D99" s="87"/>
      <c r="E99" s="87" t="s">
        <v>140</v>
      </c>
      <c r="F99" s="87" t="s">
        <v>141</v>
      </c>
      <c r="G99" s="92">
        <f>+G101</f>
        <v>-39696.5</v>
      </c>
      <c r="H99" s="92">
        <f>+H101</f>
        <v>-39696.5</v>
      </c>
    </row>
    <row r="100" spans="1:8" s="88" customFormat="1">
      <c r="A100" s="87"/>
      <c r="B100" s="87"/>
      <c r="C100" s="87"/>
      <c r="D100" s="87"/>
      <c r="E100" s="87"/>
      <c r="F100" s="93" t="s">
        <v>7</v>
      </c>
      <c r="G100" s="92"/>
      <c r="H100" s="92"/>
    </row>
    <row r="101" spans="1:8" s="88" customFormat="1" ht="33">
      <c r="A101" s="87"/>
      <c r="B101" s="87"/>
      <c r="C101" s="87"/>
      <c r="D101" s="87"/>
      <c r="E101" s="87"/>
      <c r="F101" s="96" t="s">
        <v>81</v>
      </c>
      <c r="G101" s="98">
        <f>+G103</f>
        <v>-39696.5</v>
      </c>
      <c r="H101" s="98">
        <f>+H103</f>
        <v>-39696.5</v>
      </c>
    </row>
    <row r="102" spans="1:8" s="88" customFormat="1" ht="27">
      <c r="A102" s="87"/>
      <c r="B102" s="87"/>
      <c r="C102" s="87"/>
      <c r="D102" s="87"/>
      <c r="E102" s="87"/>
      <c r="F102" s="93" t="s">
        <v>8</v>
      </c>
      <c r="G102" s="99"/>
      <c r="H102" s="99"/>
    </row>
    <row r="103" spans="1:8" s="88" customFormat="1">
      <c r="A103" s="87"/>
      <c r="B103" s="87"/>
      <c r="C103" s="87"/>
      <c r="D103" s="87"/>
      <c r="E103" s="87"/>
      <c r="F103" s="87" t="s">
        <v>9</v>
      </c>
      <c r="G103" s="99">
        <f t="shared" ref="G103:H103" si="3">+G104</f>
        <v>-39696.5</v>
      </c>
      <c r="H103" s="99">
        <f t="shared" si="3"/>
        <v>-39696.5</v>
      </c>
    </row>
    <row r="104" spans="1:8" s="88" customFormat="1">
      <c r="A104" s="87"/>
      <c r="B104" s="87"/>
      <c r="C104" s="87"/>
      <c r="D104" s="87"/>
      <c r="E104" s="87"/>
      <c r="F104" s="87" t="s">
        <v>10</v>
      </c>
      <c r="G104" s="99">
        <f>+G105</f>
        <v>-39696.5</v>
      </c>
      <c r="H104" s="99">
        <f>+H105</f>
        <v>-39696.5</v>
      </c>
    </row>
    <row r="105" spans="1:8" s="88" customFormat="1">
      <c r="A105" s="87"/>
      <c r="B105" s="87"/>
      <c r="C105" s="87"/>
      <c r="D105" s="87"/>
      <c r="E105" s="87"/>
      <c r="F105" s="87" t="s">
        <v>239</v>
      </c>
      <c r="G105" s="99">
        <f>+'[2]Հավելված N 1, աղ N 4'!$F$13</f>
        <v>-39696.5</v>
      </c>
      <c r="H105" s="99">
        <f>+'[2]Հավելված N 1, աղ N 4'!$F$13</f>
        <v>-39696.5</v>
      </c>
    </row>
    <row r="106" spans="1:8" s="88" customFormat="1" ht="66">
      <c r="A106" s="87"/>
      <c r="B106" s="87"/>
      <c r="C106" s="87"/>
      <c r="D106" s="87"/>
      <c r="E106" s="87" t="s">
        <v>142</v>
      </c>
      <c r="F106" s="87" t="s">
        <v>143</v>
      </c>
      <c r="G106" s="92">
        <f>+G108</f>
        <v>-107203.5</v>
      </c>
      <c r="H106" s="92">
        <f>+H108</f>
        <v>-107203.5</v>
      </c>
    </row>
    <row r="107" spans="1:8" s="88" customFormat="1">
      <c r="A107" s="87"/>
      <c r="B107" s="87"/>
      <c r="C107" s="87"/>
      <c r="D107" s="87"/>
      <c r="E107" s="87"/>
      <c r="F107" s="93" t="s">
        <v>7</v>
      </c>
      <c r="G107" s="92"/>
      <c r="H107" s="92"/>
    </row>
    <row r="108" spans="1:8" s="88" customFormat="1" ht="33">
      <c r="A108" s="87"/>
      <c r="B108" s="87"/>
      <c r="C108" s="87"/>
      <c r="D108" s="87"/>
      <c r="E108" s="87"/>
      <c r="F108" s="96" t="s">
        <v>81</v>
      </c>
      <c r="G108" s="98">
        <f>+G110</f>
        <v>-107203.5</v>
      </c>
      <c r="H108" s="98">
        <f>+H110</f>
        <v>-107203.5</v>
      </c>
    </row>
    <row r="109" spans="1:8" s="88" customFormat="1" ht="27">
      <c r="A109" s="87"/>
      <c r="B109" s="87"/>
      <c r="C109" s="87"/>
      <c r="D109" s="87"/>
      <c r="E109" s="87"/>
      <c r="F109" s="93" t="s">
        <v>8</v>
      </c>
      <c r="G109" s="99"/>
      <c r="H109" s="99"/>
    </row>
    <row r="110" spans="1:8" s="88" customFormat="1">
      <c r="A110" s="87"/>
      <c r="B110" s="87"/>
      <c r="C110" s="87"/>
      <c r="D110" s="87"/>
      <c r="E110" s="87"/>
      <c r="F110" s="87" t="s">
        <v>9</v>
      </c>
      <c r="G110" s="99">
        <f t="shared" ref="G110:H113" si="4">+G111</f>
        <v>-107203.5</v>
      </c>
      <c r="H110" s="99">
        <f t="shared" si="4"/>
        <v>-107203.5</v>
      </c>
    </row>
    <row r="111" spans="1:8" s="88" customFormat="1">
      <c r="A111" s="87"/>
      <c r="B111" s="87"/>
      <c r="C111" s="87"/>
      <c r="D111" s="87"/>
      <c r="E111" s="87"/>
      <c r="F111" s="87" t="s">
        <v>134</v>
      </c>
      <c r="G111" s="99">
        <f t="shared" si="4"/>
        <v>-107203.5</v>
      </c>
      <c r="H111" s="99">
        <f t="shared" si="4"/>
        <v>-107203.5</v>
      </c>
    </row>
    <row r="112" spans="1:8" s="88" customFormat="1">
      <c r="A112" s="87"/>
      <c r="B112" s="87"/>
      <c r="C112" s="87"/>
      <c r="D112" s="87"/>
      <c r="E112" s="87"/>
      <c r="F112" s="87" t="s">
        <v>135</v>
      </c>
      <c r="G112" s="99">
        <f t="shared" si="4"/>
        <v>-107203.5</v>
      </c>
      <c r="H112" s="99">
        <f t="shared" si="4"/>
        <v>-107203.5</v>
      </c>
    </row>
    <row r="113" spans="1:8" s="88" customFormat="1">
      <c r="A113" s="87"/>
      <c r="B113" s="87"/>
      <c r="C113" s="87"/>
      <c r="D113" s="87"/>
      <c r="E113" s="87"/>
      <c r="F113" s="87" t="s">
        <v>144</v>
      </c>
      <c r="G113" s="99">
        <f t="shared" si="4"/>
        <v>-107203.5</v>
      </c>
      <c r="H113" s="99">
        <f t="shared" si="4"/>
        <v>-107203.5</v>
      </c>
    </row>
    <row r="114" spans="1:8" s="88" customFormat="1">
      <c r="A114" s="87"/>
      <c r="B114" s="87"/>
      <c r="C114" s="87"/>
      <c r="D114" s="87"/>
      <c r="E114" s="87"/>
      <c r="F114" s="87" t="s">
        <v>145</v>
      </c>
      <c r="G114" s="99">
        <f>+'[2]Հավելված N 1, աղ N 4'!$F$12</f>
        <v>-107203.5</v>
      </c>
      <c r="H114" s="99">
        <f>+'[2]Հավելված N 1, աղ N 4'!$F$12</f>
        <v>-107203.5</v>
      </c>
    </row>
  </sheetData>
  <mergeCells count="5">
    <mergeCell ref="A6:H6"/>
    <mergeCell ref="G8:H8"/>
    <mergeCell ref="A8:C8"/>
    <mergeCell ref="D8:E8"/>
    <mergeCell ref="F8:F9"/>
  </mergeCells>
  <pageMargins left="0" right="0" top="0" bottom="0" header="0" footer="0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opLeftCell="A64" workbookViewId="0"/>
  </sheetViews>
  <sheetFormatPr defaultRowHeight="16.5"/>
  <cols>
    <col min="1" max="1" width="31.28515625" style="3" customWidth="1"/>
    <col min="2" max="2" width="56.140625" style="3" customWidth="1"/>
    <col min="3" max="3" width="15.7109375" style="3" customWidth="1"/>
    <col min="4" max="4" width="18.5703125" style="3" customWidth="1"/>
    <col min="5" max="16384" width="9.140625" style="3"/>
  </cols>
  <sheetData>
    <row r="1" spans="1:36" s="5" customFormat="1" ht="14.25" customHeight="1">
      <c r="D1" s="2" t="s">
        <v>79</v>
      </c>
    </row>
    <row r="2" spans="1:36" s="5" customFormat="1" ht="14.25" customHeight="1">
      <c r="D2" s="15" t="s">
        <v>37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s="5" customFormat="1" ht="14.25" customHeight="1">
      <c r="D3" s="15" t="s">
        <v>38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>
      <c r="A4" s="16"/>
    </row>
    <row r="5" spans="1:36">
      <c r="A5" s="16"/>
    </row>
    <row r="6" spans="1:36" ht="52.5" customHeight="1">
      <c r="A6" s="193" t="s">
        <v>75</v>
      </c>
      <c r="B6" s="193"/>
      <c r="C6" s="193"/>
      <c r="D6" s="193"/>
    </row>
    <row r="8" spans="1:36">
      <c r="B8" s="17" t="s">
        <v>81</v>
      </c>
    </row>
    <row r="9" spans="1:36" ht="21" customHeight="1">
      <c r="A9" s="21" t="s">
        <v>51</v>
      </c>
    </row>
    <row r="10" spans="1:36" ht="9" customHeight="1"/>
    <row r="11" spans="1:36">
      <c r="A11" s="19" t="s">
        <v>15</v>
      </c>
      <c r="B11" s="19" t="s">
        <v>16</v>
      </c>
      <c r="C11" s="5"/>
      <c r="D11" s="5"/>
    </row>
    <row r="12" spans="1:36">
      <c r="A12" s="18" t="s">
        <v>42</v>
      </c>
      <c r="B12" s="18" t="s">
        <v>17</v>
      </c>
      <c r="C12" s="5"/>
      <c r="D12" s="5"/>
    </row>
    <row r="13" spans="1:36">
      <c r="A13" s="5"/>
      <c r="B13" s="5"/>
      <c r="C13" s="5"/>
      <c r="D13" s="5"/>
    </row>
    <row r="14" spans="1:36">
      <c r="A14" s="5" t="s">
        <v>18</v>
      </c>
      <c r="B14" s="5"/>
      <c r="C14" s="5"/>
      <c r="D14" s="5"/>
    </row>
    <row r="15" spans="1:36" ht="7.5" customHeight="1">
      <c r="A15" s="5"/>
      <c r="B15" s="5"/>
      <c r="C15" s="5"/>
      <c r="D15" s="5"/>
    </row>
    <row r="16" spans="1:36" ht="57.75" customHeight="1">
      <c r="A16" s="18" t="s">
        <v>19</v>
      </c>
      <c r="B16" s="18" t="s">
        <v>42</v>
      </c>
      <c r="C16" s="184" t="s">
        <v>80</v>
      </c>
      <c r="D16" s="185"/>
    </row>
    <row r="17" spans="1:4">
      <c r="A17" s="18" t="s">
        <v>20</v>
      </c>
      <c r="B17" s="18" t="s">
        <v>43</v>
      </c>
      <c r="C17" s="24" t="s">
        <v>39</v>
      </c>
      <c r="D17" s="24" t="s">
        <v>40</v>
      </c>
    </row>
    <row r="18" spans="1:4" ht="34.5" customHeight="1">
      <c r="A18" s="18" t="s">
        <v>21</v>
      </c>
      <c r="B18" s="20" t="s">
        <v>52</v>
      </c>
      <c r="C18" s="18"/>
      <c r="D18" s="18"/>
    </row>
    <row r="19" spans="1:4" ht="34.5" customHeight="1">
      <c r="A19" s="18" t="s">
        <v>22</v>
      </c>
      <c r="B19" s="20" t="s">
        <v>45</v>
      </c>
      <c r="C19" s="18"/>
      <c r="D19" s="18"/>
    </row>
    <row r="20" spans="1:4" ht="16.5" customHeight="1">
      <c r="A20" s="20" t="s">
        <v>23</v>
      </c>
      <c r="B20" s="20" t="s">
        <v>24</v>
      </c>
      <c r="C20" s="18"/>
      <c r="D20" s="18"/>
    </row>
    <row r="21" spans="1:4" ht="27.75" customHeight="1">
      <c r="A21" s="20" t="s">
        <v>46</v>
      </c>
      <c r="B21" s="18" t="s">
        <v>47</v>
      </c>
      <c r="C21" s="18"/>
      <c r="D21" s="18"/>
    </row>
    <row r="22" spans="1:4" ht="16.5" customHeight="1">
      <c r="A22" s="31" t="s">
        <v>25</v>
      </c>
      <c r="B22" s="30"/>
      <c r="C22" s="24"/>
      <c r="D22" s="24"/>
    </row>
    <row r="23" spans="1:4" ht="16.5" customHeight="1">
      <c r="A23" s="55" t="s">
        <v>54</v>
      </c>
      <c r="B23" s="54"/>
      <c r="C23" s="24">
        <v>23</v>
      </c>
      <c r="D23" s="24">
        <v>23</v>
      </c>
    </row>
    <row r="24" spans="1:4">
      <c r="A24" s="18" t="s">
        <v>41</v>
      </c>
      <c r="B24" s="18"/>
      <c r="C24" s="26">
        <f>-C39-C56-C66</f>
        <v>500000</v>
      </c>
      <c r="D24" s="26">
        <f>-D39-D56-D66</f>
        <v>500000</v>
      </c>
    </row>
    <row r="26" spans="1:4">
      <c r="A26" s="19" t="s">
        <v>15</v>
      </c>
      <c r="B26" s="19" t="s">
        <v>16</v>
      </c>
      <c r="C26" s="5"/>
      <c r="D26" s="5"/>
    </row>
    <row r="27" spans="1:4">
      <c r="A27" s="18" t="s">
        <v>210</v>
      </c>
      <c r="B27" s="18" t="s">
        <v>211</v>
      </c>
      <c r="C27" s="5"/>
      <c r="D27" s="5"/>
    </row>
    <row r="28" spans="1:4">
      <c r="A28" s="5"/>
      <c r="B28" s="5"/>
      <c r="C28" s="5"/>
      <c r="D28" s="5"/>
    </row>
    <row r="29" spans="1:4">
      <c r="A29" s="5" t="s">
        <v>18</v>
      </c>
      <c r="B29" s="5"/>
      <c r="C29" s="5"/>
      <c r="D29" s="5"/>
    </row>
    <row r="30" spans="1:4" ht="2.25" customHeight="1">
      <c r="A30" s="5"/>
      <c r="B30" s="5"/>
      <c r="C30" s="5"/>
      <c r="D30" s="5"/>
    </row>
    <row r="31" spans="1:4" ht="58.5" customHeight="1">
      <c r="A31" s="18" t="s">
        <v>19</v>
      </c>
      <c r="B31" s="18" t="s">
        <v>210</v>
      </c>
      <c r="C31" s="184" t="s">
        <v>80</v>
      </c>
      <c r="D31" s="185"/>
    </row>
    <row r="32" spans="1:4">
      <c r="A32" s="18" t="s">
        <v>20</v>
      </c>
      <c r="B32" s="18" t="s">
        <v>212</v>
      </c>
      <c r="C32" s="24" t="s">
        <v>39</v>
      </c>
      <c r="D32" s="24" t="s">
        <v>40</v>
      </c>
    </row>
    <row r="33" spans="1:4" ht="41.25">
      <c r="A33" s="18" t="s">
        <v>21</v>
      </c>
      <c r="B33" s="20" t="s">
        <v>213</v>
      </c>
      <c r="C33" s="18"/>
      <c r="D33" s="18"/>
    </row>
    <row r="34" spans="1:4" ht="31.5" customHeight="1">
      <c r="A34" s="18" t="s">
        <v>22</v>
      </c>
      <c r="B34" s="20" t="s">
        <v>219</v>
      </c>
      <c r="C34" s="18"/>
      <c r="D34" s="18"/>
    </row>
    <row r="35" spans="1:4" ht="27.75">
      <c r="A35" s="20" t="s">
        <v>23</v>
      </c>
      <c r="B35" s="20" t="s">
        <v>214</v>
      </c>
      <c r="C35" s="18"/>
      <c r="D35" s="18"/>
    </row>
    <row r="36" spans="1:4" ht="27.75">
      <c r="A36" s="20" t="s">
        <v>215</v>
      </c>
      <c r="B36" s="18" t="s">
        <v>216</v>
      </c>
      <c r="C36" s="18"/>
      <c r="D36" s="18"/>
    </row>
    <row r="37" spans="1:4">
      <c r="A37" s="189" t="s">
        <v>25</v>
      </c>
      <c r="B37" s="190"/>
      <c r="C37" s="24"/>
      <c r="D37" s="24"/>
    </row>
    <row r="38" spans="1:4">
      <c r="A38" s="191" t="s">
        <v>217</v>
      </c>
      <c r="B38" s="192"/>
      <c r="C38" s="24" t="s">
        <v>229</v>
      </c>
      <c r="D38" s="24" t="s">
        <v>229</v>
      </c>
    </row>
    <row r="39" spans="1:4" s="17" customFormat="1">
      <c r="A39" s="19" t="s">
        <v>41</v>
      </c>
      <c r="B39" s="19"/>
      <c r="C39" s="26">
        <v>-353100</v>
      </c>
      <c r="D39" s="26">
        <v>-353100</v>
      </c>
    </row>
    <row r="41" spans="1:4">
      <c r="A41" s="19" t="s">
        <v>15</v>
      </c>
      <c r="B41" s="19" t="s">
        <v>16</v>
      </c>
      <c r="C41" s="151"/>
      <c r="D41" s="151"/>
    </row>
    <row r="42" spans="1:4">
      <c r="A42" s="18" t="s">
        <v>220</v>
      </c>
      <c r="B42" s="18" t="s">
        <v>221</v>
      </c>
      <c r="C42" s="152"/>
      <c r="D42" s="152"/>
    </row>
    <row r="43" spans="1:4">
      <c r="A43" s="78"/>
      <c r="B43" s="78"/>
      <c r="C43" s="150"/>
      <c r="D43" s="150"/>
    </row>
    <row r="44" spans="1:4">
      <c r="A44" s="5" t="s">
        <v>18</v>
      </c>
      <c r="B44" s="5"/>
      <c r="C44" s="5"/>
      <c r="D44" s="5"/>
    </row>
    <row r="45" spans="1:4" ht="6" customHeight="1">
      <c r="A45" s="78"/>
      <c r="B45" s="78"/>
      <c r="C45" s="150"/>
      <c r="D45" s="150"/>
    </row>
    <row r="46" spans="1:4" ht="66.75" customHeight="1">
      <c r="A46" s="18" t="s">
        <v>19</v>
      </c>
      <c r="B46" s="18" t="s">
        <v>220</v>
      </c>
      <c r="C46" s="184" t="s">
        <v>80</v>
      </c>
      <c r="D46" s="185"/>
    </row>
    <row r="47" spans="1:4">
      <c r="A47" s="18" t="s">
        <v>20</v>
      </c>
      <c r="B47" s="18" t="s">
        <v>222</v>
      </c>
      <c r="C47" s="24" t="s">
        <v>39</v>
      </c>
      <c r="D47" s="24" t="s">
        <v>40</v>
      </c>
    </row>
    <row r="48" spans="1:4" ht="54.75">
      <c r="A48" s="18" t="s">
        <v>21</v>
      </c>
      <c r="B48" s="20" t="s">
        <v>223</v>
      </c>
      <c r="C48" s="18"/>
      <c r="D48" s="18"/>
    </row>
    <row r="49" spans="1:4" ht="41.25">
      <c r="A49" s="18" t="s">
        <v>22</v>
      </c>
      <c r="B49" s="20" t="s">
        <v>224</v>
      </c>
      <c r="C49" s="18"/>
      <c r="D49" s="18"/>
    </row>
    <row r="50" spans="1:4">
      <c r="A50" s="20" t="s">
        <v>23</v>
      </c>
      <c r="B50" s="20" t="s">
        <v>24</v>
      </c>
      <c r="C50" s="18"/>
      <c r="D50" s="18"/>
    </row>
    <row r="51" spans="1:4" ht="27.75">
      <c r="A51" s="20" t="s">
        <v>225</v>
      </c>
      <c r="B51" s="18" t="s">
        <v>226</v>
      </c>
      <c r="C51" s="18"/>
      <c r="D51" s="18"/>
    </row>
    <row r="52" spans="1:4">
      <c r="A52" s="189" t="s">
        <v>25</v>
      </c>
      <c r="B52" s="190"/>
      <c r="C52" s="24"/>
      <c r="D52" s="24"/>
    </row>
    <row r="53" spans="1:4" ht="31.5" customHeight="1">
      <c r="A53" s="191" t="s">
        <v>227</v>
      </c>
      <c r="B53" s="192"/>
      <c r="C53" s="24" t="s">
        <v>229</v>
      </c>
      <c r="D53" s="24" t="s">
        <v>229</v>
      </c>
    </row>
    <row r="54" spans="1:4" ht="18" customHeight="1">
      <c r="A54" s="191" t="s">
        <v>228</v>
      </c>
      <c r="B54" s="192"/>
      <c r="C54" s="24" t="s">
        <v>229</v>
      </c>
      <c r="D54" s="24" t="s">
        <v>229</v>
      </c>
    </row>
    <row r="55" spans="1:4">
      <c r="A55" s="191" t="s">
        <v>230</v>
      </c>
      <c r="B55" s="192"/>
      <c r="C55" s="24" t="s">
        <v>229</v>
      </c>
      <c r="D55" s="24" t="s">
        <v>229</v>
      </c>
    </row>
    <row r="56" spans="1:4" ht="16.5" customHeight="1">
      <c r="A56" s="19" t="s">
        <v>41</v>
      </c>
      <c r="B56" s="19"/>
      <c r="C56" s="26">
        <f>+'4'!G105</f>
        <v>-39696.5</v>
      </c>
      <c r="D56" s="26">
        <f>+'4'!H105</f>
        <v>-39696.5</v>
      </c>
    </row>
    <row r="57" spans="1:4">
      <c r="A57" s="78"/>
      <c r="B57" s="78"/>
      <c r="C57" s="150"/>
      <c r="D57" s="150"/>
    </row>
    <row r="58" spans="1:4" ht="57.75" customHeight="1">
      <c r="A58" s="18" t="s">
        <v>19</v>
      </c>
      <c r="B58" s="18" t="s">
        <v>220</v>
      </c>
      <c r="C58" s="184" t="s">
        <v>80</v>
      </c>
      <c r="D58" s="185"/>
    </row>
    <row r="59" spans="1:4">
      <c r="A59" s="18" t="s">
        <v>20</v>
      </c>
      <c r="B59" s="18" t="s">
        <v>231</v>
      </c>
      <c r="C59" s="24" t="s">
        <v>39</v>
      </c>
      <c r="D59" s="24" t="s">
        <v>40</v>
      </c>
    </row>
    <row r="60" spans="1:4" ht="54.75">
      <c r="A60" s="18" t="s">
        <v>21</v>
      </c>
      <c r="B60" s="20" t="s">
        <v>232</v>
      </c>
      <c r="C60" s="18"/>
      <c r="D60" s="18"/>
    </row>
    <row r="61" spans="1:4" ht="54.75">
      <c r="A61" s="18" t="s">
        <v>22</v>
      </c>
      <c r="B61" s="20" t="s">
        <v>233</v>
      </c>
      <c r="C61" s="18"/>
      <c r="D61" s="18"/>
    </row>
    <row r="62" spans="1:4">
      <c r="A62" s="20" t="s">
        <v>23</v>
      </c>
      <c r="B62" s="20" t="s">
        <v>24</v>
      </c>
      <c r="C62" s="18"/>
      <c r="D62" s="18"/>
    </row>
    <row r="63" spans="1:4" ht="27.75">
      <c r="A63" s="20" t="s">
        <v>225</v>
      </c>
      <c r="B63" s="18" t="s">
        <v>226</v>
      </c>
      <c r="C63" s="18"/>
      <c r="D63" s="18"/>
    </row>
    <row r="64" spans="1:4">
      <c r="A64" s="189" t="s">
        <v>25</v>
      </c>
      <c r="B64" s="190"/>
      <c r="C64" s="24"/>
      <c r="D64" s="24"/>
    </row>
    <row r="65" spans="1:4" ht="30" customHeight="1">
      <c r="A65" s="191" t="s">
        <v>234</v>
      </c>
      <c r="B65" s="192"/>
      <c r="C65" s="24" t="s">
        <v>229</v>
      </c>
      <c r="D65" s="24" t="s">
        <v>229</v>
      </c>
    </row>
    <row r="66" spans="1:4" ht="16.5" customHeight="1">
      <c r="A66" s="19" t="s">
        <v>41</v>
      </c>
      <c r="B66" s="19"/>
      <c r="C66" s="26">
        <f>+'4'!G106</f>
        <v>-107203.5</v>
      </c>
      <c r="D66" s="26">
        <f>+'4'!H106</f>
        <v>-107203.5</v>
      </c>
    </row>
  </sheetData>
  <mergeCells count="13">
    <mergeCell ref="C16:D16"/>
    <mergeCell ref="A6:D6"/>
    <mergeCell ref="C31:D31"/>
    <mergeCell ref="A37:B37"/>
    <mergeCell ref="A38:B38"/>
    <mergeCell ref="A64:B64"/>
    <mergeCell ref="A65:B65"/>
    <mergeCell ref="C46:D46"/>
    <mergeCell ref="C58:D58"/>
    <mergeCell ref="A53:B53"/>
    <mergeCell ref="A54:B54"/>
    <mergeCell ref="A55:B55"/>
    <mergeCell ref="A52:B52"/>
  </mergeCells>
  <pageMargins left="0.7" right="0.7" top="0.75" bottom="0.75" header="0.3" footer="0.3"/>
  <ignoredErrors>
    <ignoredError sqref="C65:D6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"/>
  <sheetViews>
    <sheetView topLeftCell="A124" workbookViewId="0">
      <selection activeCell="E158" sqref="E158"/>
    </sheetView>
  </sheetViews>
  <sheetFormatPr defaultRowHeight="16.5"/>
  <cols>
    <col min="1" max="1" width="9.140625" style="3" customWidth="1"/>
    <col min="2" max="2" width="35.85546875" style="3" customWidth="1"/>
    <col min="3" max="3" width="45.5703125" style="3" customWidth="1"/>
    <col min="4" max="4" width="17.5703125" style="3" customWidth="1"/>
    <col min="5" max="5" width="12.7109375" style="3" customWidth="1"/>
    <col min="6" max="6" width="15.140625" style="3" customWidth="1"/>
    <col min="7" max="7" width="14.7109375" style="3" customWidth="1"/>
    <col min="8" max="8" width="13.7109375" style="3" customWidth="1"/>
    <col min="9" max="9" width="9.140625" style="3" customWidth="1"/>
    <col min="10" max="16384" width="9.140625" style="3"/>
  </cols>
  <sheetData>
    <row r="1" spans="1:41" s="5" customFormat="1" ht="14.25" customHeight="1">
      <c r="D1" s="2" t="s">
        <v>209</v>
      </c>
      <c r="F1" s="2"/>
    </row>
    <row r="2" spans="1:41" s="5" customFormat="1" ht="14.25" customHeight="1">
      <c r="D2" s="15" t="s">
        <v>37</v>
      </c>
      <c r="F2" s="4"/>
      <c r="G2" s="4"/>
      <c r="H2" s="4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5" customFormat="1" ht="14.25" customHeight="1">
      <c r="D3" s="15" t="s">
        <v>38</v>
      </c>
      <c r="F3" s="4"/>
      <c r="G3" s="4"/>
      <c r="H3" s="4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</row>
    <row r="4" spans="1:41">
      <c r="A4" s="16"/>
    </row>
    <row r="6" spans="1:41" ht="57.75" customHeight="1">
      <c r="A6" s="193" t="s">
        <v>13</v>
      </c>
      <c r="B6" s="193"/>
      <c r="C6" s="193"/>
      <c r="D6" s="193"/>
      <c r="E6" s="193"/>
    </row>
    <row r="8" spans="1:41">
      <c r="C8" s="17" t="s">
        <v>14</v>
      </c>
    </row>
    <row r="9" spans="1:41">
      <c r="B9" s="48" t="s">
        <v>51</v>
      </c>
    </row>
    <row r="11" spans="1:41">
      <c r="B11" s="19" t="s">
        <v>15</v>
      </c>
      <c r="C11" s="19" t="s">
        <v>16</v>
      </c>
      <c r="D11" s="5"/>
      <c r="E11" s="5"/>
    </row>
    <row r="12" spans="1:41">
      <c r="B12" s="18" t="s">
        <v>42</v>
      </c>
      <c r="C12" s="18" t="s">
        <v>17</v>
      </c>
      <c r="D12" s="5"/>
      <c r="E12" s="5"/>
    </row>
    <row r="13" spans="1:41">
      <c r="B13" s="5"/>
      <c r="C13" s="5"/>
      <c r="D13" s="5"/>
      <c r="E13" s="5"/>
    </row>
    <row r="14" spans="1:41">
      <c r="B14" s="5" t="s">
        <v>18</v>
      </c>
      <c r="C14" s="5"/>
      <c r="D14" s="5"/>
      <c r="E14" s="5"/>
    </row>
    <row r="15" spans="1:41" ht="7.5" customHeight="1">
      <c r="B15" s="5"/>
      <c r="C15" s="5"/>
      <c r="D15" s="5"/>
      <c r="E15" s="5"/>
    </row>
    <row r="16" spans="1:41" ht="60.75" customHeight="1">
      <c r="B16" s="18" t="s">
        <v>19</v>
      </c>
      <c r="C16" s="18" t="s">
        <v>42</v>
      </c>
      <c r="D16" s="194" t="s">
        <v>60</v>
      </c>
      <c r="E16" s="190"/>
    </row>
    <row r="17" spans="1:5" ht="19.5" customHeight="1">
      <c r="B17" s="18" t="s">
        <v>20</v>
      </c>
      <c r="C17" s="18" t="s">
        <v>43</v>
      </c>
      <c r="D17" s="18" t="s">
        <v>39</v>
      </c>
      <c r="E17" s="18" t="s">
        <v>40</v>
      </c>
    </row>
    <row r="18" spans="1:5" ht="32.25" customHeight="1">
      <c r="B18" s="18" t="s">
        <v>21</v>
      </c>
      <c r="C18" s="20" t="s">
        <v>52</v>
      </c>
      <c r="D18" s="18"/>
      <c r="E18" s="18"/>
    </row>
    <row r="19" spans="1:5" ht="27.75">
      <c r="B19" s="18" t="s">
        <v>22</v>
      </c>
      <c r="C19" s="20" t="s">
        <v>45</v>
      </c>
      <c r="D19" s="18"/>
      <c r="E19" s="18"/>
    </row>
    <row r="20" spans="1:5">
      <c r="B20" s="20" t="s">
        <v>23</v>
      </c>
      <c r="C20" s="20" t="s">
        <v>24</v>
      </c>
      <c r="D20" s="18"/>
      <c r="E20" s="18"/>
    </row>
    <row r="21" spans="1:5" ht="27.75">
      <c r="B21" s="20" t="s">
        <v>46</v>
      </c>
      <c r="C21" s="18" t="s">
        <v>47</v>
      </c>
      <c r="D21" s="18"/>
      <c r="E21" s="18"/>
    </row>
    <row r="22" spans="1:5">
      <c r="B22" s="189" t="s">
        <v>25</v>
      </c>
      <c r="C22" s="190"/>
      <c r="D22" s="24"/>
      <c r="E22" s="24"/>
    </row>
    <row r="23" spans="1:5" ht="19.5" customHeight="1">
      <c r="B23" s="18" t="s">
        <v>41</v>
      </c>
      <c r="C23" s="18"/>
      <c r="D23" s="26">
        <f>-(D87+D105+D123+D141+D159+D177+D195)-D39-D56-D66</f>
        <v>-156006.60000000009</v>
      </c>
      <c r="E23" s="26">
        <f>-(E87+E105+E123+E141+E159+E177+E195)-E39-E56-E66</f>
        <v>-156006.60000000009</v>
      </c>
    </row>
    <row r="24" spans="1:5" ht="31.5" customHeight="1"/>
    <row r="25" spans="1:5" ht="48.75" customHeight="1">
      <c r="A25" s="193" t="s">
        <v>235</v>
      </c>
      <c r="B25" s="193"/>
      <c r="C25" s="193"/>
      <c r="D25" s="193"/>
      <c r="E25" s="193"/>
    </row>
    <row r="26" spans="1:5">
      <c r="B26" s="19" t="s">
        <v>15</v>
      </c>
      <c r="C26" s="19" t="s">
        <v>16</v>
      </c>
      <c r="D26" s="5"/>
      <c r="E26" s="5"/>
    </row>
    <row r="27" spans="1:5">
      <c r="B27" s="18" t="s">
        <v>210</v>
      </c>
      <c r="C27" s="18" t="s">
        <v>211</v>
      </c>
      <c r="D27" s="5"/>
      <c r="E27" s="5"/>
    </row>
    <row r="28" spans="1:5">
      <c r="B28" s="5"/>
      <c r="C28" s="5"/>
      <c r="D28" s="5"/>
      <c r="E28" s="5"/>
    </row>
    <row r="29" spans="1:5">
      <c r="B29" s="5" t="s">
        <v>18</v>
      </c>
      <c r="C29" s="5"/>
      <c r="D29" s="5"/>
      <c r="E29" s="5"/>
    </row>
    <row r="30" spans="1:5" ht="4.5" customHeight="1">
      <c r="B30" s="5"/>
      <c r="C30" s="5"/>
      <c r="D30" s="5"/>
      <c r="E30" s="5"/>
    </row>
    <row r="31" spans="1:5" ht="61.5" customHeight="1">
      <c r="B31" s="18" t="s">
        <v>19</v>
      </c>
      <c r="C31" s="18" t="s">
        <v>210</v>
      </c>
      <c r="D31" s="184" t="s">
        <v>80</v>
      </c>
      <c r="E31" s="185"/>
    </row>
    <row r="32" spans="1:5">
      <c r="B32" s="18" t="s">
        <v>20</v>
      </c>
      <c r="C32" s="18" t="s">
        <v>212</v>
      </c>
      <c r="D32" s="24" t="s">
        <v>39</v>
      </c>
      <c r="E32" s="24" t="s">
        <v>40</v>
      </c>
    </row>
    <row r="33" spans="2:5" ht="41.25">
      <c r="B33" s="18" t="s">
        <v>21</v>
      </c>
      <c r="C33" s="20" t="s">
        <v>213</v>
      </c>
      <c r="D33" s="18"/>
      <c r="E33" s="18"/>
    </row>
    <row r="34" spans="2:5" ht="41.25" customHeight="1">
      <c r="B34" s="18" t="s">
        <v>22</v>
      </c>
      <c r="C34" s="20" t="s">
        <v>219</v>
      </c>
      <c r="D34" s="18"/>
      <c r="E34" s="18"/>
    </row>
    <row r="35" spans="2:5" ht="44.25" customHeight="1">
      <c r="B35" s="20" t="s">
        <v>23</v>
      </c>
      <c r="C35" s="20" t="s">
        <v>214</v>
      </c>
      <c r="D35" s="18"/>
      <c r="E35" s="18"/>
    </row>
    <row r="36" spans="2:5" ht="27.75" customHeight="1">
      <c r="B36" s="20" t="s">
        <v>215</v>
      </c>
      <c r="C36" s="18" t="s">
        <v>216</v>
      </c>
      <c r="D36" s="18"/>
      <c r="E36" s="18"/>
    </row>
    <row r="37" spans="2:5" ht="27.75" customHeight="1">
      <c r="B37" s="77" t="s">
        <v>25</v>
      </c>
      <c r="C37" s="76"/>
      <c r="D37" s="24"/>
      <c r="E37" s="24"/>
    </row>
    <row r="38" spans="2:5" ht="16.5" customHeight="1">
      <c r="B38" s="153" t="s">
        <v>217</v>
      </c>
      <c r="C38" s="154"/>
      <c r="D38" s="24" t="s">
        <v>229</v>
      </c>
      <c r="E38" s="24" t="s">
        <v>229</v>
      </c>
    </row>
    <row r="39" spans="2:5" ht="16.5" customHeight="1">
      <c r="B39" s="19" t="s">
        <v>41</v>
      </c>
      <c r="C39" s="19"/>
      <c r="D39" s="26">
        <v>-353100</v>
      </c>
      <c r="E39" s="26">
        <v>-353100</v>
      </c>
    </row>
    <row r="40" spans="2:5" s="17" customFormat="1">
      <c r="B40" s="3"/>
      <c r="C40" s="3"/>
      <c r="D40" s="3"/>
      <c r="E40" s="3"/>
    </row>
    <row r="41" spans="2:5">
      <c r="B41" s="19" t="s">
        <v>15</v>
      </c>
      <c r="C41" s="19" t="s">
        <v>16</v>
      </c>
      <c r="D41" s="151"/>
      <c r="E41" s="151"/>
    </row>
    <row r="42" spans="2:5">
      <c r="B42" s="18" t="s">
        <v>220</v>
      </c>
      <c r="C42" s="18" t="s">
        <v>221</v>
      </c>
      <c r="D42" s="152"/>
      <c r="E42" s="152"/>
    </row>
    <row r="43" spans="2:5">
      <c r="B43" s="78"/>
      <c r="C43" s="78"/>
      <c r="D43" s="150"/>
      <c r="E43" s="150"/>
    </row>
    <row r="44" spans="2:5">
      <c r="B44" s="5" t="s">
        <v>18</v>
      </c>
      <c r="C44" s="5"/>
      <c r="D44" s="5"/>
      <c r="E44" s="5"/>
    </row>
    <row r="45" spans="2:5" ht="3" customHeight="1">
      <c r="B45" s="78"/>
      <c r="C45" s="78"/>
      <c r="D45" s="150"/>
      <c r="E45" s="150"/>
    </row>
    <row r="46" spans="2:5" ht="54" customHeight="1">
      <c r="B46" s="18" t="s">
        <v>19</v>
      </c>
      <c r="C46" s="18" t="s">
        <v>220</v>
      </c>
      <c r="D46" s="184" t="s">
        <v>80</v>
      </c>
      <c r="E46" s="185"/>
    </row>
    <row r="47" spans="2:5">
      <c r="B47" s="18" t="s">
        <v>20</v>
      </c>
      <c r="C47" s="18" t="s">
        <v>222</v>
      </c>
      <c r="D47" s="24" t="s">
        <v>39</v>
      </c>
      <c r="E47" s="24" t="s">
        <v>40</v>
      </c>
    </row>
    <row r="48" spans="2:5" ht="68.25">
      <c r="B48" s="18" t="s">
        <v>21</v>
      </c>
      <c r="C48" s="20" t="s">
        <v>223</v>
      </c>
      <c r="D48" s="18"/>
      <c r="E48" s="18"/>
    </row>
    <row r="49" spans="2:5" ht="41.25">
      <c r="B49" s="18" t="s">
        <v>22</v>
      </c>
      <c r="C49" s="20" t="s">
        <v>224</v>
      </c>
      <c r="D49" s="18"/>
      <c r="E49" s="18"/>
    </row>
    <row r="50" spans="2:5">
      <c r="B50" s="20" t="s">
        <v>23</v>
      </c>
      <c r="C50" s="20" t="s">
        <v>24</v>
      </c>
      <c r="D50" s="18"/>
      <c r="E50" s="18"/>
    </row>
    <row r="51" spans="2:5" ht="27.75">
      <c r="B51" s="20" t="s">
        <v>225</v>
      </c>
      <c r="C51" s="18" t="s">
        <v>226</v>
      </c>
      <c r="D51" s="18"/>
      <c r="E51" s="18"/>
    </row>
    <row r="52" spans="2:5">
      <c r="B52" s="77" t="s">
        <v>25</v>
      </c>
      <c r="C52" s="76"/>
      <c r="D52" s="24"/>
      <c r="E52" s="24"/>
    </row>
    <row r="53" spans="2:5" ht="35.25" customHeight="1">
      <c r="B53" s="197" t="s">
        <v>227</v>
      </c>
      <c r="C53" s="198"/>
      <c r="D53" s="24" t="s">
        <v>229</v>
      </c>
      <c r="E53" s="24" t="s">
        <v>229</v>
      </c>
    </row>
    <row r="54" spans="2:5">
      <c r="B54" s="197" t="s">
        <v>228</v>
      </c>
      <c r="C54" s="198"/>
      <c r="D54" s="24" t="s">
        <v>229</v>
      </c>
      <c r="E54" s="24" t="s">
        <v>229</v>
      </c>
    </row>
    <row r="55" spans="2:5">
      <c r="B55" s="197" t="s">
        <v>230</v>
      </c>
      <c r="C55" s="198"/>
      <c r="D55" s="24" t="s">
        <v>229</v>
      </c>
      <c r="E55" s="24" t="s">
        <v>229</v>
      </c>
    </row>
    <row r="56" spans="2:5" ht="16.5" customHeight="1">
      <c r="B56" s="19" t="s">
        <v>41</v>
      </c>
      <c r="C56" s="19"/>
      <c r="D56" s="26">
        <f>+'5'!C56</f>
        <v>-39696.5</v>
      </c>
      <c r="E56" s="26">
        <f>+'5'!D56</f>
        <v>-39696.5</v>
      </c>
    </row>
    <row r="57" spans="2:5" ht="16.5" customHeight="1">
      <c r="B57" s="78"/>
      <c r="C57" s="78"/>
      <c r="D57" s="150"/>
      <c r="E57" s="150"/>
    </row>
    <row r="58" spans="2:5" ht="61.5" customHeight="1">
      <c r="B58" s="18" t="s">
        <v>19</v>
      </c>
      <c r="C58" s="18" t="s">
        <v>220</v>
      </c>
      <c r="D58" s="184" t="s">
        <v>80</v>
      </c>
      <c r="E58" s="185"/>
    </row>
    <row r="59" spans="2:5">
      <c r="B59" s="18" t="s">
        <v>20</v>
      </c>
      <c r="C59" s="18" t="s">
        <v>231</v>
      </c>
      <c r="D59" s="24" t="s">
        <v>39</v>
      </c>
      <c r="E59" s="24" t="s">
        <v>40</v>
      </c>
    </row>
    <row r="60" spans="2:5" ht="68.25">
      <c r="B60" s="18" t="s">
        <v>21</v>
      </c>
      <c r="C60" s="20" t="s">
        <v>232</v>
      </c>
      <c r="D60" s="18"/>
      <c r="E60" s="18"/>
    </row>
    <row r="61" spans="2:5" ht="68.25">
      <c r="B61" s="18" t="s">
        <v>22</v>
      </c>
      <c r="C61" s="20" t="s">
        <v>233</v>
      </c>
      <c r="D61" s="18"/>
      <c r="E61" s="18"/>
    </row>
    <row r="62" spans="2:5">
      <c r="B62" s="20" t="s">
        <v>23</v>
      </c>
      <c r="C62" s="20" t="s">
        <v>24</v>
      </c>
      <c r="D62" s="18"/>
      <c r="E62" s="18"/>
    </row>
    <row r="63" spans="2:5" ht="27.75">
      <c r="B63" s="20" t="s">
        <v>225</v>
      </c>
      <c r="C63" s="18" t="s">
        <v>226</v>
      </c>
      <c r="D63" s="18"/>
      <c r="E63" s="18"/>
    </row>
    <row r="64" spans="2:5">
      <c r="B64" s="77" t="s">
        <v>25</v>
      </c>
      <c r="C64" s="76"/>
      <c r="D64" s="24"/>
      <c r="E64" s="24"/>
    </row>
    <row r="65" spans="1:5" ht="31.5" customHeight="1">
      <c r="B65" s="191" t="s">
        <v>234</v>
      </c>
      <c r="C65" s="192"/>
      <c r="D65" s="24" t="s">
        <v>229</v>
      </c>
      <c r="E65" s="24" t="s">
        <v>229</v>
      </c>
    </row>
    <row r="66" spans="1:5">
      <c r="B66" s="19" t="s">
        <v>41</v>
      </c>
      <c r="C66" s="19"/>
      <c r="D66" s="26">
        <f>+'5'!C66</f>
        <v>-107203.5</v>
      </c>
      <c r="E66" s="26">
        <f>+'5'!D66</f>
        <v>-107203.5</v>
      </c>
    </row>
    <row r="67" spans="1:5" ht="16.5" customHeight="1"/>
    <row r="68" spans="1:5" s="44" customFormat="1" ht="15">
      <c r="D68" s="51"/>
      <c r="E68" s="51"/>
    </row>
    <row r="69" spans="1:5" s="44" customFormat="1" ht="15">
      <c r="D69" s="51"/>
      <c r="E69" s="51"/>
    </row>
    <row r="70" spans="1:5" ht="43.5" customHeight="1">
      <c r="A70" s="193" t="s">
        <v>113</v>
      </c>
      <c r="B70" s="193"/>
      <c r="C70" s="193"/>
      <c r="D70" s="193"/>
      <c r="E70" s="193"/>
    </row>
    <row r="71" spans="1:5" s="44" customFormat="1" ht="20.25">
      <c r="B71" s="49"/>
      <c r="C71" s="17" t="s">
        <v>112</v>
      </c>
      <c r="D71" s="49"/>
      <c r="E71" s="49"/>
    </row>
    <row r="72" spans="1:5" s="44" customFormat="1" ht="15">
      <c r="B72" s="48" t="s">
        <v>51</v>
      </c>
      <c r="C72" s="50"/>
      <c r="D72" s="50"/>
      <c r="E72" s="50"/>
    </row>
    <row r="73" spans="1:5" s="44" customFormat="1" ht="15">
      <c r="D73" s="51"/>
      <c r="E73" s="51"/>
    </row>
    <row r="74" spans="1:5" s="44" customFormat="1" ht="15">
      <c r="B74" s="19" t="s">
        <v>15</v>
      </c>
      <c r="C74" s="19" t="s">
        <v>16</v>
      </c>
      <c r="D74" s="52"/>
      <c r="E74" s="52"/>
    </row>
    <row r="75" spans="1:5" s="44" customFormat="1" ht="15">
      <c r="B75" s="18" t="s">
        <v>42</v>
      </c>
      <c r="C75" s="18" t="s">
        <v>17</v>
      </c>
      <c r="D75" s="53"/>
      <c r="E75" s="53"/>
    </row>
    <row r="76" spans="1:5" s="44" customFormat="1" ht="15">
      <c r="D76" s="51"/>
      <c r="E76" s="51"/>
    </row>
    <row r="77" spans="1:5" s="44" customFormat="1" ht="15">
      <c r="B77" s="50" t="s">
        <v>18</v>
      </c>
      <c r="C77" s="50"/>
      <c r="D77" s="50"/>
      <c r="E77" s="50"/>
    </row>
    <row r="78" spans="1:5" s="44" customFormat="1" ht="15">
      <c r="D78" s="51"/>
      <c r="E78" s="51"/>
    </row>
    <row r="79" spans="1:5" s="44" customFormat="1" ht="63" customHeight="1">
      <c r="B79" s="18" t="s">
        <v>19</v>
      </c>
      <c r="C79" s="18" t="s">
        <v>42</v>
      </c>
      <c r="D79" s="194" t="s">
        <v>60</v>
      </c>
      <c r="E79" s="190"/>
    </row>
    <row r="80" spans="1:5" s="44" customFormat="1" ht="15">
      <c r="B80" s="18" t="s">
        <v>20</v>
      </c>
      <c r="C80" s="18" t="s">
        <v>43</v>
      </c>
      <c r="D80" s="18" t="s">
        <v>39</v>
      </c>
      <c r="E80" s="18" t="s">
        <v>40</v>
      </c>
    </row>
    <row r="81" spans="1:7" s="44" customFormat="1" ht="40.5">
      <c r="B81" s="18" t="s">
        <v>21</v>
      </c>
      <c r="C81" s="20" t="s">
        <v>44</v>
      </c>
      <c r="D81" s="18"/>
      <c r="E81" s="18"/>
    </row>
    <row r="82" spans="1:7" s="44" customFormat="1" ht="27">
      <c r="B82" s="18" t="s">
        <v>22</v>
      </c>
      <c r="C82" s="20" t="s">
        <v>45</v>
      </c>
      <c r="D82" s="18"/>
      <c r="E82" s="18"/>
    </row>
    <row r="83" spans="1:7" s="44" customFormat="1" ht="15">
      <c r="B83" s="20" t="s">
        <v>23</v>
      </c>
      <c r="C83" s="20" t="s">
        <v>24</v>
      </c>
      <c r="D83" s="18"/>
      <c r="E83" s="18"/>
    </row>
    <row r="84" spans="1:7" s="44" customFormat="1" ht="27">
      <c r="B84" s="20" t="s">
        <v>46</v>
      </c>
      <c r="C84" s="18" t="s">
        <v>47</v>
      </c>
      <c r="D84" s="19"/>
      <c r="E84" s="18"/>
    </row>
    <row r="85" spans="1:7" s="44" customFormat="1" ht="19.5" customHeight="1">
      <c r="B85" s="189" t="s">
        <v>25</v>
      </c>
      <c r="C85" s="190"/>
      <c r="D85" s="19"/>
      <c r="E85" s="18"/>
    </row>
    <row r="86" spans="1:7" s="44" customFormat="1" ht="19.5" customHeight="1">
      <c r="B86" s="195" t="s">
        <v>56</v>
      </c>
      <c r="C86" s="196"/>
      <c r="D86" s="64">
        <v>4</v>
      </c>
      <c r="E86" s="64">
        <v>4</v>
      </c>
    </row>
    <row r="87" spans="1:7" s="44" customFormat="1" ht="15">
      <c r="B87" s="18" t="s">
        <v>41</v>
      </c>
      <c r="C87" s="18"/>
      <c r="D87" s="65">
        <v>24454.2</v>
      </c>
      <c r="E87" s="65">
        <v>24454.2</v>
      </c>
      <c r="G87" s="71"/>
    </row>
    <row r="88" spans="1:7" ht="43.5" customHeight="1">
      <c r="A88" s="193" t="s">
        <v>55</v>
      </c>
      <c r="B88" s="193"/>
      <c r="C88" s="193"/>
      <c r="D88" s="193"/>
      <c r="E88" s="193"/>
    </row>
    <row r="89" spans="1:7" s="44" customFormat="1" ht="20.25">
      <c r="B89" s="49"/>
      <c r="C89" s="17" t="s">
        <v>53</v>
      </c>
      <c r="D89" s="49"/>
      <c r="E89" s="49"/>
    </row>
    <row r="90" spans="1:7" s="44" customFormat="1" ht="15">
      <c r="B90" s="48" t="s">
        <v>51</v>
      </c>
      <c r="C90" s="50"/>
      <c r="D90" s="50"/>
      <c r="E90" s="50"/>
    </row>
    <row r="91" spans="1:7" s="44" customFormat="1" ht="15">
      <c r="D91" s="51"/>
      <c r="E91" s="51"/>
    </row>
    <row r="92" spans="1:7" s="44" customFormat="1" ht="15">
      <c r="B92" s="19" t="s">
        <v>15</v>
      </c>
      <c r="C92" s="19" t="s">
        <v>16</v>
      </c>
      <c r="D92" s="52"/>
      <c r="E92" s="52"/>
    </row>
    <row r="93" spans="1:7" s="44" customFormat="1" ht="15">
      <c r="B93" s="18" t="s">
        <v>42</v>
      </c>
      <c r="C93" s="18" t="s">
        <v>17</v>
      </c>
      <c r="D93" s="53"/>
      <c r="E93" s="53"/>
    </row>
    <row r="94" spans="1:7" s="44" customFormat="1" ht="15">
      <c r="D94" s="51"/>
      <c r="E94" s="51"/>
    </row>
    <row r="95" spans="1:7" s="44" customFormat="1" ht="15">
      <c r="B95" s="50" t="s">
        <v>18</v>
      </c>
      <c r="C95" s="50"/>
      <c r="D95" s="50"/>
      <c r="E95" s="50"/>
    </row>
    <row r="96" spans="1:7" s="44" customFormat="1" ht="15">
      <c r="D96" s="51"/>
      <c r="E96" s="51"/>
    </row>
    <row r="97" spans="1:5" s="44" customFormat="1" ht="63" customHeight="1">
      <c r="B97" s="18" t="s">
        <v>19</v>
      </c>
      <c r="C97" s="18" t="s">
        <v>42</v>
      </c>
      <c r="D97" s="194" t="s">
        <v>60</v>
      </c>
      <c r="E97" s="190"/>
    </row>
    <row r="98" spans="1:5" s="44" customFormat="1" ht="15">
      <c r="B98" s="18" t="s">
        <v>20</v>
      </c>
      <c r="C98" s="18" t="s">
        <v>43</v>
      </c>
      <c r="D98" s="18" t="s">
        <v>39</v>
      </c>
      <c r="E98" s="18" t="s">
        <v>40</v>
      </c>
    </row>
    <row r="99" spans="1:5" s="44" customFormat="1" ht="40.5">
      <c r="B99" s="18" t="s">
        <v>21</v>
      </c>
      <c r="C99" s="20" t="s">
        <v>44</v>
      </c>
      <c r="D99" s="18"/>
      <c r="E99" s="18"/>
    </row>
    <row r="100" spans="1:5" s="44" customFormat="1" ht="27">
      <c r="B100" s="18" t="s">
        <v>22</v>
      </c>
      <c r="C100" s="20" t="s">
        <v>45</v>
      </c>
      <c r="D100" s="18"/>
      <c r="E100" s="18"/>
    </row>
    <row r="101" spans="1:5" s="44" customFormat="1" ht="15">
      <c r="B101" s="20" t="s">
        <v>23</v>
      </c>
      <c r="C101" s="20" t="s">
        <v>24</v>
      </c>
      <c r="D101" s="18"/>
      <c r="E101" s="18"/>
    </row>
    <row r="102" spans="1:5" s="44" customFormat="1" ht="27">
      <c r="B102" s="20" t="s">
        <v>46</v>
      </c>
      <c r="C102" s="18" t="s">
        <v>47</v>
      </c>
      <c r="D102" s="19"/>
      <c r="E102" s="18"/>
    </row>
    <row r="103" spans="1:5" s="44" customFormat="1" ht="19.5" customHeight="1">
      <c r="B103" s="189" t="s">
        <v>25</v>
      </c>
      <c r="C103" s="190"/>
      <c r="D103" s="19"/>
      <c r="E103" s="18"/>
    </row>
    <row r="104" spans="1:5" s="44" customFormat="1" ht="19.5" customHeight="1">
      <c r="B104" s="195" t="s">
        <v>56</v>
      </c>
      <c r="C104" s="196"/>
      <c r="D104" s="64">
        <v>12</v>
      </c>
      <c r="E104" s="64">
        <v>12</v>
      </c>
    </row>
    <row r="105" spans="1:5" s="44" customFormat="1" ht="15">
      <c r="B105" s="18" t="s">
        <v>41</v>
      </c>
      <c r="C105" s="18"/>
      <c r="D105" s="65">
        <v>421401.59999999998</v>
      </c>
      <c r="E105" s="65">
        <v>421401.59999999998</v>
      </c>
    </row>
    <row r="106" spans="1:5" ht="43.5" customHeight="1">
      <c r="A106" s="193" t="s">
        <v>115</v>
      </c>
      <c r="B106" s="193"/>
      <c r="C106" s="193"/>
      <c r="D106" s="193"/>
      <c r="E106" s="193"/>
    </row>
    <row r="107" spans="1:5" s="44" customFormat="1" ht="20.25">
      <c r="B107" s="49"/>
      <c r="C107" s="17" t="s">
        <v>114</v>
      </c>
      <c r="D107" s="49"/>
      <c r="E107" s="49"/>
    </row>
    <row r="108" spans="1:5" s="44" customFormat="1" ht="15">
      <c r="B108" s="48" t="s">
        <v>51</v>
      </c>
      <c r="C108" s="50"/>
      <c r="D108" s="50"/>
      <c r="E108" s="50"/>
    </row>
    <row r="109" spans="1:5" s="44" customFormat="1" ht="15">
      <c r="D109" s="51"/>
      <c r="E109" s="51"/>
    </row>
    <row r="110" spans="1:5" s="44" customFormat="1" ht="15">
      <c r="B110" s="19" t="s">
        <v>15</v>
      </c>
      <c r="C110" s="19" t="s">
        <v>16</v>
      </c>
      <c r="D110" s="52"/>
      <c r="E110" s="52"/>
    </row>
    <row r="111" spans="1:5" s="44" customFormat="1" ht="15">
      <c r="B111" s="18" t="s">
        <v>42</v>
      </c>
      <c r="C111" s="18" t="s">
        <v>17</v>
      </c>
      <c r="D111" s="53"/>
      <c r="E111" s="53"/>
    </row>
    <row r="112" spans="1:5" s="44" customFormat="1" ht="15">
      <c r="D112" s="51"/>
      <c r="E112" s="51"/>
    </row>
    <row r="113" spans="1:5" s="44" customFormat="1" ht="15">
      <c r="B113" s="50" t="s">
        <v>18</v>
      </c>
      <c r="C113" s="50"/>
      <c r="D113" s="50"/>
      <c r="E113" s="50"/>
    </row>
    <row r="114" spans="1:5" s="44" customFormat="1" ht="15">
      <c r="D114" s="51"/>
      <c r="E114" s="51"/>
    </row>
    <row r="115" spans="1:5" s="44" customFormat="1" ht="63" customHeight="1">
      <c r="B115" s="18" t="s">
        <v>19</v>
      </c>
      <c r="C115" s="18" t="s">
        <v>42</v>
      </c>
      <c r="D115" s="194" t="s">
        <v>60</v>
      </c>
      <c r="E115" s="190"/>
    </row>
    <row r="116" spans="1:5" s="44" customFormat="1" ht="15">
      <c r="B116" s="18" t="s">
        <v>20</v>
      </c>
      <c r="C116" s="18" t="s">
        <v>43</v>
      </c>
      <c r="D116" s="18" t="s">
        <v>39</v>
      </c>
      <c r="E116" s="18" t="s">
        <v>40</v>
      </c>
    </row>
    <row r="117" spans="1:5" s="44" customFormat="1" ht="40.5">
      <c r="B117" s="18" t="s">
        <v>21</v>
      </c>
      <c r="C117" s="20" t="s">
        <v>44</v>
      </c>
      <c r="D117" s="18"/>
      <c r="E117" s="18"/>
    </row>
    <row r="118" spans="1:5" s="44" customFormat="1" ht="27">
      <c r="B118" s="18" t="s">
        <v>22</v>
      </c>
      <c r="C118" s="20" t="s">
        <v>45</v>
      </c>
      <c r="D118" s="18"/>
      <c r="E118" s="18"/>
    </row>
    <row r="119" spans="1:5" s="44" customFormat="1" ht="15">
      <c r="B119" s="20" t="s">
        <v>23</v>
      </c>
      <c r="C119" s="20" t="s">
        <v>24</v>
      </c>
      <c r="D119" s="18"/>
      <c r="E119" s="18"/>
    </row>
    <row r="120" spans="1:5" s="44" customFormat="1" ht="27">
      <c r="B120" s="20" t="s">
        <v>46</v>
      </c>
      <c r="C120" s="18" t="s">
        <v>47</v>
      </c>
      <c r="D120" s="19"/>
      <c r="E120" s="18"/>
    </row>
    <row r="121" spans="1:5" s="44" customFormat="1" ht="19.5" customHeight="1">
      <c r="B121" s="189" t="s">
        <v>25</v>
      </c>
      <c r="C121" s="190"/>
      <c r="D121" s="19"/>
      <c r="E121" s="18"/>
    </row>
    <row r="122" spans="1:5" s="44" customFormat="1" ht="19.5" customHeight="1">
      <c r="B122" s="195" t="s">
        <v>56</v>
      </c>
      <c r="C122" s="196"/>
      <c r="D122" s="64">
        <v>1</v>
      </c>
      <c r="E122" s="64">
        <v>1</v>
      </c>
    </row>
    <row r="123" spans="1:5" s="44" customFormat="1" ht="15">
      <c r="B123" s="18" t="s">
        <v>41</v>
      </c>
      <c r="C123" s="18"/>
      <c r="D123" s="65">
        <v>6797.4</v>
      </c>
      <c r="E123" s="65">
        <v>6797.4</v>
      </c>
    </row>
    <row r="124" spans="1:5" ht="43.5" customHeight="1">
      <c r="A124" s="193" t="s">
        <v>115</v>
      </c>
      <c r="B124" s="193"/>
      <c r="C124" s="193"/>
      <c r="D124" s="193"/>
      <c r="E124" s="193"/>
    </row>
    <row r="125" spans="1:5" s="44" customFormat="1" ht="20.25">
      <c r="B125" s="49"/>
      <c r="C125" s="17" t="s">
        <v>116</v>
      </c>
      <c r="D125" s="49"/>
      <c r="E125" s="49"/>
    </row>
    <row r="126" spans="1:5" s="44" customFormat="1" ht="15">
      <c r="B126" s="48" t="s">
        <v>51</v>
      </c>
      <c r="C126" s="50"/>
      <c r="D126" s="50"/>
      <c r="E126" s="50"/>
    </row>
    <row r="127" spans="1:5" s="44" customFormat="1" ht="15">
      <c r="D127" s="51"/>
      <c r="E127" s="51"/>
    </row>
    <row r="128" spans="1:5" s="44" customFormat="1" ht="15">
      <c r="B128" s="19" t="s">
        <v>15</v>
      </c>
      <c r="C128" s="19" t="s">
        <v>16</v>
      </c>
      <c r="D128" s="52"/>
      <c r="E128" s="52"/>
    </row>
    <row r="129" spans="1:5" s="44" customFormat="1" ht="15">
      <c r="B129" s="18" t="s">
        <v>42</v>
      </c>
      <c r="C129" s="18" t="s">
        <v>17</v>
      </c>
      <c r="D129" s="53"/>
      <c r="E129" s="53"/>
    </row>
    <row r="130" spans="1:5" s="44" customFormat="1" ht="15">
      <c r="D130" s="51"/>
      <c r="E130" s="51"/>
    </row>
    <row r="131" spans="1:5" s="44" customFormat="1" ht="15">
      <c r="B131" s="50" t="s">
        <v>18</v>
      </c>
      <c r="C131" s="50"/>
      <c r="D131" s="50"/>
      <c r="E131" s="50"/>
    </row>
    <row r="132" spans="1:5" s="44" customFormat="1" ht="15">
      <c r="D132" s="51"/>
      <c r="E132" s="51"/>
    </row>
    <row r="133" spans="1:5" s="44" customFormat="1" ht="63" customHeight="1">
      <c r="B133" s="18" t="s">
        <v>19</v>
      </c>
      <c r="C133" s="18" t="s">
        <v>42</v>
      </c>
      <c r="D133" s="194" t="s">
        <v>60</v>
      </c>
      <c r="E133" s="190"/>
    </row>
    <row r="134" spans="1:5" s="44" customFormat="1" ht="15">
      <c r="B134" s="18" t="s">
        <v>20</v>
      </c>
      <c r="C134" s="18" t="s">
        <v>43</v>
      </c>
      <c r="D134" s="18" t="s">
        <v>39</v>
      </c>
      <c r="E134" s="18" t="s">
        <v>40</v>
      </c>
    </row>
    <row r="135" spans="1:5" s="44" customFormat="1" ht="40.5">
      <c r="B135" s="18" t="s">
        <v>21</v>
      </c>
      <c r="C135" s="20" t="s">
        <v>44</v>
      </c>
      <c r="D135" s="18"/>
      <c r="E135" s="18"/>
    </row>
    <row r="136" spans="1:5" s="44" customFormat="1" ht="27">
      <c r="B136" s="18" t="s">
        <v>22</v>
      </c>
      <c r="C136" s="20" t="s">
        <v>45</v>
      </c>
      <c r="D136" s="18"/>
      <c r="E136" s="18"/>
    </row>
    <row r="137" spans="1:5" s="44" customFormat="1" ht="15">
      <c r="B137" s="20" t="s">
        <v>23</v>
      </c>
      <c r="C137" s="20" t="s">
        <v>24</v>
      </c>
      <c r="D137" s="18"/>
      <c r="E137" s="18"/>
    </row>
    <row r="138" spans="1:5" s="44" customFormat="1" ht="27">
      <c r="B138" s="20" t="s">
        <v>46</v>
      </c>
      <c r="C138" s="18" t="s">
        <v>47</v>
      </c>
      <c r="D138" s="19"/>
      <c r="E138" s="18"/>
    </row>
    <row r="139" spans="1:5" s="44" customFormat="1" ht="19.5" customHeight="1">
      <c r="B139" s="189" t="s">
        <v>25</v>
      </c>
      <c r="C139" s="190"/>
      <c r="D139" s="19"/>
      <c r="E139" s="18"/>
    </row>
    <row r="140" spans="1:5" s="44" customFormat="1" ht="19.5" customHeight="1">
      <c r="B140" s="195" t="s">
        <v>56</v>
      </c>
      <c r="C140" s="196"/>
      <c r="D140" s="64">
        <v>1</v>
      </c>
      <c r="E140" s="64">
        <v>1</v>
      </c>
    </row>
    <row r="141" spans="1:5" s="44" customFormat="1" ht="15">
      <c r="B141" s="18" t="s">
        <v>41</v>
      </c>
      <c r="C141" s="18"/>
      <c r="D141" s="65">
        <v>25077.4</v>
      </c>
      <c r="E141" s="65">
        <v>25077.4</v>
      </c>
    </row>
    <row r="142" spans="1:5" ht="43.5" customHeight="1">
      <c r="A142" s="193" t="s">
        <v>118</v>
      </c>
      <c r="B142" s="193"/>
      <c r="C142" s="193"/>
      <c r="D142" s="193"/>
      <c r="E142" s="193"/>
    </row>
    <row r="143" spans="1:5" s="44" customFormat="1" ht="20.25">
      <c r="B143" s="49"/>
      <c r="C143" s="17" t="s">
        <v>117</v>
      </c>
      <c r="D143" s="49"/>
      <c r="E143" s="49"/>
    </row>
    <row r="144" spans="1:5" s="44" customFormat="1" ht="15">
      <c r="B144" s="48" t="s">
        <v>51</v>
      </c>
      <c r="C144" s="50"/>
      <c r="D144" s="50"/>
      <c r="E144" s="50"/>
    </row>
    <row r="145" spans="1:5" s="44" customFormat="1" ht="15">
      <c r="D145" s="51"/>
      <c r="E145" s="51"/>
    </row>
    <row r="146" spans="1:5" s="44" customFormat="1" ht="15">
      <c r="B146" s="19" t="s">
        <v>15</v>
      </c>
      <c r="C146" s="19" t="s">
        <v>16</v>
      </c>
      <c r="D146" s="52"/>
      <c r="E146" s="52"/>
    </row>
    <row r="147" spans="1:5" s="44" customFormat="1" ht="15">
      <c r="B147" s="18" t="s">
        <v>42</v>
      </c>
      <c r="C147" s="18" t="s">
        <v>17</v>
      </c>
      <c r="D147" s="53"/>
      <c r="E147" s="53"/>
    </row>
    <row r="148" spans="1:5" s="44" customFormat="1" ht="15">
      <c r="D148" s="51"/>
      <c r="E148" s="51"/>
    </row>
    <row r="149" spans="1:5" s="44" customFormat="1" ht="15">
      <c r="B149" s="50" t="s">
        <v>18</v>
      </c>
      <c r="C149" s="50"/>
      <c r="D149" s="50"/>
      <c r="E149" s="50"/>
    </row>
    <row r="150" spans="1:5" s="44" customFormat="1" ht="15">
      <c r="D150" s="51"/>
      <c r="E150" s="51"/>
    </row>
    <row r="151" spans="1:5" s="44" customFormat="1" ht="63" customHeight="1">
      <c r="B151" s="18" t="s">
        <v>19</v>
      </c>
      <c r="C151" s="18" t="s">
        <v>42</v>
      </c>
      <c r="D151" s="194" t="s">
        <v>60</v>
      </c>
      <c r="E151" s="190"/>
    </row>
    <row r="152" spans="1:5" s="44" customFormat="1" ht="15">
      <c r="B152" s="18" t="s">
        <v>20</v>
      </c>
      <c r="C152" s="18" t="s">
        <v>43</v>
      </c>
      <c r="D152" s="18" t="s">
        <v>39</v>
      </c>
      <c r="E152" s="18" t="s">
        <v>40</v>
      </c>
    </row>
    <row r="153" spans="1:5" s="44" customFormat="1" ht="40.5">
      <c r="B153" s="18" t="s">
        <v>21</v>
      </c>
      <c r="C153" s="20" t="s">
        <v>44</v>
      </c>
      <c r="D153" s="18"/>
      <c r="E153" s="18"/>
    </row>
    <row r="154" spans="1:5" s="44" customFormat="1" ht="27">
      <c r="B154" s="18" t="s">
        <v>22</v>
      </c>
      <c r="C154" s="20" t="s">
        <v>45</v>
      </c>
      <c r="D154" s="18"/>
      <c r="E154" s="18"/>
    </row>
    <row r="155" spans="1:5" s="44" customFormat="1" ht="15">
      <c r="B155" s="20" t="s">
        <v>23</v>
      </c>
      <c r="C155" s="20" t="s">
        <v>24</v>
      </c>
      <c r="D155" s="18"/>
      <c r="E155" s="18"/>
    </row>
    <row r="156" spans="1:5" s="44" customFormat="1" ht="27">
      <c r="B156" s="20" t="s">
        <v>46</v>
      </c>
      <c r="C156" s="18" t="s">
        <v>47</v>
      </c>
      <c r="D156" s="19"/>
      <c r="E156" s="18"/>
    </row>
    <row r="157" spans="1:5" s="44" customFormat="1" ht="19.5" customHeight="1">
      <c r="B157" s="189" t="s">
        <v>25</v>
      </c>
      <c r="C157" s="190"/>
      <c r="D157" s="19"/>
      <c r="E157" s="18"/>
    </row>
    <row r="158" spans="1:5" s="44" customFormat="1" ht="19.5" customHeight="1">
      <c r="B158" s="195" t="s">
        <v>56</v>
      </c>
      <c r="C158" s="196"/>
      <c r="D158" s="64">
        <v>3</v>
      </c>
      <c r="E158" s="64">
        <v>3</v>
      </c>
    </row>
    <row r="159" spans="1:5" s="44" customFormat="1" ht="15">
      <c r="B159" s="18" t="s">
        <v>41</v>
      </c>
      <c r="C159" s="18"/>
      <c r="D159" s="65">
        <v>131188</v>
      </c>
      <c r="E159" s="65">
        <v>131188</v>
      </c>
    </row>
    <row r="160" spans="1:5" ht="43.5" customHeight="1">
      <c r="A160" s="193" t="s">
        <v>119</v>
      </c>
      <c r="B160" s="193"/>
      <c r="C160" s="193"/>
      <c r="D160" s="193"/>
      <c r="E160" s="193"/>
    </row>
    <row r="161" spans="2:5" s="44" customFormat="1" ht="20.25">
      <c r="B161" s="49"/>
      <c r="C161" s="17" t="s">
        <v>120</v>
      </c>
      <c r="D161" s="49"/>
      <c r="E161" s="49"/>
    </row>
    <row r="162" spans="2:5" s="44" customFormat="1" ht="15">
      <c r="B162" s="48" t="s">
        <v>51</v>
      </c>
      <c r="C162" s="50"/>
      <c r="D162" s="50"/>
      <c r="E162" s="50"/>
    </row>
    <row r="163" spans="2:5" s="44" customFormat="1" ht="15">
      <c r="D163" s="51"/>
      <c r="E163" s="51"/>
    </row>
    <row r="164" spans="2:5" s="44" customFormat="1" ht="15">
      <c r="B164" s="19" t="s">
        <v>15</v>
      </c>
      <c r="C164" s="19" t="s">
        <v>16</v>
      </c>
      <c r="D164" s="52"/>
      <c r="E164" s="52"/>
    </row>
    <row r="165" spans="2:5" s="44" customFormat="1" ht="15">
      <c r="B165" s="18" t="s">
        <v>42</v>
      </c>
      <c r="C165" s="18" t="s">
        <v>17</v>
      </c>
      <c r="D165" s="53"/>
      <c r="E165" s="53"/>
    </row>
    <row r="166" spans="2:5" s="44" customFormat="1" ht="15">
      <c r="D166" s="51"/>
      <c r="E166" s="51"/>
    </row>
    <row r="167" spans="2:5" s="44" customFormat="1" ht="15">
      <c r="B167" s="50" t="s">
        <v>18</v>
      </c>
      <c r="C167" s="50"/>
      <c r="D167" s="50"/>
      <c r="E167" s="50"/>
    </row>
    <row r="168" spans="2:5" s="44" customFormat="1" ht="15">
      <c r="D168" s="51"/>
      <c r="E168" s="51"/>
    </row>
    <row r="169" spans="2:5" s="44" customFormat="1" ht="63" customHeight="1">
      <c r="B169" s="18" t="s">
        <v>19</v>
      </c>
      <c r="C169" s="18" t="s">
        <v>42</v>
      </c>
      <c r="D169" s="194" t="s">
        <v>60</v>
      </c>
      <c r="E169" s="190"/>
    </row>
    <row r="170" spans="2:5" s="44" customFormat="1" ht="15">
      <c r="B170" s="18" t="s">
        <v>20</v>
      </c>
      <c r="C170" s="18" t="s">
        <v>43</v>
      </c>
      <c r="D170" s="18" t="s">
        <v>39</v>
      </c>
      <c r="E170" s="18" t="s">
        <v>40</v>
      </c>
    </row>
    <row r="171" spans="2:5" s="44" customFormat="1" ht="40.5">
      <c r="B171" s="18" t="s">
        <v>21</v>
      </c>
      <c r="C171" s="20" t="s">
        <v>44</v>
      </c>
      <c r="D171" s="18"/>
      <c r="E171" s="18"/>
    </row>
    <row r="172" spans="2:5" s="44" customFormat="1" ht="27">
      <c r="B172" s="18" t="s">
        <v>22</v>
      </c>
      <c r="C172" s="20" t="s">
        <v>45</v>
      </c>
      <c r="D172" s="18"/>
      <c r="E172" s="18"/>
    </row>
    <row r="173" spans="2:5" s="44" customFormat="1" ht="15">
      <c r="B173" s="20" t="s">
        <v>23</v>
      </c>
      <c r="C173" s="20" t="s">
        <v>24</v>
      </c>
      <c r="D173" s="18"/>
      <c r="E173" s="18"/>
    </row>
    <row r="174" spans="2:5" s="44" customFormat="1" ht="27">
      <c r="B174" s="20" t="s">
        <v>46</v>
      </c>
      <c r="C174" s="18" t="s">
        <v>47</v>
      </c>
      <c r="D174" s="19"/>
      <c r="E174" s="18"/>
    </row>
    <row r="175" spans="2:5" s="44" customFormat="1" ht="19.5" customHeight="1">
      <c r="B175" s="189" t="s">
        <v>25</v>
      </c>
      <c r="C175" s="190"/>
      <c r="D175" s="19"/>
      <c r="E175" s="18"/>
    </row>
    <row r="176" spans="2:5" s="44" customFormat="1" ht="19.5" customHeight="1">
      <c r="B176" s="195" t="s">
        <v>56</v>
      </c>
      <c r="C176" s="196"/>
      <c r="D176" s="64">
        <v>1</v>
      </c>
      <c r="E176" s="64">
        <v>1</v>
      </c>
    </row>
    <row r="177" spans="1:5" s="44" customFormat="1" ht="15">
      <c r="B177" s="18" t="s">
        <v>41</v>
      </c>
      <c r="C177" s="18"/>
      <c r="D177" s="65">
        <v>32890</v>
      </c>
      <c r="E177" s="65">
        <v>32890</v>
      </c>
    </row>
    <row r="178" spans="1:5" ht="43.5" customHeight="1">
      <c r="A178" s="193" t="s">
        <v>121</v>
      </c>
      <c r="B178" s="193"/>
      <c r="C178" s="193"/>
      <c r="D178" s="193"/>
      <c r="E178" s="193"/>
    </row>
    <row r="179" spans="1:5" s="44" customFormat="1" ht="20.25">
      <c r="B179" s="49"/>
      <c r="C179" s="17" t="s">
        <v>122</v>
      </c>
      <c r="D179" s="49"/>
      <c r="E179" s="49"/>
    </row>
    <row r="180" spans="1:5" s="44" customFormat="1" ht="15">
      <c r="B180" s="48" t="s">
        <v>51</v>
      </c>
      <c r="C180" s="50"/>
      <c r="D180" s="50"/>
      <c r="E180" s="50"/>
    </row>
    <row r="181" spans="1:5" s="44" customFormat="1" ht="15">
      <c r="D181" s="51"/>
      <c r="E181" s="51"/>
    </row>
    <row r="182" spans="1:5" s="44" customFormat="1" ht="15">
      <c r="B182" s="19" t="s">
        <v>15</v>
      </c>
      <c r="C182" s="19" t="s">
        <v>16</v>
      </c>
      <c r="D182" s="52"/>
      <c r="E182" s="52"/>
    </row>
    <row r="183" spans="1:5" s="44" customFormat="1" ht="15">
      <c r="B183" s="18" t="s">
        <v>42</v>
      </c>
      <c r="C183" s="18" t="s">
        <v>17</v>
      </c>
      <c r="D183" s="53"/>
      <c r="E183" s="53"/>
    </row>
    <row r="184" spans="1:5" s="44" customFormat="1" ht="15">
      <c r="D184" s="51"/>
      <c r="E184" s="51"/>
    </row>
    <row r="185" spans="1:5" s="44" customFormat="1" ht="15">
      <c r="B185" s="50" t="s">
        <v>18</v>
      </c>
      <c r="C185" s="50"/>
      <c r="D185" s="50"/>
      <c r="E185" s="50"/>
    </row>
    <row r="186" spans="1:5" s="44" customFormat="1" ht="15">
      <c r="D186" s="51"/>
      <c r="E186" s="51"/>
    </row>
    <row r="187" spans="1:5" s="44" customFormat="1" ht="63" customHeight="1">
      <c r="B187" s="18" t="s">
        <v>19</v>
      </c>
      <c r="C187" s="18" t="s">
        <v>42</v>
      </c>
      <c r="D187" s="194" t="s">
        <v>60</v>
      </c>
      <c r="E187" s="190"/>
    </row>
    <row r="188" spans="1:5" s="44" customFormat="1" ht="15">
      <c r="B188" s="18" t="s">
        <v>20</v>
      </c>
      <c r="C188" s="18" t="s">
        <v>43</v>
      </c>
      <c r="D188" s="18" t="s">
        <v>39</v>
      </c>
      <c r="E188" s="18" t="s">
        <v>40</v>
      </c>
    </row>
    <row r="189" spans="1:5" s="44" customFormat="1" ht="40.5">
      <c r="B189" s="18" t="s">
        <v>21</v>
      </c>
      <c r="C189" s="20" t="s">
        <v>44</v>
      </c>
      <c r="D189" s="18"/>
      <c r="E189" s="18"/>
    </row>
    <row r="190" spans="1:5" s="44" customFormat="1" ht="27">
      <c r="B190" s="18" t="s">
        <v>22</v>
      </c>
      <c r="C190" s="20" t="s">
        <v>45</v>
      </c>
      <c r="D190" s="18"/>
      <c r="E190" s="18"/>
    </row>
    <row r="191" spans="1:5" s="44" customFormat="1" ht="15">
      <c r="B191" s="20" t="s">
        <v>23</v>
      </c>
      <c r="C191" s="20" t="s">
        <v>24</v>
      </c>
      <c r="D191" s="18"/>
      <c r="E191" s="18"/>
    </row>
    <row r="192" spans="1:5" s="44" customFormat="1" ht="27">
      <c r="B192" s="20" t="s">
        <v>46</v>
      </c>
      <c r="C192" s="18" t="s">
        <v>47</v>
      </c>
      <c r="D192" s="19"/>
      <c r="E192" s="18"/>
    </row>
    <row r="193" spans="2:5" s="44" customFormat="1" ht="19.5" customHeight="1">
      <c r="B193" s="189" t="s">
        <v>25</v>
      </c>
      <c r="C193" s="190"/>
      <c r="D193" s="19"/>
      <c r="E193" s="18"/>
    </row>
    <row r="194" spans="2:5" s="44" customFormat="1" ht="19.5" customHeight="1">
      <c r="B194" s="195" t="s">
        <v>56</v>
      </c>
      <c r="C194" s="196"/>
      <c r="D194" s="64">
        <v>1</v>
      </c>
      <c r="E194" s="64">
        <v>1</v>
      </c>
    </row>
    <row r="195" spans="2:5" s="44" customFormat="1" ht="15">
      <c r="B195" s="18" t="s">
        <v>41</v>
      </c>
      <c r="C195" s="18"/>
      <c r="D195" s="65">
        <v>14198</v>
      </c>
      <c r="E195" s="65">
        <v>14198</v>
      </c>
    </row>
  </sheetData>
  <mergeCells count="39">
    <mergeCell ref="B176:C176"/>
    <mergeCell ref="A178:E178"/>
    <mergeCell ref="D187:E187"/>
    <mergeCell ref="B193:C193"/>
    <mergeCell ref="B194:C194"/>
    <mergeCell ref="B158:C158"/>
    <mergeCell ref="A142:E142"/>
    <mergeCell ref="A160:E160"/>
    <mergeCell ref="D169:E169"/>
    <mergeCell ref="B175:C175"/>
    <mergeCell ref="D133:E133"/>
    <mergeCell ref="B139:C139"/>
    <mergeCell ref="B140:C140"/>
    <mergeCell ref="D151:E151"/>
    <mergeCell ref="B157:C157"/>
    <mergeCell ref="A106:E106"/>
    <mergeCell ref="D115:E115"/>
    <mergeCell ref="B121:C121"/>
    <mergeCell ref="B122:C122"/>
    <mergeCell ref="A124:E124"/>
    <mergeCell ref="A6:E6"/>
    <mergeCell ref="D16:E16"/>
    <mergeCell ref="B22:C22"/>
    <mergeCell ref="A25:E25"/>
    <mergeCell ref="A70:E70"/>
    <mergeCell ref="B65:C65"/>
    <mergeCell ref="D31:E31"/>
    <mergeCell ref="D46:E46"/>
    <mergeCell ref="D58:E58"/>
    <mergeCell ref="B55:C55"/>
    <mergeCell ref="B53:C53"/>
    <mergeCell ref="B54:C54"/>
    <mergeCell ref="D97:E97"/>
    <mergeCell ref="B103:C103"/>
    <mergeCell ref="B104:C104"/>
    <mergeCell ref="A88:E88"/>
    <mergeCell ref="D79:E79"/>
    <mergeCell ref="B85:C85"/>
    <mergeCell ref="B86:C86"/>
  </mergeCells>
  <pageMargins left="0" right="0" top="0" bottom="0" header="0" footer="0"/>
  <pageSetup paperSize="9" scale="70" orientation="portrait" r:id="rId1"/>
  <ignoredErrors>
    <ignoredError sqref="D38:E38 D53:E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'3'!Print_Area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https://mul2.gov.am/tasks/333261/oneclick/3havelvacner.xlsx?token=fbfcc837d914198da564dfa674ab3dce</cp:keywords>
  <cp:lastModifiedBy/>
  <dcterms:created xsi:type="dcterms:W3CDTF">2006-09-16T00:00:00Z</dcterms:created>
  <dcterms:modified xsi:type="dcterms:W3CDTF">2020-09-14T09:21:36Z</dcterms:modified>
</cp:coreProperties>
</file>