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hidePivotFieldList="1" defaultThemeVersion="124226"/>
  <bookViews>
    <workbookView xWindow="0" yWindow="0" windowWidth="20730" windowHeight="11760" activeTab="3"/>
  </bookViews>
  <sheets>
    <sheet name="Havelvac1" sheetId="27" r:id="rId1"/>
    <sheet name="Havelvac 2 " sheetId="32" r:id="rId2"/>
    <sheet name="Havelvac 3" sheetId="34" r:id="rId3"/>
    <sheet name="havelva 4" sheetId="29" r:id="rId4"/>
    <sheet name="Havelvac 5" sheetId="28" r:id="rId5"/>
  </sheets>
  <definedNames>
    <definedName name="_18423_8">'Havelvac 3'!#REF!</definedName>
    <definedName name="_92261_4">'Havelvac 3'!$G$20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25725"/>
</workbook>
</file>

<file path=xl/calcChain.xml><?xml version="1.0" encoding="utf-8"?>
<calcChain xmlns="http://schemas.openxmlformats.org/spreadsheetml/2006/main">
  <c r="D40" i="28"/>
  <c r="D26"/>
  <c r="D47" i="29"/>
  <c r="G45" i="32"/>
  <c r="G24"/>
  <c r="D35" i="27"/>
  <c r="D15"/>
  <c r="H24" i="32"/>
  <c r="G25"/>
  <c r="H31"/>
  <c r="H30" s="1"/>
  <c r="H29" s="1"/>
  <c r="H28" s="1"/>
  <c r="H27" s="1"/>
  <c r="H25" s="1"/>
  <c r="G30"/>
  <c r="G29" s="1"/>
  <c r="G28" s="1"/>
  <c r="G27" s="1"/>
  <c r="E46" i="29"/>
  <c r="D46"/>
  <c r="E45"/>
  <c r="D45"/>
  <c r="E39" i="28"/>
  <c r="D39"/>
  <c r="E38"/>
  <c r="D38"/>
  <c r="G15" i="34"/>
  <c r="G14"/>
  <c r="E47" i="29" l="1"/>
  <c r="H45" i="32"/>
  <c r="E35" i="27"/>
  <c r="E40" i="28"/>
  <c r="D28" i="27"/>
  <c r="G13" i="34" l="1"/>
  <c r="G11" s="1"/>
  <c r="E15" i="27" l="1"/>
  <c r="G10" i="34" l="1"/>
  <c r="G19"/>
  <c r="G18" s="1"/>
  <c r="G17" s="1"/>
  <c r="D13" i="27"/>
  <c r="D11" s="1"/>
  <c r="E28"/>
  <c r="E13" s="1"/>
  <c r="E11" s="1"/>
  <c r="H23" i="32" l="1"/>
  <c r="H22" s="1"/>
  <c r="H21" s="1"/>
  <c r="H20" s="1"/>
  <c r="H18" s="1"/>
  <c r="H17" s="1"/>
  <c r="G23"/>
  <c r="G22" s="1"/>
  <c r="G21" s="1"/>
  <c r="G20" s="1"/>
  <c r="G18" s="1"/>
  <c r="G17" s="1"/>
  <c r="H11" l="1"/>
  <c r="H15"/>
  <c r="G11"/>
  <c r="G15"/>
  <c r="G44" l="1"/>
  <c r="G43" s="1"/>
  <c r="G42" s="1"/>
  <c r="G41" s="1"/>
  <c r="H44"/>
  <c r="H43" s="1"/>
  <c r="H42" s="1"/>
  <c r="H41" s="1"/>
  <c r="H39" l="1"/>
  <c r="H38" s="1"/>
  <c r="H36" s="1"/>
  <c r="G39"/>
  <c r="G38" s="1"/>
  <c r="G36" s="1"/>
  <c r="G32" l="1"/>
  <c r="H32"/>
</calcChain>
</file>

<file path=xl/sharedStrings.xml><?xml version="1.0" encoding="utf-8"?>
<sst xmlns="http://schemas.openxmlformats.org/spreadsheetml/2006/main" count="318" uniqueCount="131">
  <si>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</si>
  <si>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</si>
  <si>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</si>
  <si>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</si>
  <si>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</si>
  <si>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</si>
  <si>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</si>
  <si>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</si>
  <si>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</si>
  <si>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</si>
  <si>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</si>
  <si>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</si>
  <si>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</si>
  <si>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</si>
  <si>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</si>
  <si>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</si>
  <si>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</si>
  <si>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</si>
  <si>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</si>
  <si>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</si>
  <si>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</si>
  <si>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</si>
  <si>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</si>
  <si>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</si>
  <si>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</si>
  <si>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</si>
  <si>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</si>
  <si>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</si>
  <si>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</si>
  <si>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</si>
  <si>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</si>
  <si>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</si>
  <si>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</si>
  <si>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</si>
  <si>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</si>
  <si>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</si>
  <si>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</si>
  <si>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</si>
  <si>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</si>
  <si>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</si>
  <si>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</si>
  <si>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</si>
  <si>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</si>
  <si>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</si>
  <si>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</si>
  <si>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</si>
  <si>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</si>
  <si>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</si>
  <si>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</si>
  <si>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</si>
  <si>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</si>
  <si>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</si>
  <si>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</si>
  <si>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</si>
  <si>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</si>
  <si>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</si>
  <si>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</si>
  <si>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</si>
  <si>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</si>
  <si>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</si>
  <si>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</si>
  <si>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</si>
  <si>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</si>
  <si>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</si>
  <si>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</si>
  <si>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</si>
  <si>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</si>
  <si>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</si>
  <si>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Հավելված 3</t>
  </si>
  <si>
    <t>Հավելված 4</t>
  </si>
  <si>
    <t>Միջոցառումն իրականացնողի անվանումը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</si>
  <si>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</si>
  <si>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</si>
  <si>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(433200.0)</t>
  </si>
  <si>
    <t>05</t>
  </si>
  <si>
    <t>Մասնագիտացված կազմակերպություն</t>
  </si>
  <si>
    <t xml:space="preserve"> Ծրագրի միջոցառումներ</t>
  </si>
  <si>
    <t>(577957.1)</t>
  </si>
  <si>
    <t>Ծառայությունների մատուցում</t>
  </si>
  <si>
    <t>Մասնագիտացված կազմակերպություններ</t>
  </si>
  <si>
    <r>
  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</si>
  <si>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</si>
  <si>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</si>
  <si>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1515-Ն ՈՐՈՇՄԱՆ N 9 ՀԱՎԵԼՎԱԾԻ  N 9.47 ԱՂՅՈՒՍԱԿՈՒՄ ԿԱՏԱՐՎՈՂ </t>
    </r>
    <r>
      <rPr>
        <b/>
        <sz val="12"/>
        <color theme="1"/>
        <rFont val="GHEA Grapalat"/>
        <family val="3"/>
      </rPr>
      <t xml:space="preserve">  ՓՈՓՈԽՈՒԹՅՈՒՆՆԵՐԸ </t>
    </r>
  </si>
  <si>
    <t>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</si>
  <si>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</si>
  <si>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</si>
  <si>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</si>
  <si>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</si>
  <si>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 xml:space="preserve"> Թանգարաններ և ցուցասրահներ</t>
  </si>
  <si>
    <t xml:space="preserve"> այդ թվում`բյուջետային ծախսերի տնտեսագիտական դասակարգման հոդվածների</t>
  </si>
  <si>
    <t xml:space="preserve">այդ թվում` </t>
  </si>
  <si>
    <t>Թանգարանային ծառայություններ և ցուցահանդեսներ</t>
  </si>
  <si>
    <t xml:space="preserve">Ցուցանիշների փոփոխությունը (ավելացումները նշված են դրական նշանով, իսկ նվազեցումները` փակագծերում)  </t>
  </si>
  <si>
    <t>Պահպանվող թանգարանային առարկաներ, քանակ</t>
  </si>
  <si>
    <t>Սպասարկվող թանագարանային այցելուներ, քանակ</t>
  </si>
  <si>
    <t>Սպասարկվող գրքեր, միավոր</t>
  </si>
  <si>
    <t>Սպասարկվող ընթերցողներ, քանակ</t>
  </si>
  <si>
    <t>Ձեռք բերված գրադարանային միավորներ, թիվ</t>
  </si>
  <si>
    <t>Թանգարանային առարկաների համալրում, թիվ</t>
  </si>
  <si>
    <t>Վերապատրաստումներ, քանակ</t>
  </si>
  <si>
    <t>Վերապատրաստումներին մասնակցած մասնագետներ, քանակ</t>
  </si>
  <si>
    <t>Կազմակերպվող ցուցահադեսներ, թիվ</t>
  </si>
  <si>
    <t>Պահպանվող գրադարանային առարկաներ, թիվ</t>
  </si>
  <si>
    <t>Թանգարանային առարկաների վերականգնում, թիվ</t>
  </si>
  <si>
    <t xml:space="preserve">Ցուցանիշների փոփոխությունը (ավելացումները նշված են դրական նշանով, իսկ նվազեցումները` փակագծերում) </t>
  </si>
  <si>
    <t xml:space="preserve">  Գրահրատարակչության և գրադարանների ծրագրի
 </t>
  </si>
  <si>
    <t xml:space="preserve"> Աջակցություն գրականության հանրահռչակմանը, գրական ծրագրերին և գրքերի միջազգային ցուցահանդեսներին մասնակցությանը</t>
  </si>
  <si>
    <t xml:space="preserve"> Գրքի և գրական արտադրանքի բազմազանության և հասանելիության ապահովում, ստեղծագործական գործընթացների խթանում
</t>
  </si>
  <si>
    <t xml:space="preserve"> Նպաստել գրականության զարգացմանը, տարածմանը և հանրահռչակմանը
</t>
  </si>
  <si>
    <t xml:space="preserve"> Գրական ժառանգության պահպանման և տարածման ծառայությունների մատուցում
_x000D_
</t>
  </si>
  <si>
    <t>Գրահրատարակչության և գրադարանների ծրագիր</t>
  </si>
  <si>
    <t>Աջակցություն գրականության հանրահռչակմանը, գրական ծրագրերին և գրքերի միջազգային ցուցահանդեսներին մասնակցությանը</t>
  </si>
  <si>
    <t xml:space="preserve">
11005</t>
  </si>
  <si>
    <t xml:space="preserve">Ծրագրի դասիչը
1124
</t>
  </si>
  <si>
    <t>այդ թվում՝ ըստ ուղղությունների</t>
  </si>
  <si>
    <t>Հանրապետությունում իրականացված գրական ծրագրեր, քանակ</t>
  </si>
  <si>
    <t>Մասնակցություն գրքերի միջազգային ցուցահանդեսներին, գրքերի քանակ</t>
  </si>
  <si>
    <t>Մասնակցություն գրքերի միջազգային ցուցահանդեսներին, ցուցահանդեսների քանակ</t>
  </si>
  <si>
    <t>Արվեստ</t>
  </si>
  <si>
    <t xml:space="preserve">Գրքերի միջազգային ցուցահանդեսներին և նախագծերին մասնակցություն </t>
  </si>
  <si>
    <t>«Հայաստանի ազգային գրադարան» ՊՈԱԿ, «Խնկո-Ապոր անվան ազգային մանկական գրադարան»</t>
  </si>
  <si>
    <t>(18423,8)</t>
  </si>
  <si>
    <t>«Սարդարապատի հերոսամարտի հուշահամալիր, Հայոց ազգագրության և ազատագրական պայքարի պատմության ազգային թանգարան» ՊՈԱԿ</t>
  </si>
  <si>
    <t>ՀՀ պաշտպանության նախարարություն</t>
  </si>
  <si>
    <t>Թանգարանային նմուշների պահպանություն, ցուցահանդեսների կազմակերպում, մասնագետների վերապատրաստում</t>
  </si>
  <si>
    <r>
      <rPr>
        <sz val="12"/>
        <rFont val="GHEA Grapalat"/>
        <family val="3"/>
      </rPr>
      <t xml:space="preserve">                                                                                                                                            </t>
    </r>
    <r>
      <rPr>
        <sz val="10"/>
        <rFont val="GHEA Grapalat"/>
        <family val="3"/>
      </rPr>
      <t xml:space="preserve"> Հավելված 5
                                                                                                                                            ՀՀ կառավարության  2020 թվականի
                                                                                                                                           ______________ ի    ___Ն որոշման
</t>
    </r>
    <r>
      <rPr>
        <b/>
        <sz val="12"/>
        <rFont val="GHEA Grapalat"/>
        <family val="3"/>
      </rPr>
      <t xml:space="preserve">
ՀԱՅԱՍՏԱՆԻ ՀԱՆՐԱՊԵՏՈՒԹՅԱՆ ԿԱՌԱՎԱՐՈՒԹՅԱՆ 2019 ԹՎԱԿԱՆԻ ԴԵԿՏԵՄԲԵՐԻ 26-Ի N 1919-Ն ՈՐՈՇՄԱՆ N 9.1 ՀԱՎԵԼՎԱԾԻ  9.1.14 ԵՎ 9.1.15 ԱՂՅՈՒՍԱԿՆԵՐՈՒՄ
 ԿԱՏԱՐՎՈՂ  ՓՈՓՈԽՈՒԹՅՈՒՆՆԵՐԸ </t>
    </r>
  </si>
  <si>
    <t xml:space="preserve">ՀՀ Պաշտպանության նախարարություն </t>
  </si>
  <si>
    <t>ՄԱՍ 1. ՊԵՏԱԿԱՆ ՄԱՐՄՆԻ ԳԾՈՎ ԱՐԴՅՈՒՆՔԱՅԻՆ (ԿԱՏԱՐՈՂԱԿԱՆ) ՑՈՒՑԱՆԻՇՆԵՐԸ</t>
  </si>
  <si>
    <t>(92261,4)</t>
  </si>
  <si>
    <t xml:space="preserve">ՀԱՅԱՍՏԱՆԻ ՀԱՆՐԱՊԵՏՈՒԹՅԱՆ ԿԱՌԱՎԱՐՈՒԹՅԱՆ 2019 ԹՎԱԿԱՆԻ ԴԵԿՏԵՄԲԵՐԻ 26-Ի                     N 1919-Ն ՈՐՈՇՄԱՆ N 9 ՀԱՎԵԼՎԱԾԻ  N 9.14 ԱՂՅՈՒՍԱԿՈՒՄ ԿԱՏԱՐՎՈՂ ՓՈՓՈԽՈՒԹՅՈՒՆՆԵՐԸ 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</si>
</sst>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#,##0_);\(#,##0\)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0"/>
      <name val="GHEA Grapalat"/>
      <family val="2"/>
    </font>
    <font>
      <i/>
      <sz val="12"/>
      <name val="GHEA Grapalat"/>
      <family val="3"/>
    </font>
    <font>
      <i/>
      <sz val="8"/>
      <color theme="1"/>
      <name val="GHEA Grapalat"/>
      <family val="3"/>
    </font>
    <font>
      <i/>
      <sz val="8"/>
      <color theme="1"/>
      <name val="Calibri"/>
      <family val="2"/>
      <charset val="1"/>
      <scheme val="minor"/>
    </font>
    <font>
      <i/>
      <sz val="9"/>
      <name val="GHEA Grapalat"/>
      <family val="3"/>
    </font>
    <font>
      <sz val="12"/>
      <name val="GHEA Grapalat"/>
      <family val="3"/>
    </font>
    <font>
      <sz val="1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0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165" fontId="18" fillId="0" borderId="0" applyFill="0" applyBorder="0" applyProtection="0">
      <alignment horizontal="right" vertical="top"/>
    </xf>
    <xf numFmtId="164" fontId="9" fillId="0" borderId="0" applyFont="0" applyFill="0" applyBorder="0" applyAlignment="0" applyProtection="0"/>
    <xf numFmtId="0" fontId="18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6" fillId="0" borderId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0" applyNumberFormat="0" applyBorder="0" applyAlignment="0" applyProtection="0"/>
    <xf numFmtId="0" fontId="34" fillId="6" borderId="18" applyNumberFormat="0" applyAlignment="0" applyProtection="0"/>
    <xf numFmtId="0" fontId="35" fillId="7" borderId="19" applyNumberFormat="0" applyAlignment="0" applyProtection="0"/>
    <xf numFmtId="0" fontId="36" fillId="7" borderId="18" applyNumberFormat="0" applyAlignment="0" applyProtection="0"/>
    <xf numFmtId="0" fontId="37" fillId="0" borderId="20" applyNumberFormat="0" applyFill="0" applyAlignment="0" applyProtection="0"/>
    <xf numFmtId="0" fontId="38" fillId="8" borderId="21" applyNumberFormat="0" applyAlignment="0" applyProtection="0"/>
    <xf numFmtId="0" fontId="39" fillId="0" borderId="0" applyNumberFormat="0" applyFill="0" applyBorder="0" applyAlignment="0" applyProtection="0"/>
    <xf numFmtId="0" fontId="9" fillId="9" borderId="22" applyNumberFormat="0" applyFont="0" applyAlignment="0" applyProtection="0"/>
    <xf numFmtId="0" fontId="40" fillId="0" borderId="0" applyNumberFormat="0" applyFill="0" applyBorder="0" applyAlignment="0" applyProtection="0"/>
    <xf numFmtId="0" fontId="41" fillId="0" borderId="23" applyNumberFormat="0" applyFill="0" applyAlignment="0" applyProtection="0"/>
    <xf numFmtId="0" fontId="42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2" fillId="33" borderId="0" applyNumberFormat="0" applyBorder="0" applyAlignment="0" applyProtection="0"/>
    <xf numFmtId="0" fontId="43" fillId="0" borderId="0" applyNumberFormat="0" applyFill="0" applyBorder="0" applyAlignment="0" applyProtection="0"/>
    <xf numFmtId="0" fontId="45" fillId="14" borderId="0" applyNumberFormat="0" applyBorder="0" applyAlignment="0" applyProtection="0"/>
    <xf numFmtId="0" fontId="4" fillId="9" borderId="22" applyNumberFormat="0" applyFont="0" applyAlignment="0" applyProtection="0"/>
    <xf numFmtId="0" fontId="45" fillId="33" borderId="0" applyNumberFormat="0" applyBorder="0" applyAlignment="0" applyProtection="0"/>
    <xf numFmtId="0" fontId="45" fillId="21" borderId="0" applyNumberFormat="0" applyBorder="0" applyAlignment="0" applyProtection="0"/>
    <xf numFmtId="0" fontId="45" fillId="10" borderId="0" applyNumberFormat="0" applyBorder="0" applyAlignment="0" applyProtection="0"/>
    <xf numFmtId="0" fontId="45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45" fillId="17" borderId="0" applyNumberFormat="0" applyBorder="0" applyAlignment="0" applyProtection="0"/>
    <xf numFmtId="0" fontId="53" fillId="0" borderId="0" applyNumberFormat="0" applyFill="0" applyBorder="0" applyAlignment="0" applyProtection="0"/>
    <xf numFmtId="0" fontId="45" fillId="13" borderId="0" applyNumberFormat="0" applyBorder="0" applyAlignment="0" applyProtection="0"/>
    <xf numFmtId="0" fontId="51" fillId="0" borderId="15" applyNumberFormat="0" applyFill="0" applyAlignment="0" applyProtection="0"/>
    <xf numFmtId="0" fontId="45" fillId="25" borderId="0" applyNumberFormat="0" applyBorder="0" applyAlignment="0" applyProtection="0"/>
    <xf numFmtId="0" fontId="53" fillId="0" borderId="17" applyNumberFormat="0" applyFill="0" applyAlignment="0" applyProtection="0"/>
    <xf numFmtId="0" fontId="60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55" fillId="0" borderId="20" applyNumberFormat="0" applyFill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45" fillId="29" borderId="0" applyNumberFormat="0" applyBorder="0" applyAlignment="0" applyProtection="0"/>
    <xf numFmtId="0" fontId="49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56" fillId="5" borderId="0" applyNumberFormat="0" applyBorder="0" applyAlignment="0" applyProtection="0"/>
    <xf numFmtId="0" fontId="9" fillId="28" borderId="0" applyNumberFormat="0" applyBorder="0" applyAlignment="0" applyProtection="0"/>
    <xf numFmtId="0" fontId="9" fillId="24" borderId="0" applyNumberFormat="0" applyBorder="0" applyAlignment="0" applyProtection="0"/>
    <xf numFmtId="0" fontId="47" fillId="7" borderId="18" applyNumberFormat="0" applyAlignment="0" applyProtection="0"/>
    <xf numFmtId="0" fontId="50" fillId="3" borderId="0" applyNumberFormat="0" applyBorder="0" applyAlignment="0" applyProtection="0"/>
    <xf numFmtId="0" fontId="57" fillId="7" borderId="19" applyNumberFormat="0" applyAlignment="0" applyProtection="0"/>
    <xf numFmtId="0" fontId="54" fillId="6" borderId="18" applyNumberFormat="0" applyAlignment="0" applyProtection="0"/>
    <xf numFmtId="0" fontId="52" fillId="0" borderId="16" applyNumberFormat="0" applyFill="0" applyAlignment="0" applyProtection="0"/>
    <xf numFmtId="0" fontId="58" fillId="0" borderId="0" applyNumberFormat="0" applyFill="0" applyBorder="0" applyAlignment="0" applyProtection="0"/>
    <xf numFmtId="0" fontId="45" fillId="26" borderId="0" applyNumberFormat="0" applyBorder="0" applyAlignment="0" applyProtection="0"/>
    <xf numFmtId="0" fontId="48" fillId="8" borderId="21" applyNumberFormat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59" fillId="0" borderId="23" applyNumberFormat="0" applyFill="0" applyAlignment="0" applyProtection="0"/>
    <xf numFmtId="0" fontId="45" fillId="18" borderId="0" applyNumberFormat="0" applyBorder="0" applyAlignment="0" applyProtection="0"/>
    <xf numFmtId="0" fontId="9" fillId="27" borderId="0" applyNumberFormat="0" applyBorder="0" applyAlignment="0" applyProtection="0"/>
    <xf numFmtId="0" fontId="46" fillId="4" borderId="0" applyNumberFormat="0" applyBorder="0" applyAlignment="0" applyProtection="0"/>
    <xf numFmtId="0" fontId="9" fillId="1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3" fillId="5" borderId="0" applyNumberFormat="0" applyBorder="0" applyAlignment="0" applyProtection="0"/>
    <xf numFmtId="0" fontId="26" fillId="0" borderId="0"/>
    <xf numFmtId="0" fontId="7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24" applyNumberFormat="0" applyAlignment="0" applyProtection="0"/>
    <xf numFmtId="0" fontId="67" fillId="53" borderId="25" applyNumberFormat="0" applyAlignment="0" applyProtection="0"/>
    <xf numFmtId="164" fontId="2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26" applyNumberFormat="0" applyFill="0" applyAlignment="0" applyProtection="0"/>
    <xf numFmtId="0" fontId="71" fillId="0" borderId="27" applyNumberFormat="0" applyFill="0" applyAlignment="0" applyProtection="0"/>
    <xf numFmtId="0" fontId="72" fillId="0" borderId="28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24" applyNumberFormat="0" applyAlignment="0" applyProtection="0"/>
    <xf numFmtId="0" fontId="74" fillId="0" borderId="29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3" fillId="0" borderId="0"/>
    <xf numFmtId="0" fontId="7" fillId="0" borderId="0"/>
    <xf numFmtId="0" fontId="7" fillId="0" borderId="0"/>
    <xf numFmtId="0" fontId="24" fillId="55" borderId="30" applyNumberFormat="0" applyFont="0" applyAlignment="0" applyProtection="0"/>
    <xf numFmtId="0" fontId="76" fillId="52" borderId="31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32" applyNumberFormat="0" applyFill="0" applyAlignment="0" applyProtection="0"/>
    <xf numFmtId="0" fontId="79" fillId="0" borderId="0" applyNumberFormat="0" applyFill="0" applyBorder="0" applyAlignment="0" applyProtection="0"/>
    <xf numFmtId="0" fontId="62" fillId="0" borderId="0"/>
    <xf numFmtId="1" fontId="81" fillId="0" borderId="0"/>
    <xf numFmtId="0" fontId="82" fillId="0" borderId="0"/>
    <xf numFmtId="0" fontId="7" fillId="0" borderId="0"/>
    <xf numFmtId="0" fontId="3" fillId="0" borderId="0"/>
    <xf numFmtId="0" fontId="18" fillId="0" borderId="0">
      <alignment horizontal="left" vertical="top" wrapText="1"/>
    </xf>
    <xf numFmtId="0" fontId="2" fillId="9" borderId="2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8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52">
    <xf numFmtId="0" fontId="0" fillId="0" borderId="0" xfId="0"/>
    <xf numFmtId="0" fontId="10" fillId="0" borderId="0" xfId="0" applyFont="1"/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applyFont="1" applyBorder="1"/>
    <xf numFmtId="0" fontId="12" fillId="0" borderId="1" xfId="0" applyFont="1" applyBorder="1"/>
    <xf numFmtId="0" fontId="10" fillId="2" borderId="0" xfId="0" applyFont="1" applyFill="1"/>
    <xf numFmtId="0" fontId="17" fillId="0" borderId="1" xfId="0" applyFont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/>
    </xf>
    <xf numFmtId="49" fontId="16" fillId="0" borderId="0" xfId="7" applyNumberFormat="1" applyFont="1" applyBorder="1" applyAlignment="1">
      <alignment horizontal="right"/>
    </xf>
    <xf numFmtId="0" fontId="14" fillId="0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/>
    </xf>
    <xf numFmtId="0" fontId="14" fillId="2" borderId="4" xfId="0" applyFont="1" applyFill="1" applyBorder="1" applyAlignment="1"/>
    <xf numFmtId="0" fontId="14" fillId="2" borderId="7" xfId="0" applyFont="1" applyFill="1" applyBorder="1" applyAlignment="1"/>
    <xf numFmtId="0" fontId="14" fillId="2" borderId="5" xfId="0" applyFont="1" applyFill="1" applyBorder="1" applyAlignment="1"/>
    <xf numFmtId="0" fontId="22" fillId="0" borderId="0" xfId="0" applyFont="1"/>
    <xf numFmtId="0" fontId="20" fillId="0" borderId="0" xfId="0" applyFont="1"/>
    <xf numFmtId="0" fontId="20" fillId="0" borderId="0" xfId="0" applyFont="1" applyBorder="1"/>
    <xf numFmtId="0" fontId="12" fillId="0" borderId="0" xfId="0" applyFont="1" applyFill="1" applyAlignment="1">
      <alignment horizontal="center" wrapText="1"/>
    </xf>
    <xf numFmtId="0" fontId="10" fillId="0" borderId="0" xfId="0" applyFont="1" applyFill="1"/>
    <xf numFmtId="0" fontId="19" fillId="0" borderId="1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0" fillId="0" borderId="0" xfId="0" applyFont="1" applyFill="1" applyAlignment="1"/>
    <xf numFmtId="0" fontId="17" fillId="0" borderId="1" xfId="0" applyFont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11" fillId="2" borderId="0" xfId="0" applyFont="1" applyFill="1" applyAlignment="1"/>
    <xf numFmtId="0" fontId="16" fillId="0" borderId="5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22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167" fontId="16" fillId="0" borderId="1" xfId="6" applyNumberFormat="1" applyFont="1" applyBorder="1" applyAlignment="1">
      <alignment horizontal="right" vertical="top"/>
    </xf>
    <xf numFmtId="165" fontId="5" fillId="0" borderId="1" xfId="6" applyNumberFormat="1" applyFont="1" applyBorder="1" applyAlignment="1">
      <alignment horizontal="right" vertical="top"/>
    </xf>
    <xf numFmtId="0" fontId="20" fillId="0" borderId="1" xfId="0" applyFont="1" applyBorder="1" applyAlignment="1">
      <alignment horizontal="left" vertical="top" wrapText="1"/>
    </xf>
    <xf numFmtId="0" fontId="19" fillId="0" borderId="0" xfId="8" applyFo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19" fillId="2" borderId="1" xfId="8" applyFont="1" applyFill="1" applyBorder="1">
      <alignment horizontal="left" vertical="top" wrapText="1"/>
    </xf>
    <xf numFmtId="0" fontId="19" fillId="2" borderId="0" xfId="8" applyFont="1" applyFill="1">
      <alignment horizontal="left" vertical="top" wrapText="1"/>
    </xf>
    <xf numFmtId="0" fontId="5" fillId="0" borderId="0" xfId="8" applyFont="1">
      <alignment horizontal="left" vertical="top" wrapText="1"/>
    </xf>
    <xf numFmtId="0" fontId="5" fillId="0" borderId="0" xfId="8" applyFont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top" wrapText="1"/>
    </xf>
    <xf numFmtId="167" fontId="16" fillId="0" borderId="0" xfId="6" applyNumberFormat="1" applyFont="1" applyBorder="1" applyAlignment="1">
      <alignment horizontal="right" vertical="top"/>
    </xf>
    <xf numFmtId="0" fontId="16" fillId="0" borderId="0" xfId="0" applyFont="1" applyBorder="1" applyAlignment="1">
      <alignment horizontal="left" vertical="top" wrapText="1"/>
    </xf>
    <xf numFmtId="0" fontId="10" fillId="2" borderId="11" xfId="0" applyFont="1" applyFill="1" applyBorder="1" applyAlignment="1">
      <alignment horizontal="left" vertical="top"/>
    </xf>
    <xf numFmtId="0" fontId="10" fillId="2" borderId="10" xfId="0" applyFont="1" applyFill="1" applyBorder="1" applyAlignment="1">
      <alignment horizontal="left" vertical="top"/>
    </xf>
    <xf numFmtId="49" fontId="13" fillId="2" borderId="10" xfId="0" applyNumberFormat="1" applyFont="1" applyFill="1" applyBorder="1" applyAlignment="1">
      <alignment horizontal="justify" wrapText="1"/>
    </xf>
    <xf numFmtId="49" fontId="13" fillId="2" borderId="14" xfId="0" applyNumberFormat="1" applyFont="1" applyFill="1" applyBorder="1" applyAlignment="1">
      <alignment horizontal="justify" wrapText="1"/>
    </xf>
    <xf numFmtId="0" fontId="14" fillId="0" borderId="1" xfId="8" applyFont="1" applyBorder="1" applyAlignment="1">
      <alignment horizontal="left" vertical="top" wrapText="1"/>
    </xf>
    <xf numFmtId="165" fontId="23" fillId="0" borderId="1" xfId="0" applyNumberFormat="1" applyFont="1" applyBorder="1" applyAlignment="1">
      <alignment horizontal="left" vertical="top" wrapText="1"/>
    </xf>
    <xf numFmtId="0" fontId="44" fillId="0" borderId="1" xfId="8" applyFont="1" applyBorder="1" applyAlignment="1">
      <alignment horizontal="left" vertical="top" wrapText="1"/>
    </xf>
    <xf numFmtId="165" fontId="14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6" fontId="10" fillId="2" borderId="1" xfId="7" applyNumberFormat="1" applyFont="1" applyFill="1" applyBorder="1" applyAlignment="1">
      <alignment horizontal="center" vertical="center" wrapText="1"/>
    </xf>
    <xf numFmtId="166" fontId="12" fillId="2" borderId="1" xfId="7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169" fontId="14" fillId="2" borderId="5" xfId="8" applyNumberFormat="1" applyFont="1" applyFill="1" applyBorder="1" applyAlignment="1">
      <alignment horizontal="center" vertical="center" wrapText="1"/>
    </xf>
    <xf numFmtId="169" fontId="19" fillId="2" borderId="1" xfId="8" applyNumberFormat="1" applyFont="1" applyFill="1" applyBorder="1" applyAlignment="1">
      <alignment horizontal="center" vertical="center" wrapText="1"/>
    </xf>
    <xf numFmtId="166" fontId="12" fillId="0" borderId="1" xfId="7" applyNumberFormat="1" applyFont="1" applyBorder="1" applyAlignment="1">
      <alignment horizontal="center" vertical="center" wrapText="1"/>
    </xf>
    <xf numFmtId="165" fontId="16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21" fillId="0" borderId="12" xfId="0" applyFont="1" applyBorder="1" applyAlignment="1"/>
    <xf numFmtId="0" fontId="10" fillId="0" borderId="7" xfId="0" applyFont="1" applyBorder="1" applyAlignment="1">
      <alignment horizontal="center" vertical="top" wrapText="1"/>
    </xf>
    <xf numFmtId="0" fontId="18" fillId="0" borderId="8" xfId="165" applyFont="1" applyBorder="1" applyAlignment="1">
      <alignment horizontal="center" vertical="top"/>
    </xf>
    <xf numFmtId="0" fontId="19" fillId="0" borderId="1" xfId="0" applyFont="1" applyBorder="1"/>
    <xf numFmtId="0" fontId="14" fillId="2" borderId="1" xfId="0" applyFont="1" applyFill="1" applyBorder="1" applyAlignment="1">
      <alignment vertical="top" wrapText="1"/>
    </xf>
    <xf numFmtId="0" fontId="19" fillId="2" borderId="1" xfId="0" applyFont="1" applyFill="1" applyBorder="1" applyAlignment="1">
      <alignment vertical="top" wrapText="1"/>
    </xf>
    <xf numFmtId="168" fontId="12" fillId="0" borderId="1" xfId="0" applyNumberFormat="1" applyFont="1" applyBorder="1"/>
    <xf numFmtId="0" fontId="10" fillId="0" borderId="1" xfId="0" applyFont="1" applyBorder="1" applyAlignment="1"/>
    <xf numFmtId="0" fontId="10" fillId="0" borderId="8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9" fillId="0" borderId="1" xfId="8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1" xfId="165" applyFont="1" applyBorder="1">
      <alignment horizontal="left" vertical="top" wrapText="1"/>
    </xf>
    <xf numFmtId="0" fontId="19" fillId="0" borderId="8" xfId="165" applyFont="1" applyBorder="1" applyAlignment="1">
      <alignment horizontal="center" vertical="top"/>
    </xf>
    <xf numFmtId="0" fontId="83" fillId="0" borderId="1" xfId="0" applyFont="1" applyBorder="1" applyAlignment="1">
      <alignment horizontal="left" vertical="top" wrapText="1"/>
    </xf>
    <xf numFmtId="0" fontId="14" fillId="0" borderId="1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/>
    <xf numFmtId="0" fontId="19" fillId="0" borderId="1" xfId="165" applyFont="1" applyBorder="1" applyAlignment="1">
      <alignment horizontal="left" vertical="top" wrapText="1"/>
    </xf>
    <xf numFmtId="49" fontId="19" fillId="0" borderId="1" xfId="0" applyNumberFormat="1" applyFont="1" applyBorder="1" applyAlignment="1">
      <alignment horizontal="left" vertical="top" wrapText="1"/>
    </xf>
    <xf numFmtId="0" fontId="14" fillId="0" borderId="5" xfId="8" applyFont="1" applyBorder="1" applyAlignment="1">
      <alignment horizontal="center" vertical="center" wrapText="1"/>
    </xf>
    <xf numFmtId="170" fontId="14" fillId="0" borderId="1" xfId="6" applyNumberFormat="1" applyFont="1" applyBorder="1" applyAlignment="1">
      <alignment horizontal="right" vertical="center"/>
    </xf>
    <xf numFmtId="0" fontId="19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165" fontId="12" fillId="0" borderId="1" xfId="0" applyNumberFormat="1" applyFont="1" applyBorder="1"/>
    <xf numFmtId="0" fontId="12" fillId="0" borderId="4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170" fontId="59" fillId="0" borderId="1" xfId="0" applyNumberFormat="1" applyFont="1" applyBorder="1" applyAlignment="1"/>
    <xf numFmtId="49" fontId="10" fillId="2" borderId="1" xfId="0" applyNumberFormat="1" applyFont="1" applyFill="1" applyBorder="1" applyAlignment="1">
      <alignment horizontal="center" vertical="top" wrapText="1"/>
    </xf>
    <xf numFmtId="170" fontId="0" fillId="0" borderId="0" xfId="0" applyNumberFormat="1" applyAlignment="1">
      <alignment horizontal="left" vertical="top" wrapText="1"/>
    </xf>
    <xf numFmtId="0" fontId="0" fillId="0" borderId="5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9" fillId="0" borderId="1" xfId="8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top" wrapText="1"/>
    </xf>
    <xf numFmtId="2" fontId="89" fillId="0" borderId="0" xfId="0" applyNumberFormat="1" applyFont="1" applyAlignment="1">
      <alignment horizontal="left" vertical="top" wrapText="1"/>
    </xf>
    <xf numFmtId="0" fontId="16" fillId="0" borderId="1" xfId="0" applyFont="1" applyFill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top" wrapText="1"/>
    </xf>
    <xf numFmtId="170" fontId="14" fillId="2" borderId="1" xfId="7" applyNumberFormat="1" applyFont="1" applyFill="1" applyBorder="1" applyAlignment="1">
      <alignment horizontal="right" vertical="center" wrapText="1"/>
    </xf>
    <xf numFmtId="166" fontId="12" fillId="0" borderId="1" xfId="7" applyNumberFormat="1" applyFont="1" applyBorder="1" applyAlignment="1">
      <alignment horizontal="right" vertical="center" wrapText="1"/>
    </xf>
    <xf numFmtId="170" fontId="12" fillId="2" borderId="1" xfId="7" applyNumberFormat="1" applyFont="1" applyFill="1" applyBorder="1" applyAlignment="1">
      <alignment horizontal="right" vertical="center" wrapText="1"/>
    </xf>
    <xf numFmtId="168" fontId="14" fillId="2" borderId="1" xfId="7" applyNumberFormat="1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168" fontId="10" fillId="0" borderId="1" xfId="0" applyNumberFormat="1" applyFont="1" applyBorder="1" applyAlignment="1">
      <alignment horizontal="right" vertical="center" wrapText="1"/>
    </xf>
    <xf numFmtId="167" fontId="10" fillId="0" borderId="1" xfId="0" applyNumberFormat="1" applyFont="1" applyBorder="1" applyAlignment="1">
      <alignment horizontal="right" vertical="center" wrapText="1"/>
    </xf>
    <xf numFmtId="0" fontId="19" fillId="0" borderId="1" xfId="8" applyFont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8" applyFont="1" applyBorder="1" applyAlignment="1">
      <alignment horizontal="center" vertical="center"/>
    </xf>
    <xf numFmtId="169" fontId="14" fillId="0" borderId="5" xfId="8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171" fontId="14" fillId="0" borderId="1" xfId="6" applyNumberFormat="1" applyFont="1" applyBorder="1" applyAlignment="1">
      <alignment horizontal="right" vertical="center"/>
    </xf>
    <xf numFmtId="49" fontId="19" fillId="2" borderId="1" xfId="8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166" fontId="10" fillId="0" borderId="1" xfId="7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top" wrapText="1"/>
    </xf>
    <xf numFmtId="165" fontId="14" fillId="0" borderId="1" xfId="6" applyNumberFormat="1" applyFont="1" applyBorder="1" applyAlignment="1">
      <alignment vertical="center"/>
    </xf>
    <xf numFmtId="165" fontId="19" fillId="0" borderId="1" xfId="6" applyNumberFormat="1" applyFont="1" applyBorder="1" applyAlignment="1">
      <alignment horizontal="right" vertical="top"/>
    </xf>
    <xf numFmtId="0" fontId="10" fillId="2" borderId="1" xfId="0" applyFont="1" applyFill="1" applyBorder="1" applyAlignment="1">
      <alignment horizontal="center" vertical="top" wrapText="1"/>
    </xf>
    <xf numFmtId="0" fontId="10" fillId="0" borderId="0" xfId="0" applyFont="1" applyBorder="1"/>
    <xf numFmtId="0" fontId="89" fillId="0" borderId="1" xfId="0" applyFont="1" applyBorder="1" applyAlignment="1"/>
    <xf numFmtId="0" fontId="19" fillId="0" borderId="3" xfId="0" applyFont="1" applyBorder="1"/>
    <xf numFmtId="0" fontId="14" fillId="0" borderId="1" xfId="0" applyFont="1" applyBorder="1"/>
    <xf numFmtId="0" fontId="19" fillId="0" borderId="1" xfId="0" applyFont="1" applyBorder="1" applyAlignment="1"/>
    <xf numFmtId="171" fontId="19" fillId="0" borderId="1" xfId="6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right" wrapText="1"/>
    </xf>
    <xf numFmtId="0" fontId="12" fillId="0" borderId="4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20" fillId="0" borderId="9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8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5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4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2" fillId="0" borderId="8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6" fillId="0" borderId="1" xfId="164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14" fillId="2" borderId="4" xfId="8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0" fontId="23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9" fillId="0" borderId="4" xfId="8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11" xfId="8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84" fillId="0" borderId="5" xfId="0" applyFont="1" applyFill="1" applyBorder="1" applyAlignment="1">
      <alignment horizontal="left" vertical="center" wrapText="1"/>
    </xf>
    <xf numFmtId="0" fontId="84" fillId="0" borderId="1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19" fillId="0" borderId="1" xfId="8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19" fillId="0" borderId="8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wrapTex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87" fillId="0" borderId="4" xfId="0" applyFont="1" applyBorder="1" applyAlignment="1">
      <alignment horizontal="left" vertical="center" wrapText="1"/>
    </xf>
    <xf numFmtId="0" fontId="87" fillId="0" borderId="5" xfId="0" applyFont="1" applyBorder="1" applyAlignment="1">
      <alignment horizontal="left" vertical="center" wrapText="1"/>
    </xf>
    <xf numFmtId="0" fontId="85" fillId="2" borderId="4" xfId="0" applyFont="1" applyFill="1" applyBorder="1" applyAlignment="1">
      <alignment vertical="center" wrapText="1"/>
    </xf>
    <xf numFmtId="0" fontId="86" fillId="0" borderId="5" xfId="0" applyFont="1" applyBorder="1" applyAlignment="1">
      <alignment vertical="center" wrapText="1"/>
    </xf>
    <xf numFmtId="0" fontId="87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2" borderId="8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59" fillId="0" borderId="7" xfId="0" applyFont="1" applyBorder="1" applyAlignment="1">
      <alignment wrapText="1"/>
    </xf>
    <xf numFmtId="0" fontId="59" fillId="0" borderId="5" xfId="0" applyFont="1" applyBorder="1" applyAlignment="1">
      <alignment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85" fillId="2" borderId="4" xfId="0" applyFont="1" applyFill="1" applyBorder="1" applyAlignment="1">
      <alignment vertical="top" wrapText="1"/>
    </xf>
    <xf numFmtId="0" fontId="85" fillId="2" borderId="5" xfId="0" applyFont="1" applyFill="1" applyBorder="1" applyAlignment="1">
      <alignment vertical="top" wrapText="1"/>
    </xf>
    <xf numFmtId="0" fontId="10" fillId="2" borderId="3" xfId="0" applyFont="1" applyFill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0" fontId="10" fillId="2" borderId="5" xfId="0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25" fillId="2" borderId="0" xfId="0" applyFont="1" applyFill="1" applyBorder="1" applyAlignment="1">
      <alignment horizontal="center" wrapText="1"/>
    </xf>
  </cellXfs>
  <cellStyles count="190">
    <cellStyle name="20% - Accent1" xfId="29" builtinId="30" customBuiltin="1"/>
    <cellStyle name="20% - Accent1 2" xfId="69"/>
    <cellStyle name="20% - Accent1 2 2" xfId="108"/>
    <cellStyle name="20% - Accent1 3" xfId="167"/>
    <cellStyle name="20% - Accent2" xfId="33" builtinId="34" customBuiltin="1"/>
    <cellStyle name="20% - Accent2 2" xfId="72"/>
    <cellStyle name="20% - Accent2 2 2" xfId="109"/>
    <cellStyle name="20% - Accent2 3" xfId="169"/>
    <cellStyle name="20% - Accent3" xfId="37" builtinId="38" customBuiltin="1"/>
    <cellStyle name="20% - Accent3 2" xfId="71"/>
    <cellStyle name="20% - Accent3 2 2" xfId="110"/>
    <cellStyle name="20% - Accent3 3" xfId="171"/>
    <cellStyle name="20% - Accent4" xfId="41" builtinId="42" customBuiltin="1"/>
    <cellStyle name="20% - Accent4 2" xfId="88"/>
    <cellStyle name="20% - Accent4 2 2" xfId="111"/>
    <cellStyle name="20% - Accent4 3" xfId="173"/>
    <cellStyle name="20% - Accent5" xfId="45" builtinId="46" customBuiltin="1"/>
    <cellStyle name="20% - Accent5 2" xfId="91"/>
    <cellStyle name="20% - Accent5 2 2" xfId="112"/>
    <cellStyle name="20% - Accent5 3" xfId="175"/>
    <cellStyle name="20% - Accent6" xfId="49" builtinId="50" customBuiltin="1"/>
    <cellStyle name="20% - Accent6 2" xfId="59"/>
    <cellStyle name="20% - Accent6 2 2" xfId="113"/>
    <cellStyle name="20% - Accent6 3" xfId="177"/>
    <cellStyle name="40% - Accent1" xfId="30" builtinId="31" customBuiltin="1"/>
    <cellStyle name="40% - Accent1 2" xfId="93"/>
    <cellStyle name="40% - Accent1 2 2" xfId="114"/>
    <cellStyle name="40% - Accent1 3" xfId="168"/>
    <cellStyle name="40% - Accent2" xfId="34" builtinId="35" customBuiltin="1"/>
    <cellStyle name="40% - Accent2 2" xfId="61"/>
    <cellStyle name="40% - Accent2 2 2" xfId="115"/>
    <cellStyle name="40% - Accent2 3" xfId="170"/>
    <cellStyle name="40% - Accent3" xfId="38" builtinId="39" customBuiltin="1"/>
    <cellStyle name="40% - Accent3 2" xfId="87"/>
    <cellStyle name="40% - Accent3 2 2" xfId="116"/>
    <cellStyle name="40% - Accent3 3" xfId="172"/>
    <cellStyle name="40% - Accent4" xfId="42" builtinId="43" customBuiltin="1"/>
    <cellStyle name="40% - Accent4 2" xfId="78"/>
    <cellStyle name="40% - Accent4 2 2" xfId="117"/>
    <cellStyle name="40% - Accent4 3" xfId="174"/>
    <cellStyle name="40% - Accent5" xfId="46" builtinId="47" customBuiltin="1"/>
    <cellStyle name="40% - Accent5 2" xfId="77"/>
    <cellStyle name="40% - Accent5 2 2" xfId="118"/>
    <cellStyle name="40% - Accent5 3" xfId="176"/>
    <cellStyle name="40% - Accent6" xfId="50" builtinId="51" customBuiltin="1"/>
    <cellStyle name="40% - Accent6 2" xfId="60"/>
    <cellStyle name="40% - Accent6 2 2" xfId="119"/>
    <cellStyle name="40% - Accent6 3" xfId="17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3" xfId="181"/>
    <cellStyle name="Comma 4" xfId="102"/>
    <cellStyle name="Comma 5" xfId="95"/>
    <cellStyle name="Comma 5 2" xfId="180"/>
    <cellStyle name="Comma 6" xfId="18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1" xfId="164"/>
    <cellStyle name="Normal 11 2" xfId="186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3" xfId="182"/>
    <cellStyle name="Normal 6" xfId="150"/>
    <cellStyle name="Normal 7" xfId="151"/>
    <cellStyle name="Normal 8" xfId="8"/>
    <cellStyle name="Normal 8 2" xfId="162"/>
    <cellStyle name="Normal 8 3" xfId="179"/>
    <cellStyle name="Normal 9" xfId="94"/>
    <cellStyle name="Normal 9 2" xfId="184"/>
    <cellStyle name="Note" xfId="25" builtinId="10" customBuiltin="1"/>
    <cellStyle name="Note 2" xfId="54"/>
    <cellStyle name="Note 2 2" xfId="152"/>
    <cellStyle name="Note 3" xfId="166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opLeftCell="A28" zoomScaleNormal="100" zoomScaleSheetLayoutView="100" workbookViewId="0">
      <selection activeCell="C11" sqref="C11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6.42578125" style="1" bestFit="1" customWidth="1"/>
    <col min="4" max="5" width="12.85546875" style="1" customWidth="1"/>
    <col min="6" max="16384" width="9.140625" style="1"/>
  </cols>
  <sheetData>
    <row r="1" spans="1:8" ht="16.5" customHeight="1">
      <c r="D1" s="146" t="s">
        <v>14</v>
      </c>
      <c r="E1" s="146"/>
    </row>
    <row r="2" spans="1:8" ht="23.25" customHeight="1">
      <c r="C2" s="146" t="s">
        <v>63</v>
      </c>
      <c r="D2" s="146"/>
      <c r="E2" s="146"/>
    </row>
    <row r="3" spans="1:8" ht="21" customHeight="1">
      <c r="C3" s="146" t="s">
        <v>9</v>
      </c>
      <c r="D3" s="146"/>
      <c r="E3" s="146"/>
    </row>
    <row r="4" spans="1:8" ht="15" customHeight="1"/>
    <row r="6" spans="1:8" ht="75.75" customHeight="1">
      <c r="A6" s="165" t="s">
        <v>80</v>
      </c>
      <c r="B6" s="165"/>
      <c r="C6" s="165"/>
      <c r="D6" s="165"/>
      <c r="E6" s="165"/>
    </row>
    <row r="8" spans="1:8">
      <c r="D8" s="1" t="s">
        <v>28</v>
      </c>
    </row>
    <row r="9" spans="1:8" s="8" customFormat="1" ht="83.25" customHeight="1">
      <c r="A9" s="166" t="s">
        <v>16</v>
      </c>
      <c r="B9" s="167"/>
      <c r="C9" s="171" t="s">
        <v>17</v>
      </c>
      <c r="D9" s="167" t="s">
        <v>30</v>
      </c>
      <c r="E9" s="170"/>
    </row>
    <row r="10" spans="1:8" s="8" customFormat="1" ht="30" customHeight="1">
      <c r="A10" s="32" t="s">
        <v>20</v>
      </c>
      <c r="B10" s="33" t="s">
        <v>21</v>
      </c>
      <c r="C10" s="172"/>
      <c r="D10" s="78" t="s">
        <v>18</v>
      </c>
      <c r="E10" s="78" t="s">
        <v>19</v>
      </c>
    </row>
    <row r="11" spans="1:8" s="8" customFormat="1" ht="17.25" customHeight="1">
      <c r="A11" s="158">
        <v>1075</v>
      </c>
      <c r="B11" s="71"/>
      <c r="C11" s="49" t="s">
        <v>27</v>
      </c>
      <c r="D11" s="122">
        <f t="shared" ref="D11:E11" si="0">D13</f>
        <v>0</v>
      </c>
      <c r="E11" s="122">
        <f t="shared" si="0"/>
        <v>0</v>
      </c>
    </row>
    <row r="12" spans="1:8" s="8" customFormat="1" ht="18" customHeight="1">
      <c r="A12" s="160"/>
      <c r="B12" s="71"/>
      <c r="C12" s="25" t="s">
        <v>58</v>
      </c>
      <c r="D12" s="123"/>
      <c r="E12" s="123"/>
    </row>
    <row r="13" spans="1:8" s="8" customFormat="1" ht="24.75" customHeight="1">
      <c r="A13" s="160"/>
      <c r="B13" s="168" t="s">
        <v>64</v>
      </c>
      <c r="C13" s="169"/>
      <c r="D13" s="122">
        <f t="shared" ref="D13:E13" si="1">D15+D28</f>
        <v>0</v>
      </c>
      <c r="E13" s="122">
        <f t="shared" si="1"/>
        <v>0</v>
      </c>
    </row>
    <row r="14" spans="1:8" s="8" customFormat="1" ht="24.75" customHeight="1">
      <c r="A14" s="160"/>
      <c r="B14" s="162"/>
      <c r="C14" s="60" t="s">
        <v>35</v>
      </c>
      <c r="D14" s="57"/>
      <c r="E14" s="57"/>
    </row>
    <row r="15" spans="1:8" s="8" customFormat="1" ht="24.75" customHeight="1">
      <c r="A15" s="160"/>
      <c r="B15" s="163"/>
      <c r="C15" s="45" t="s">
        <v>84</v>
      </c>
      <c r="D15" s="59">
        <f t="shared" ref="D15:E15" si="2">D22</f>
        <v>5823.8</v>
      </c>
      <c r="E15" s="59">
        <f t="shared" si="2"/>
        <v>18423.8</v>
      </c>
      <c r="F15" s="108"/>
      <c r="G15" s="108"/>
      <c r="H15" s="108"/>
    </row>
    <row r="16" spans="1:8" s="8" customFormat="1" ht="24.75" customHeight="1">
      <c r="A16" s="160"/>
      <c r="B16" s="163"/>
      <c r="C16" s="84" t="s">
        <v>36</v>
      </c>
      <c r="D16" s="57"/>
      <c r="E16" s="57"/>
    </row>
    <row r="17" spans="1:5" s="8" customFormat="1" ht="35.25" customHeight="1">
      <c r="A17" s="160"/>
      <c r="B17" s="163"/>
      <c r="C17" s="38" t="s">
        <v>85</v>
      </c>
      <c r="D17" s="63"/>
      <c r="E17" s="63"/>
    </row>
    <row r="18" spans="1:5" s="8" customFormat="1" ht="24.75" customHeight="1">
      <c r="A18" s="160"/>
      <c r="B18" s="163"/>
      <c r="C18" s="84" t="s">
        <v>37</v>
      </c>
      <c r="D18" s="63"/>
      <c r="E18" s="63"/>
    </row>
    <row r="19" spans="1:5" s="8" customFormat="1" ht="39" customHeight="1">
      <c r="A19" s="160"/>
      <c r="B19" s="164"/>
      <c r="C19" s="38" t="s">
        <v>86</v>
      </c>
      <c r="D19" s="63"/>
      <c r="E19" s="63"/>
    </row>
    <row r="20" spans="1:5" s="8" customFormat="1" ht="24.75" customHeight="1">
      <c r="A20" s="160"/>
      <c r="B20" s="70"/>
      <c r="C20" s="85" t="s">
        <v>76</v>
      </c>
      <c r="D20" s="72"/>
      <c r="E20" s="72"/>
    </row>
    <row r="21" spans="1:5" s="8" customFormat="1" ht="24.75" customHeight="1">
      <c r="A21" s="161"/>
      <c r="B21" s="158">
        <v>11004</v>
      </c>
      <c r="C21" s="84" t="s">
        <v>38</v>
      </c>
      <c r="D21" s="59"/>
      <c r="E21" s="63"/>
    </row>
    <row r="22" spans="1:5" s="8" customFormat="1" ht="19.5" customHeight="1">
      <c r="A22" s="161"/>
      <c r="B22" s="159"/>
      <c r="C22" s="89" t="s">
        <v>87</v>
      </c>
      <c r="D22" s="59">
        <v>5823.8</v>
      </c>
      <c r="E22" s="59">
        <v>18423.8</v>
      </c>
    </row>
    <row r="23" spans="1:5" s="8" customFormat="1" ht="18" customHeight="1">
      <c r="A23" s="161"/>
      <c r="B23" s="159"/>
      <c r="C23" s="84" t="s">
        <v>39</v>
      </c>
      <c r="D23" s="140"/>
      <c r="E23" s="63"/>
    </row>
    <row r="24" spans="1:5" s="8" customFormat="1" ht="33.75" customHeight="1">
      <c r="A24" s="161"/>
      <c r="B24" s="159"/>
      <c r="C24" s="38" t="s">
        <v>88</v>
      </c>
      <c r="D24" s="140"/>
      <c r="E24" s="63"/>
    </row>
    <row r="25" spans="1:5" s="8" customFormat="1" ht="16.5" customHeight="1">
      <c r="A25" s="161"/>
      <c r="B25" s="159"/>
      <c r="C25" s="84" t="s">
        <v>40</v>
      </c>
      <c r="D25" s="140"/>
      <c r="E25" s="63"/>
    </row>
    <row r="26" spans="1:5" s="8" customFormat="1" ht="28.5" customHeight="1">
      <c r="A26" s="161"/>
      <c r="B26" s="159"/>
      <c r="C26" s="92" t="s">
        <v>41</v>
      </c>
      <c r="D26" s="140"/>
      <c r="E26" s="63"/>
    </row>
    <row r="27" spans="1:5" ht="22.5" customHeight="1">
      <c r="A27" s="155">
        <v>1124</v>
      </c>
      <c r="B27" s="153"/>
      <c r="C27" s="90" t="s">
        <v>35</v>
      </c>
      <c r="D27" s="141"/>
      <c r="E27" s="91"/>
    </row>
    <row r="28" spans="1:5" ht="22.5" customHeight="1">
      <c r="A28" s="156"/>
      <c r="B28" s="153"/>
      <c r="C28" s="45" t="s">
        <v>106</v>
      </c>
      <c r="D28" s="59">
        <f>D35</f>
        <v>-5823.8</v>
      </c>
      <c r="E28" s="59">
        <f t="shared" ref="E28" si="3">E35</f>
        <v>-18423.8</v>
      </c>
    </row>
    <row r="29" spans="1:5" ht="17.25" customHeight="1">
      <c r="A29" s="156"/>
      <c r="B29" s="153"/>
      <c r="C29" s="7" t="s">
        <v>36</v>
      </c>
      <c r="D29" s="142"/>
      <c r="E29" s="10"/>
    </row>
    <row r="30" spans="1:5" ht="30.75" customHeight="1">
      <c r="A30" s="156"/>
      <c r="B30" s="153"/>
      <c r="C30" s="58" t="s">
        <v>109</v>
      </c>
      <c r="D30" s="142"/>
      <c r="E30" s="10"/>
    </row>
    <row r="31" spans="1:5" ht="21.75" customHeight="1">
      <c r="A31" s="156"/>
      <c r="B31" s="153"/>
      <c r="C31" s="115" t="s">
        <v>37</v>
      </c>
      <c r="D31" s="142"/>
      <c r="E31" s="10"/>
    </row>
    <row r="32" spans="1:5" ht="33" customHeight="1">
      <c r="A32" s="157"/>
      <c r="B32" s="154"/>
      <c r="C32" s="58" t="s">
        <v>108</v>
      </c>
      <c r="D32" s="142"/>
      <c r="E32" s="10"/>
    </row>
    <row r="33" spans="1:5" ht="26.25" customHeight="1">
      <c r="A33" s="147"/>
      <c r="B33" s="148"/>
      <c r="C33" s="77" t="s">
        <v>22</v>
      </c>
      <c r="D33" s="143"/>
      <c r="E33" s="77"/>
    </row>
    <row r="34" spans="1:5" s="8" customFormat="1" ht="23.25" customHeight="1">
      <c r="A34" s="149"/>
      <c r="B34" s="152">
        <v>11005</v>
      </c>
      <c r="C34" s="7" t="s">
        <v>38</v>
      </c>
      <c r="D34" s="37"/>
      <c r="E34" s="37"/>
    </row>
    <row r="35" spans="1:5" s="8" customFormat="1" ht="49.5" customHeight="1">
      <c r="A35" s="150"/>
      <c r="B35" s="153"/>
      <c r="C35" s="56" t="s">
        <v>107</v>
      </c>
      <c r="D35" s="59">
        <f>-5823.8</f>
        <v>-5823.8</v>
      </c>
      <c r="E35" s="59">
        <f>-18423.8</f>
        <v>-18423.8</v>
      </c>
    </row>
    <row r="36" spans="1:5" s="8" customFormat="1" ht="15">
      <c r="A36" s="150"/>
      <c r="B36" s="153"/>
      <c r="C36" s="7" t="s">
        <v>39</v>
      </c>
      <c r="D36" s="6"/>
      <c r="E36" s="6"/>
    </row>
    <row r="37" spans="1:5" s="8" customFormat="1" ht="30" customHeight="1">
      <c r="A37" s="150"/>
      <c r="B37" s="153"/>
      <c r="C37" s="58" t="s">
        <v>110</v>
      </c>
      <c r="D37" s="6"/>
      <c r="E37" s="6"/>
    </row>
    <row r="38" spans="1:5" s="8" customFormat="1" ht="15">
      <c r="A38" s="150"/>
      <c r="B38" s="153"/>
      <c r="C38" s="7" t="s">
        <v>40</v>
      </c>
      <c r="D38" s="6"/>
      <c r="E38" s="6"/>
    </row>
    <row r="39" spans="1:5" s="8" customFormat="1" ht="16.5" customHeight="1">
      <c r="A39" s="151"/>
      <c r="B39" s="154"/>
      <c r="C39" s="58" t="s">
        <v>41</v>
      </c>
      <c r="D39" s="6"/>
      <c r="E39" s="6"/>
    </row>
  </sheetData>
  <mergeCells count="16">
    <mergeCell ref="C2:E2"/>
    <mergeCell ref="C3:E3"/>
    <mergeCell ref="D1:E1"/>
    <mergeCell ref="A33:B33"/>
    <mergeCell ref="A34:A39"/>
    <mergeCell ref="B34:B39"/>
    <mergeCell ref="B27:B32"/>
    <mergeCell ref="A27:A32"/>
    <mergeCell ref="B21:B26"/>
    <mergeCell ref="A11:A26"/>
    <mergeCell ref="B14:B19"/>
    <mergeCell ref="A6:E6"/>
    <mergeCell ref="A9:B9"/>
    <mergeCell ref="B13:C13"/>
    <mergeCell ref="D9:E9"/>
    <mergeCell ref="C9:C10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5"/>
  <sheetViews>
    <sheetView topLeftCell="A9" zoomScaleNormal="100" zoomScaleSheetLayoutView="100" workbookViewId="0">
      <selection activeCell="G25" sqref="G25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" style="1" customWidth="1"/>
    <col min="7" max="7" width="14.85546875" style="1" customWidth="1"/>
    <col min="8" max="8" width="13.140625" style="1" customWidth="1"/>
    <col min="9" max="9" width="9.140625" style="1"/>
    <col min="10" max="10" width="49.85546875" style="1" customWidth="1"/>
    <col min="11" max="16384" width="9.140625" style="1"/>
  </cols>
  <sheetData>
    <row r="1" spans="1:9" ht="18" customHeight="1">
      <c r="G1" s="146" t="s">
        <v>15</v>
      </c>
      <c r="H1" s="146"/>
    </row>
    <row r="2" spans="1:9" ht="28.5" customHeight="1">
      <c r="F2" s="146" t="s">
        <v>63</v>
      </c>
      <c r="G2" s="146"/>
      <c r="H2" s="146"/>
    </row>
    <row r="3" spans="1:9" ht="17.25" customHeight="1">
      <c r="F3" s="146" t="s">
        <v>9</v>
      </c>
      <c r="G3" s="146"/>
      <c r="H3" s="146"/>
    </row>
    <row r="6" spans="1:9" ht="52.5" customHeight="1">
      <c r="A6" s="183" t="s">
        <v>81</v>
      </c>
      <c r="B6" s="183"/>
      <c r="C6" s="183"/>
      <c r="D6" s="183"/>
      <c r="E6" s="183"/>
      <c r="F6" s="183"/>
      <c r="G6" s="183"/>
      <c r="H6" s="183"/>
    </row>
    <row r="8" spans="1:9">
      <c r="G8" s="1" t="s">
        <v>28</v>
      </c>
    </row>
    <row r="9" spans="1:9" s="8" customFormat="1" ht="84.75" customHeight="1">
      <c r="A9" s="179" t="s">
        <v>29</v>
      </c>
      <c r="B9" s="179"/>
      <c r="C9" s="179"/>
      <c r="D9" s="158" t="s">
        <v>16</v>
      </c>
      <c r="E9" s="158"/>
      <c r="F9" s="158" t="s">
        <v>23</v>
      </c>
      <c r="G9" s="158" t="s">
        <v>30</v>
      </c>
      <c r="H9" s="158"/>
    </row>
    <row r="10" spans="1:9" s="8" customFormat="1" ht="45" customHeight="1">
      <c r="A10" s="129" t="s">
        <v>31</v>
      </c>
      <c r="B10" s="129" t="s">
        <v>32</v>
      </c>
      <c r="C10" s="129" t="s">
        <v>33</v>
      </c>
      <c r="D10" s="129" t="s">
        <v>20</v>
      </c>
      <c r="E10" s="129" t="s">
        <v>21</v>
      </c>
      <c r="F10" s="158"/>
      <c r="G10" s="128" t="s">
        <v>18</v>
      </c>
      <c r="H10" s="128" t="s">
        <v>19</v>
      </c>
    </row>
    <row r="11" spans="1:9" s="8" customFormat="1" ht="24.75" customHeight="1">
      <c r="A11" s="173" t="s">
        <v>59</v>
      </c>
      <c r="B11" s="180"/>
      <c r="C11" s="180"/>
      <c r="D11" s="184">
        <v>1075</v>
      </c>
      <c r="E11" s="179"/>
      <c r="F11" s="69" t="s">
        <v>60</v>
      </c>
      <c r="G11" s="116">
        <f t="shared" ref="G11:H11" si="0">G13</f>
        <v>0</v>
      </c>
      <c r="H11" s="116">
        <f t="shared" si="0"/>
        <v>0</v>
      </c>
      <c r="I11" s="113"/>
    </row>
    <row r="12" spans="1:9" s="8" customFormat="1" ht="24.75" customHeight="1">
      <c r="A12" s="174"/>
      <c r="B12" s="180"/>
      <c r="C12" s="180"/>
      <c r="D12" s="185"/>
      <c r="E12" s="179"/>
      <c r="F12" s="130" t="s">
        <v>24</v>
      </c>
      <c r="G12" s="117"/>
      <c r="H12" s="117"/>
    </row>
    <row r="13" spans="1:9" s="8" customFormat="1" ht="18" customHeight="1">
      <c r="A13" s="174"/>
      <c r="B13" s="173" t="s">
        <v>34</v>
      </c>
      <c r="C13" s="180"/>
      <c r="D13" s="185"/>
      <c r="E13" s="179"/>
      <c r="F13" s="69" t="s">
        <v>61</v>
      </c>
      <c r="G13" s="116">
        <v>0</v>
      </c>
      <c r="H13" s="116">
        <v>0</v>
      </c>
    </row>
    <row r="14" spans="1:9" s="8" customFormat="1" ht="19.5" customHeight="1">
      <c r="A14" s="174"/>
      <c r="B14" s="174"/>
      <c r="C14" s="180"/>
      <c r="D14" s="185"/>
      <c r="E14" s="179"/>
      <c r="F14" s="130" t="s">
        <v>24</v>
      </c>
      <c r="G14" s="66"/>
      <c r="H14" s="66"/>
    </row>
    <row r="15" spans="1:9" s="8" customFormat="1" ht="24.75" customHeight="1">
      <c r="A15" s="174"/>
      <c r="B15" s="174"/>
      <c r="C15" s="173" t="s">
        <v>34</v>
      </c>
      <c r="D15" s="185"/>
      <c r="E15" s="179"/>
      <c r="F15" s="86" t="s">
        <v>89</v>
      </c>
      <c r="G15" s="62">
        <f t="shared" ref="G15:H15" si="1">G17</f>
        <v>5823.7999999999993</v>
      </c>
      <c r="H15" s="62">
        <f t="shared" si="1"/>
        <v>18423.800000000003</v>
      </c>
    </row>
    <row r="16" spans="1:9" s="8" customFormat="1" ht="24.75" customHeight="1">
      <c r="A16" s="174"/>
      <c r="B16" s="174"/>
      <c r="C16" s="174"/>
      <c r="D16" s="185"/>
      <c r="E16" s="178"/>
      <c r="F16" s="82" t="s">
        <v>91</v>
      </c>
      <c r="G16" s="62"/>
      <c r="H16" s="62"/>
    </row>
    <row r="17" spans="1:8" s="8" customFormat="1" ht="24.75" customHeight="1">
      <c r="A17" s="174"/>
      <c r="B17" s="174"/>
      <c r="C17" s="174"/>
      <c r="D17" s="185"/>
      <c r="E17" s="133">
        <v>11004</v>
      </c>
      <c r="F17" s="89" t="s">
        <v>87</v>
      </c>
      <c r="G17" s="62">
        <f>G18+G25</f>
        <v>5823.7999999999993</v>
      </c>
      <c r="H17" s="62">
        <f>H18+H25</f>
        <v>18423.800000000003</v>
      </c>
    </row>
    <row r="18" spans="1:8" s="8" customFormat="1" ht="24.75" customHeight="1">
      <c r="A18" s="174"/>
      <c r="B18" s="174"/>
      <c r="C18" s="174"/>
      <c r="D18" s="185"/>
      <c r="E18" s="188"/>
      <c r="F18" s="82" t="s">
        <v>65</v>
      </c>
      <c r="G18" s="61">
        <f t="shared" ref="G18:H18" si="2">G20</f>
        <v>38503</v>
      </c>
      <c r="H18" s="61">
        <f t="shared" si="2"/>
        <v>110685.2</v>
      </c>
    </row>
    <row r="19" spans="1:8" s="8" customFormat="1" ht="27.75" customHeight="1">
      <c r="A19" s="174"/>
      <c r="B19" s="174"/>
      <c r="C19" s="174"/>
      <c r="D19" s="185"/>
      <c r="E19" s="175"/>
      <c r="F19" s="6" t="s">
        <v>90</v>
      </c>
      <c r="G19" s="61"/>
      <c r="H19" s="61"/>
    </row>
    <row r="20" spans="1:8" s="8" customFormat="1" ht="21" customHeight="1">
      <c r="A20" s="174"/>
      <c r="B20" s="174"/>
      <c r="C20" s="174"/>
      <c r="D20" s="185"/>
      <c r="E20" s="175"/>
      <c r="F20" s="47" t="s">
        <v>25</v>
      </c>
      <c r="G20" s="61">
        <f t="shared" ref="G20:H23" si="3">G21</f>
        <v>38503</v>
      </c>
      <c r="H20" s="61">
        <f t="shared" si="3"/>
        <v>110685.2</v>
      </c>
    </row>
    <row r="21" spans="1:8" s="8" customFormat="1" ht="20.25" customHeight="1">
      <c r="A21" s="174"/>
      <c r="B21" s="174"/>
      <c r="C21" s="174"/>
      <c r="D21" s="185"/>
      <c r="E21" s="175"/>
      <c r="F21" s="47" t="s">
        <v>26</v>
      </c>
      <c r="G21" s="61">
        <f t="shared" si="3"/>
        <v>38503</v>
      </c>
      <c r="H21" s="61">
        <f t="shared" si="3"/>
        <v>110685.2</v>
      </c>
    </row>
    <row r="22" spans="1:8" s="8" customFormat="1" ht="18.75" customHeight="1">
      <c r="A22" s="174"/>
      <c r="B22" s="174"/>
      <c r="C22" s="174"/>
      <c r="D22" s="185"/>
      <c r="E22" s="175"/>
      <c r="F22" s="47" t="s">
        <v>66</v>
      </c>
      <c r="G22" s="61">
        <f t="shared" si="3"/>
        <v>38503</v>
      </c>
      <c r="H22" s="61">
        <f t="shared" si="3"/>
        <v>110685.2</v>
      </c>
    </row>
    <row r="23" spans="1:8" s="8" customFormat="1" ht="21.75" customHeight="1">
      <c r="A23" s="174"/>
      <c r="B23" s="174"/>
      <c r="C23" s="174"/>
      <c r="D23" s="185"/>
      <c r="E23" s="175"/>
      <c r="F23" s="130" t="s">
        <v>71</v>
      </c>
      <c r="G23" s="61">
        <f t="shared" si="3"/>
        <v>38503</v>
      </c>
      <c r="H23" s="61">
        <f t="shared" si="3"/>
        <v>110685.2</v>
      </c>
    </row>
    <row r="24" spans="1:8" s="8" customFormat="1" ht="27">
      <c r="A24" s="174"/>
      <c r="B24" s="174"/>
      <c r="C24" s="174"/>
      <c r="D24" s="185"/>
      <c r="E24" s="175"/>
      <c r="F24" s="93" t="s">
        <v>72</v>
      </c>
      <c r="G24" s="137">
        <f>5823.8+32679.2</f>
        <v>38503</v>
      </c>
      <c r="H24" s="137">
        <f>18423.8+92261.4</f>
        <v>110685.2</v>
      </c>
    </row>
    <row r="25" spans="1:8" s="8" customFormat="1" ht="15">
      <c r="A25" s="175"/>
      <c r="B25" s="175"/>
      <c r="C25" s="175"/>
      <c r="D25" s="186"/>
      <c r="E25" s="175"/>
      <c r="F25" s="82" t="s">
        <v>124</v>
      </c>
      <c r="G25" s="61">
        <f t="shared" ref="G25:H25" si="4">G27</f>
        <v>-32679.200000000001</v>
      </c>
      <c r="H25" s="61">
        <f t="shared" si="4"/>
        <v>-92261.4</v>
      </c>
    </row>
    <row r="26" spans="1:8" s="8" customFormat="1" ht="27">
      <c r="A26" s="175"/>
      <c r="B26" s="175"/>
      <c r="C26" s="175"/>
      <c r="D26" s="186"/>
      <c r="E26" s="175"/>
      <c r="F26" s="6" t="s">
        <v>90</v>
      </c>
      <c r="G26" s="61"/>
      <c r="H26" s="61"/>
    </row>
    <row r="27" spans="1:8" s="8" customFormat="1" ht="15">
      <c r="A27" s="175"/>
      <c r="B27" s="175"/>
      <c r="C27" s="175"/>
      <c r="D27" s="186"/>
      <c r="E27" s="175"/>
      <c r="F27" s="47" t="s">
        <v>25</v>
      </c>
      <c r="G27" s="61">
        <f t="shared" ref="G27:H30" si="5">G28</f>
        <v>-32679.200000000001</v>
      </c>
      <c r="H27" s="61">
        <f t="shared" si="5"/>
        <v>-92261.4</v>
      </c>
    </row>
    <row r="28" spans="1:8" s="8" customFormat="1" ht="15">
      <c r="A28" s="175"/>
      <c r="B28" s="175"/>
      <c r="C28" s="175"/>
      <c r="D28" s="186"/>
      <c r="E28" s="175"/>
      <c r="F28" s="47" t="s">
        <v>26</v>
      </c>
      <c r="G28" s="61">
        <f t="shared" si="5"/>
        <v>-32679.200000000001</v>
      </c>
      <c r="H28" s="61">
        <f t="shared" si="5"/>
        <v>-92261.4</v>
      </c>
    </row>
    <row r="29" spans="1:8" s="8" customFormat="1" ht="15">
      <c r="A29" s="175"/>
      <c r="B29" s="175"/>
      <c r="C29" s="175"/>
      <c r="D29" s="186"/>
      <c r="E29" s="175"/>
      <c r="F29" s="47" t="s">
        <v>66</v>
      </c>
      <c r="G29" s="61">
        <f t="shared" si="5"/>
        <v>-32679.200000000001</v>
      </c>
      <c r="H29" s="61">
        <f t="shared" si="5"/>
        <v>-92261.4</v>
      </c>
    </row>
    <row r="30" spans="1:8" s="8" customFormat="1" ht="27">
      <c r="A30" s="175"/>
      <c r="B30" s="175"/>
      <c r="C30" s="175"/>
      <c r="D30" s="186"/>
      <c r="E30" s="175"/>
      <c r="F30" s="145" t="s">
        <v>71</v>
      </c>
      <c r="G30" s="61">
        <f t="shared" si="5"/>
        <v>-32679.200000000001</v>
      </c>
      <c r="H30" s="61">
        <f t="shared" si="5"/>
        <v>-92261.4</v>
      </c>
    </row>
    <row r="31" spans="1:8" s="8" customFormat="1" ht="27">
      <c r="A31" s="176"/>
      <c r="B31" s="176"/>
      <c r="C31" s="176"/>
      <c r="D31" s="187"/>
      <c r="E31" s="176"/>
      <c r="F31" s="93" t="s">
        <v>72</v>
      </c>
      <c r="G31" s="137">
        <v>-32679.200000000001</v>
      </c>
      <c r="H31" s="137">
        <f>-92261.4</f>
        <v>-92261.4</v>
      </c>
    </row>
    <row r="32" spans="1:8" s="8" customFormat="1" ht="16.5">
      <c r="A32" s="177" t="s">
        <v>59</v>
      </c>
      <c r="B32" s="180"/>
      <c r="C32" s="180"/>
      <c r="D32" s="181">
        <v>1124</v>
      </c>
      <c r="E32" s="179"/>
      <c r="F32" s="69" t="s">
        <v>60</v>
      </c>
      <c r="G32" s="118">
        <f t="shared" ref="G32:H32" si="6">G34</f>
        <v>0</v>
      </c>
      <c r="H32" s="118">
        <f t="shared" si="6"/>
        <v>0</v>
      </c>
    </row>
    <row r="33" spans="1:8" s="8" customFormat="1" ht="15">
      <c r="A33" s="177"/>
      <c r="B33" s="180"/>
      <c r="C33" s="180"/>
      <c r="D33" s="182"/>
      <c r="E33" s="179"/>
      <c r="F33" s="130" t="s">
        <v>24</v>
      </c>
      <c r="G33" s="117"/>
      <c r="H33" s="117"/>
    </row>
    <row r="34" spans="1:8" s="8" customFormat="1" ht="16.5">
      <c r="A34" s="177"/>
      <c r="B34" s="177" t="s">
        <v>34</v>
      </c>
      <c r="C34" s="180"/>
      <c r="D34" s="182"/>
      <c r="E34" s="179"/>
      <c r="F34" s="69" t="s">
        <v>61</v>
      </c>
      <c r="G34" s="119">
        <v>0</v>
      </c>
      <c r="H34" s="119">
        <v>0</v>
      </c>
    </row>
    <row r="35" spans="1:8" s="8" customFormat="1" ht="15">
      <c r="A35" s="177"/>
      <c r="B35" s="177"/>
      <c r="C35" s="180"/>
      <c r="D35" s="182"/>
      <c r="E35" s="179"/>
      <c r="F35" s="130" t="s">
        <v>24</v>
      </c>
      <c r="G35" s="66"/>
      <c r="H35" s="66"/>
    </row>
    <row r="36" spans="1:8" s="8" customFormat="1" ht="15">
      <c r="A36" s="177"/>
      <c r="B36" s="177"/>
      <c r="C36" s="177" t="s">
        <v>74</v>
      </c>
      <c r="D36" s="182"/>
      <c r="E36" s="179"/>
      <c r="F36" s="45" t="s">
        <v>119</v>
      </c>
      <c r="G36" s="62">
        <f t="shared" ref="G36:H36" si="7">G38</f>
        <v>-5823.8</v>
      </c>
      <c r="H36" s="62">
        <f t="shared" si="7"/>
        <v>-18423.8</v>
      </c>
    </row>
    <row r="37" spans="1:8" s="8" customFormat="1" ht="19.5" customHeight="1">
      <c r="A37" s="177"/>
      <c r="B37" s="177"/>
      <c r="C37" s="177"/>
      <c r="D37" s="182"/>
      <c r="E37" s="179"/>
      <c r="F37" s="82" t="s">
        <v>24</v>
      </c>
      <c r="G37" s="134"/>
      <c r="H37" s="134"/>
    </row>
    <row r="38" spans="1:8" s="8" customFormat="1" ht="49.5" customHeight="1">
      <c r="A38" s="177"/>
      <c r="B38" s="177"/>
      <c r="C38" s="177"/>
      <c r="D38" s="182"/>
      <c r="E38" s="135">
        <v>11005</v>
      </c>
      <c r="F38" s="45" t="s">
        <v>112</v>
      </c>
      <c r="G38" s="62">
        <f>G39</f>
        <v>-5823.8</v>
      </c>
      <c r="H38" s="62">
        <f>H39</f>
        <v>-18423.8</v>
      </c>
    </row>
    <row r="39" spans="1:8" s="8" customFormat="1" ht="18" customHeight="1">
      <c r="A39" s="177"/>
      <c r="B39" s="177"/>
      <c r="C39" s="177"/>
      <c r="D39" s="182"/>
      <c r="E39" s="178"/>
      <c r="F39" s="82" t="s">
        <v>65</v>
      </c>
      <c r="G39" s="61">
        <f t="shared" ref="G39:H39" si="8">G41</f>
        <v>-5823.8</v>
      </c>
      <c r="H39" s="61">
        <f t="shared" si="8"/>
        <v>-18423.8</v>
      </c>
    </row>
    <row r="40" spans="1:8" ht="32.25" customHeight="1">
      <c r="A40" s="177"/>
      <c r="B40" s="177"/>
      <c r="C40" s="177"/>
      <c r="D40" s="182"/>
      <c r="E40" s="178"/>
      <c r="F40" s="6" t="s">
        <v>62</v>
      </c>
      <c r="G40" s="61"/>
      <c r="H40" s="61"/>
    </row>
    <row r="41" spans="1:8" ht="21" customHeight="1">
      <c r="A41" s="177"/>
      <c r="B41" s="177"/>
      <c r="C41" s="177"/>
      <c r="D41" s="182"/>
      <c r="E41" s="178"/>
      <c r="F41" s="47" t="s">
        <v>25</v>
      </c>
      <c r="G41" s="61">
        <f t="shared" ref="G41:H43" si="9">G42</f>
        <v>-5823.8</v>
      </c>
      <c r="H41" s="61">
        <f t="shared" si="9"/>
        <v>-18423.8</v>
      </c>
    </row>
    <row r="42" spans="1:8" ht="22.5" customHeight="1">
      <c r="A42" s="177"/>
      <c r="B42" s="177"/>
      <c r="C42" s="177"/>
      <c r="D42" s="182"/>
      <c r="E42" s="178"/>
      <c r="F42" s="47" t="s">
        <v>26</v>
      </c>
      <c r="G42" s="61">
        <f t="shared" si="9"/>
        <v>-5823.8</v>
      </c>
      <c r="H42" s="61">
        <f t="shared" si="9"/>
        <v>-18423.8</v>
      </c>
    </row>
    <row r="43" spans="1:8" ht="22.5" customHeight="1">
      <c r="A43" s="177"/>
      <c r="B43" s="177"/>
      <c r="C43" s="177"/>
      <c r="D43" s="182"/>
      <c r="E43" s="178"/>
      <c r="F43" s="47" t="s">
        <v>66</v>
      </c>
      <c r="G43" s="61">
        <f t="shared" si="9"/>
        <v>-5823.8</v>
      </c>
      <c r="H43" s="61">
        <f t="shared" si="9"/>
        <v>-18423.8</v>
      </c>
    </row>
    <row r="44" spans="1:8" ht="27">
      <c r="A44" s="177"/>
      <c r="B44" s="177"/>
      <c r="C44" s="177"/>
      <c r="D44" s="182"/>
      <c r="E44" s="178"/>
      <c r="F44" s="130" t="s">
        <v>71</v>
      </c>
      <c r="G44" s="61">
        <f t="shared" ref="G44:H44" si="10">G45</f>
        <v>-5823.8</v>
      </c>
      <c r="H44" s="61">
        <f t="shared" si="10"/>
        <v>-18423.8</v>
      </c>
    </row>
    <row r="45" spans="1:8" ht="28.5" customHeight="1">
      <c r="A45" s="177"/>
      <c r="B45" s="177"/>
      <c r="C45" s="177"/>
      <c r="D45" s="182"/>
      <c r="E45" s="178"/>
      <c r="F45" s="93" t="s">
        <v>72</v>
      </c>
      <c r="G45" s="137">
        <f>-5823.8</f>
        <v>-5823.8</v>
      </c>
      <c r="H45" s="137">
        <f>-18423.8</f>
        <v>-18423.8</v>
      </c>
    </row>
  </sheetData>
  <mergeCells count="24">
    <mergeCell ref="A32:A45"/>
    <mergeCell ref="B34:B45"/>
    <mergeCell ref="C36:C45"/>
    <mergeCell ref="E39:E45"/>
    <mergeCell ref="E32:E37"/>
    <mergeCell ref="B32:B33"/>
    <mergeCell ref="C32:C35"/>
    <mergeCell ref="D32:D45"/>
    <mergeCell ref="G9:H9"/>
    <mergeCell ref="A11:A31"/>
    <mergeCell ref="G1:H1"/>
    <mergeCell ref="F3:H3"/>
    <mergeCell ref="F2:H2"/>
    <mergeCell ref="A6:H6"/>
    <mergeCell ref="A9:C9"/>
    <mergeCell ref="D9:E9"/>
    <mergeCell ref="F9:F10"/>
    <mergeCell ref="E11:E16"/>
    <mergeCell ref="B11:B12"/>
    <mergeCell ref="C11:C14"/>
    <mergeCell ref="B13:B31"/>
    <mergeCell ref="C15:C31"/>
    <mergeCell ref="D11:D31"/>
    <mergeCell ref="E18:E31"/>
  </mergeCells>
  <pageMargins left="0.7" right="0.7" top="0.75" bottom="0.75" header="0.3" footer="0.3"/>
  <pageSetup paperSize="9" scale="79" orientation="landscape" r:id="rId1"/>
  <rowBreaks count="1" manualBreakCount="1">
    <brk id="31" max="16383" man="1"/>
  </rowBreaks>
  <ignoredErrors>
    <ignoredError sqref="B32:E45 B11:E2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M20"/>
  <sheetViews>
    <sheetView topLeftCell="A13" zoomScaleNormal="100" zoomScaleSheetLayoutView="100" workbookViewId="0">
      <selection activeCell="G11" sqref="G11"/>
    </sheetView>
  </sheetViews>
  <sheetFormatPr defaultRowHeight="12.75"/>
  <cols>
    <col min="1" max="1" width="10.85546875" style="43" customWidth="1"/>
    <col min="2" max="2" width="13.85546875" style="43" customWidth="1"/>
    <col min="3" max="3" width="9" style="43" customWidth="1"/>
    <col min="4" max="4" width="18.28515625" style="44" customWidth="1"/>
    <col min="5" max="5" width="20" style="44" customWidth="1"/>
    <col min="6" max="6" width="48" style="44" customWidth="1"/>
    <col min="7" max="7" width="27.42578125" style="43" customWidth="1"/>
    <col min="8" max="16384" width="9.140625" style="43"/>
  </cols>
  <sheetData>
    <row r="1" spans="1:39" s="20" customFormat="1" ht="24" customHeight="1">
      <c r="A1" s="24"/>
      <c r="B1" s="24"/>
      <c r="C1" s="24"/>
      <c r="D1" s="24"/>
      <c r="E1" s="213" t="s">
        <v>68</v>
      </c>
      <c r="F1" s="213"/>
      <c r="G1" s="213"/>
      <c r="U1" s="24"/>
      <c r="V1" s="24"/>
      <c r="W1" s="24"/>
      <c r="X1" s="212"/>
      <c r="Y1" s="212"/>
      <c r="Z1" s="212"/>
    </row>
    <row r="2" spans="1:39" s="21" customFormat="1" ht="16.5">
      <c r="A2" s="27"/>
      <c r="B2" s="27"/>
      <c r="C2" s="27"/>
      <c r="D2" s="27"/>
      <c r="E2" s="1"/>
      <c r="F2" s="213" t="s">
        <v>63</v>
      </c>
      <c r="G2" s="213"/>
      <c r="U2" s="27"/>
      <c r="V2" s="27"/>
      <c r="W2" s="212"/>
      <c r="X2" s="212"/>
      <c r="Y2" s="212"/>
      <c r="Z2" s="21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</row>
    <row r="3" spans="1:39" s="21" customFormat="1" ht="15.75" customHeight="1">
      <c r="A3" s="27"/>
      <c r="B3" s="27"/>
      <c r="C3" s="27"/>
      <c r="D3" s="27"/>
      <c r="E3" s="1"/>
      <c r="F3" s="213" t="s">
        <v>9</v>
      </c>
      <c r="G3" s="213"/>
      <c r="U3" s="212"/>
      <c r="V3" s="212"/>
      <c r="W3" s="212"/>
      <c r="X3" s="212"/>
      <c r="Y3" s="212"/>
      <c r="Z3" s="21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</row>
    <row r="4" spans="1:39" s="20" customFormat="1" ht="17.25">
      <c r="E4" s="34"/>
      <c r="F4" s="34"/>
      <c r="G4" s="34"/>
    </row>
    <row r="5" spans="1:39" s="20" customFormat="1" ht="15.75" customHeight="1">
      <c r="E5" s="34"/>
      <c r="F5" s="34"/>
      <c r="G5" s="34"/>
    </row>
    <row r="6" spans="1:39" s="20" customFormat="1" ht="67.5" customHeight="1">
      <c r="A6" s="215" t="s">
        <v>82</v>
      </c>
      <c r="B6" s="215"/>
      <c r="C6" s="215"/>
      <c r="D6" s="215"/>
      <c r="E6" s="215"/>
      <c r="F6" s="215"/>
      <c r="G6" s="215"/>
    </row>
    <row r="7" spans="1:39" s="20" customFormat="1" ht="40.5" customHeight="1">
      <c r="C7" s="35"/>
      <c r="D7" s="35"/>
      <c r="F7" s="23"/>
      <c r="G7" s="23" t="s">
        <v>57</v>
      </c>
    </row>
    <row r="8" spans="1:39" s="39" customFormat="1" ht="78.75" customHeight="1">
      <c r="A8" s="214" t="s">
        <v>16</v>
      </c>
      <c r="B8" s="214"/>
      <c r="C8" s="214"/>
      <c r="D8" s="204" t="s">
        <v>23</v>
      </c>
      <c r="E8" s="205"/>
      <c r="F8" s="216" t="s">
        <v>67</v>
      </c>
      <c r="G8" s="46" t="s">
        <v>93</v>
      </c>
    </row>
    <row r="9" spans="1:39" s="39" customFormat="1" ht="96" customHeight="1">
      <c r="A9" s="40" t="s">
        <v>20</v>
      </c>
      <c r="B9" s="202" t="s">
        <v>21</v>
      </c>
      <c r="C9" s="203"/>
      <c r="D9" s="206"/>
      <c r="E9" s="207"/>
      <c r="F9" s="217"/>
      <c r="G9" s="46" t="s">
        <v>19</v>
      </c>
    </row>
    <row r="10" spans="1:39" s="39" customFormat="1" ht="26.25" customHeight="1">
      <c r="A10" s="87">
        <v>1075</v>
      </c>
      <c r="B10" s="208" t="s">
        <v>84</v>
      </c>
      <c r="C10" s="198"/>
      <c r="D10" s="198"/>
      <c r="E10" s="199"/>
      <c r="F10" s="109"/>
      <c r="G10" s="127">
        <f>G11</f>
        <v>18423.800000000003</v>
      </c>
    </row>
    <row r="11" spans="1:39" s="39" customFormat="1" ht="33.75" customHeight="1">
      <c r="A11" s="80"/>
      <c r="B11" s="88">
        <v>11004</v>
      </c>
      <c r="C11" s="209" t="s">
        <v>92</v>
      </c>
      <c r="D11" s="209"/>
      <c r="E11" s="209"/>
      <c r="F11" s="120"/>
      <c r="G11" s="127">
        <f>G13+G15</f>
        <v>18423.800000000003</v>
      </c>
    </row>
    <row r="12" spans="1:39" s="39" customFormat="1" ht="18.75" customHeight="1">
      <c r="A12" s="111"/>
      <c r="B12" s="88"/>
      <c r="C12" s="189" t="s">
        <v>115</v>
      </c>
      <c r="D12" s="189"/>
      <c r="E12" s="189"/>
      <c r="F12" s="120"/>
      <c r="G12" s="94"/>
    </row>
    <row r="13" spans="1:39" s="39" customFormat="1" ht="36" customHeight="1">
      <c r="A13" s="80"/>
      <c r="B13" s="126"/>
      <c r="C13" s="210"/>
      <c r="D13" s="211"/>
      <c r="E13" s="211"/>
      <c r="F13" s="125" t="s">
        <v>65</v>
      </c>
      <c r="G13" s="127">
        <f>G14</f>
        <v>110685.2</v>
      </c>
    </row>
    <row r="14" spans="1:39" s="39" customFormat="1" ht="46.5" customHeight="1">
      <c r="A14" s="80"/>
      <c r="B14" s="126"/>
      <c r="C14" s="200"/>
      <c r="D14" s="201"/>
      <c r="E14" s="201"/>
      <c r="F14" s="121" t="s">
        <v>123</v>
      </c>
      <c r="G14" s="65">
        <f>92261.4+18423.8</f>
        <v>110685.2</v>
      </c>
    </row>
    <row r="15" spans="1:39" s="39" customFormat="1" ht="24" customHeight="1">
      <c r="A15" s="124"/>
      <c r="B15" s="126"/>
      <c r="C15" s="200"/>
      <c r="D15" s="201"/>
      <c r="E15" s="201"/>
      <c r="F15" s="125" t="s">
        <v>124</v>
      </c>
      <c r="G15" s="127" t="str">
        <f>G16</f>
        <v>(92261,4)</v>
      </c>
    </row>
    <row r="16" spans="1:39" s="39" customFormat="1" ht="46.5" customHeight="1">
      <c r="A16" s="124"/>
      <c r="B16" s="126"/>
      <c r="C16" s="200"/>
      <c r="D16" s="201"/>
      <c r="E16" s="201"/>
      <c r="F16" s="121" t="s">
        <v>123</v>
      </c>
      <c r="G16" s="132" t="s">
        <v>129</v>
      </c>
    </row>
    <row r="17" spans="1:7" s="42" customFormat="1" ht="24" customHeight="1">
      <c r="A17" s="48">
        <v>1124</v>
      </c>
      <c r="B17" s="197" t="s">
        <v>111</v>
      </c>
      <c r="C17" s="198"/>
      <c r="D17" s="198"/>
      <c r="E17" s="199"/>
      <c r="F17" s="109"/>
      <c r="G17" s="64" t="str">
        <f>G18</f>
        <v>(18423,8)</v>
      </c>
    </row>
    <row r="18" spans="1:7" s="42" customFormat="1" ht="43.5" customHeight="1">
      <c r="A18" s="195" t="s">
        <v>113</v>
      </c>
      <c r="B18" s="196"/>
      <c r="C18" s="192" t="s">
        <v>112</v>
      </c>
      <c r="D18" s="193"/>
      <c r="E18" s="194"/>
      <c r="F18" s="125" t="s">
        <v>65</v>
      </c>
      <c r="G18" s="64" t="str">
        <f>G19</f>
        <v>(18423,8)</v>
      </c>
    </row>
    <row r="19" spans="1:7" s="42" customFormat="1" ht="13.5" customHeight="1">
      <c r="A19" s="41"/>
      <c r="B19" s="41"/>
      <c r="C19" s="189" t="s">
        <v>115</v>
      </c>
      <c r="D19" s="189"/>
      <c r="E19" s="189"/>
      <c r="F19" s="110"/>
      <c r="G19" s="65" t="str">
        <f>G20</f>
        <v>(18423,8)</v>
      </c>
    </row>
    <row r="20" spans="1:7" s="42" customFormat="1" ht="45" customHeight="1">
      <c r="A20" s="41"/>
      <c r="B20" s="41"/>
      <c r="C20" s="190" t="s">
        <v>120</v>
      </c>
      <c r="D20" s="191"/>
      <c r="E20" s="191"/>
      <c r="F20" s="114" t="s">
        <v>121</v>
      </c>
      <c r="G20" s="65" t="s">
        <v>122</v>
      </c>
    </row>
  </sheetData>
  <mergeCells count="23">
    <mergeCell ref="X1:Z1"/>
    <mergeCell ref="W2:Z2"/>
    <mergeCell ref="U3:Z3"/>
    <mergeCell ref="E1:G1"/>
    <mergeCell ref="A8:C8"/>
    <mergeCell ref="A6:G6"/>
    <mergeCell ref="F8:F9"/>
    <mergeCell ref="F2:G2"/>
    <mergeCell ref="F3:G3"/>
    <mergeCell ref="C16:E16"/>
    <mergeCell ref="B9:C9"/>
    <mergeCell ref="D8:E9"/>
    <mergeCell ref="C12:E12"/>
    <mergeCell ref="B10:E10"/>
    <mergeCell ref="C11:E11"/>
    <mergeCell ref="C13:E13"/>
    <mergeCell ref="C14:E14"/>
    <mergeCell ref="C15:E15"/>
    <mergeCell ref="C19:E19"/>
    <mergeCell ref="C20:E20"/>
    <mergeCell ref="C18:E18"/>
    <mergeCell ref="A18:B18"/>
    <mergeCell ref="B17:E1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G20" numberStoredAsText="1"/>
    <ignoredError sqref="G1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2:E79"/>
  <sheetViews>
    <sheetView tabSelected="1" zoomScale="110" zoomScaleNormal="110" zoomScaleSheetLayoutView="100" workbookViewId="0">
      <selection activeCell="C6" sqref="C6"/>
    </sheetView>
  </sheetViews>
  <sheetFormatPr defaultColWidth="9.140625" defaultRowHeight="13.5"/>
  <cols>
    <col min="1" max="1" width="5.28515625" style="1" customWidth="1"/>
    <col min="2" max="2" width="19.85546875" style="1" customWidth="1"/>
    <col min="3" max="3" width="65.5703125" style="1" customWidth="1"/>
    <col min="4" max="4" width="16.140625" style="1" customWidth="1"/>
    <col min="5" max="5" width="15.28515625" style="1" customWidth="1"/>
    <col min="6" max="6" width="9.140625" style="1"/>
    <col min="7" max="7" width="49.85546875" style="1" customWidth="1"/>
    <col min="8" max="16384" width="9.140625" style="1"/>
  </cols>
  <sheetData>
    <row r="2" spans="1:5">
      <c r="D2" s="146" t="s">
        <v>69</v>
      </c>
      <c r="E2" s="146"/>
    </row>
    <row r="3" spans="1:5" ht="30.75" customHeight="1">
      <c r="C3" s="146" t="s">
        <v>63</v>
      </c>
      <c r="D3" s="220"/>
      <c r="E3" s="220"/>
    </row>
    <row r="4" spans="1:5" ht="27" customHeight="1">
      <c r="C4" s="146" t="s">
        <v>9</v>
      </c>
      <c r="D4" s="220"/>
      <c r="E4" s="220"/>
    </row>
    <row r="7" spans="1:5" ht="59.25" customHeight="1">
      <c r="A7" s="29"/>
      <c r="B7" s="218" t="s">
        <v>130</v>
      </c>
      <c r="C7" s="218"/>
      <c r="D7" s="219"/>
      <c r="E7" s="219"/>
    </row>
    <row r="8" spans="1:5" ht="23.25" customHeight="1"/>
    <row r="9" spans="1:5" ht="17.25">
      <c r="B9" s="30" t="s">
        <v>64</v>
      </c>
      <c r="C9" s="30"/>
      <c r="D9" s="30"/>
      <c r="E9" s="30"/>
    </row>
    <row r="10" spans="1:5">
      <c r="B10" s="11"/>
      <c r="C10" s="11"/>
      <c r="D10" s="11"/>
      <c r="E10" s="11"/>
    </row>
    <row r="11" spans="1:5" ht="14.25">
      <c r="B11" s="17" t="s">
        <v>11</v>
      </c>
      <c r="C11" s="18"/>
      <c r="D11" s="18"/>
      <c r="E11" s="19"/>
    </row>
    <row r="12" spans="1:5" ht="14.25">
      <c r="B12" s="74" t="s">
        <v>1</v>
      </c>
      <c r="C12" s="74" t="s">
        <v>2</v>
      </c>
      <c r="D12" s="9"/>
      <c r="E12" s="9"/>
    </row>
    <row r="13" spans="1:5" ht="14.25">
      <c r="B13" s="68">
        <v>1075</v>
      </c>
      <c r="C13" s="68" t="s">
        <v>84</v>
      </c>
      <c r="D13" s="103"/>
      <c r="E13" s="103"/>
    </row>
    <row r="14" spans="1:5" ht="28.5">
      <c r="B14" s="15" t="s">
        <v>3</v>
      </c>
      <c r="C14" s="73"/>
      <c r="D14" s="9"/>
      <c r="E14" s="9"/>
    </row>
    <row r="15" spans="1:5" ht="60" customHeight="1">
      <c r="B15" s="96" t="s">
        <v>4</v>
      </c>
      <c r="C15" s="97">
        <v>1075</v>
      </c>
      <c r="D15" s="221" t="s">
        <v>30</v>
      </c>
      <c r="E15" s="222"/>
    </row>
    <row r="16" spans="1:5" ht="31.5" customHeight="1">
      <c r="B16" s="96" t="s">
        <v>5</v>
      </c>
      <c r="C16" s="97">
        <v>11004</v>
      </c>
      <c r="D16" s="5" t="s">
        <v>12</v>
      </c>
      <c r="E16" s="5" t="s">
        <v>13</v>
      </c>
    </row>
    <row r="17" spans="2:5" ht="30" customHeight="1">
      <c r="B17" s="98" t="s">
        <v>6</v>
      </c>
      <c r="C17" s="99" t="s">
        <v>87</v>
      </c>
      <c r="D17" s="2"/>
      <c r="E17" s="2"/>
    </row>
    <row r="18" spans="2:5" ht="32.25" customHeight="1">
      <c r="B18" s="98" t="s">
        <v>10</v>
      </c>
      <c r="C18" s="99" t="s">
        <v>88</v>
      </c>
      <c r="D18" s="2"/>
      <c r="E18" s="2"/>
    </row>
    <row r="19" spans="2:5" ht="28.5" customHeight="1">
      <c r="B19" s="98" t="s">
        <v>7</v>
      </c>
      <c r="C19" s="100" t="s">
        <v>47</v>
      </c>
      <c r="D19" s="2"/>
      <c r="E19" s="2"/>
    </row>
    <row r="20" spans="2:5" ht="43.5" customHeight="1">
      <c r="B20" s="101" t="s">
        <v>48</v>
      </c>
      <c r="C20" s="100" t="s">
        <v>75</v>
      </c>
      <c r="D20" s="2"/>
      <c r="E20" s="2"/>
    </row>
    <row r="21" spans="2:5" ht="22.5" customHeight="1">
      <c r="B21" s="98"/>
      <c r="C21" s="98" t="s">
        <v>0</v>
      </c>
      <c r="D21" s="2"/>
      <c r="E21" s="2"/>
    </row>
    <row r="22" spans="2:5" ht="18" hidden="1" customHeight="1">
      <c r="B22" s="225" t="s">
        <v>94</v>
      </c>
      <c r="C22" s="226"/>
      <c r="D22" s="83"/>
      <c r="E22" s="83"/>
    </row>
    <row r="23" spans="2:5" ht="18" hidden="1" customHeight="1">
      <c r="B23" s="225" t="s">
        <v>103</v>
      </c>
      <c r="C23" s="226"/>
      <c r="D23" s="83"/>
      <c r="E23" s="83"/>
    </row>
    <row r="24" spans="2:5" ht="16.5" hidden="1" customHeight="1">
      <c r="B24" s="225" t="s">
        <v>95</v>
      </c>
      <c r="C24" s="226"/>
      <c r="D24" s="83"/>
      <c r="E24" s="83"/>
    </row>
    <row r="25" spans="2:5" ht="17.25" hidden="1" customHeight="1">
      <c r="B25" s="225" t="s">
        <v>96</v>
      </c>
      <c r="C25" s="226"/>
      <c r="D25" s="83"/>
      <c r="E25" s="83"/>
    </row>
    <row r="26" spans="2:5" hidden="1">
      <c r="B26" s="225" t="s">
        <v>97</v>
      </c>
      <c r="C26" s="226"/>
      <c r="D26" s="83"/>
      <c r="E26" s="83"/>
    </row>
    <row r="27" spans="2:5" hidden="1">
      <c r="B27" s="225" t="s">
        <v>98</v>
      </c>
      <c r="C27" s="226"/>
      <c r="D27" s="83"/>
      <c r="E27" s="83"/>
    </row>
    <row r="28" spans="2:5" hidden="1">
      <c r="B28" s="225" t="s">
        <v>99</v>
      </c>
      <c r="C28" s="226"/>
      <c r="D28" s="83"/>
      <c r="E28" s="83"/>
    </row>
    <row r="29" spans="2:5" hidden="1">
      <c r="B29" s="225" t="s">
        <v>102</v>
      </c>
      <c r="C29" s="226"/>
      <c r="D29" s="83"/>
      <c r="E29" s="83"/>
    </row>
    <row r="30" spans="2:5" hidden="1">
      <c r="B30" s="225" t="s">
        <v>104</v>
      </c>
      <c r="C30" s="226"/>
      <c r="D30" s="83"/>
      <c r="E30" s="83"/>
    </row>
    <row r="31" spans="2:5" hidden="1">
      <c r="B31" s="225" t="s">
        <v>100</v>
      </c>
      <c r="C31" s="226"/>
      <c r="D31" s="83"/>
      <c r="E31" s="83"/>
    </row>
    <row r="32" spans="2:5" hidden="1">
      <c r="B32" s="225" t="s">
        <v>101</v>
      </c>
      <c r="C32" s="226"/>
      <c r="D32" s="83"/>
      <c r="E32" s="83"/>
    </row>
    <row r="33" spans="2:5" ht="21.75" customHeight="1">
      <c r="B33" s="102" t="s">
        <v>8</v>
      </c>
      <c r="C33" s="102"/>
      <c r="D33" s="136">
        <v>5823.8</v>
      </c>
      <c r="E33" s="136">
        <v>18423.8</v>
      </c>
    </row>
    <row r="34" spans="2:5" ht="26.25" customHeight="1">
      <c r="B34" s="231" t="s">
        <v>114</v>
      </c>
      <c r="C34" s="233" t="s">
        <v>2</v>
      </c>
      <c r="D34" s="234"/>
      <c r="E34" s="235"/>
    </row>
    <row r="35" spans="2:5" ht="22.5" customHeight="1">
      <c r="B35" s="232"/>
      <c r="C35" s="105" t="s">
        <v>111</v>
      </c>
      <c r="D35" s="106"/>
      <c r="E35" s="106"/>
    </row>
    <row r="36" spans="2:5" ht="22.5" customHeight="1">
      <c r="B36" s="229" t="s">
        <v>3</v>
      </c>
      <c r="C36" s="230"/>
      <c r="D36" s="76"/>
      <c r="E36" s="76"/>
    </row>
    <row r="37" spans="2:5" ht="57" customHeight="1">
      <c r="B37" s="6" t="s">
        <v>50</v>
      </c>
      <c r="C37" s="7">
        <v>1124</v>
      </c>
      <c r="D37" s="221" t="s">
        <v>30</v>
      </c>
      <c r="E37" s="222"/>
    </row>
    <row r="38" spans="2:5" ht="29.25" customHeight="1">
      <c r="B38" s="6" t="s">
        <v>51</v>
      </c>
      <c r="C38" s="7">
        <v>11005</v>
      </c>
      <c r="D38" s="152" t="s">
        <v>12</v>
      </c>
      <c r="E38" s="152" t="s">
        <v>13</v>
      </c>
    </row>
    <row r="39" spans="2:5" ht="38.25" customHeight="1">
      <c r="B39" s="6" t="s">
        <v>52</v>
      </c>
      <c r="C39" s="26" t="s">
        <v>112</v>
      </c>
      <c r="D39" s="236"/>
      <c r="E39" s="236"/>
    </row>
    <row r="40" spans="2:5" ht="32.25" customHeight="1">
      <c r="B40" s="6" t="s">
        <v>53</v>
      </c>
      <c r="C40" s="26" t="s">
        <v>110</v>
      </c>
      <c r="D40" s="236"/>
      <c r="E40" s="236"/>
    </row>
    <row r="41" spans="2:5" ht="35.25" customHeight="1">
      <c r="B41" s="6" t="s">
        <v>54</v>
      </c>
      <c r="C41" s="31" t="s">
        <v>78</v>
      </c>
      <c r="D41" s="236"/>
      <c r="E41" s="236"/>
    </row>
    <row r="42" spans="2:5" ht="44.25" customHeight="1">
      <c r="B42" s="6" t="s">
        <v>70</v>
      </c>
      <c r="C42" s="112" t="s">
        <v>79</v>
      </c>
      <c r="D42" s="236"/>
      <c r="E42" s="236"/>
    </row>
    <row r="43" spans="2:5" ht="18" customHeight="1">
      <c r="B43" s="179" t="s">
        <v>55</v>
      </c>
      <c r="C43" s="179"/>
      <c r="D43" s="237"/>
      <c r="E43" s="237"/>
    </row>
    <row r="44" spans="2:5" ht="21" customHeight="1">
      <c r="B44" s="227" t="s">
        <v>116</v>
      </c>
      <c r="C44" s="227"/>
      <c r="D44" s="107"/>
      <c r="E44" s="107"/>
    </row>
    <row r="45" spans="2:5" ht="16.5" customHeight="1">
      <c r="B45" s="223" t="s">
        <v>118</v>
      </c>
      <c r="C45" s="224"/>
      <c r="D45" s="131">
        <f>-3</f>
        <v>-3</v>
      </c>
      <c r="E45" s="131">
        <f>-3</f>
        <v>-3</v>
      </c>
    </row>
    <row r="46" spans="2:5" ht="15.75" customHeight="1">
      <c r="B46" s="223" t="s">
        <v>117</v>
      </c>
      <c r="C46" s="224"/>
      <c r="D46" s="131">
        <f>-500</f>
        <v>-500</v>
      </c>
      <c r="E46" s="131">
        <f>-500</f>
        <v>-500</v>
      </c>
    </row>
    <row r="47" spans="2:5" ht="15.75" customHeight="1">
      <c r="B47" s="228" t="s">
        <v>56</v>
      </c>
      <c r="C47" s="228"/>
      <c r="D47" s="95">
        <f>-5823.8</f>
        <v>-5823.8</v>
      </c>
      <c r="E47" s="95">
        <f>-18423.8</f>
        <v>-18423.8</v>
      </c>
    </row>
    <row r="48" spans="2:5" ht="27.75" customHeight="1">
      <c r="B48" s="51"/>
      <c r="C48" s="51"/>
      <c r="D48" s="50"/>
      <c r="E48" s="50"/>
    </row>
    <row r="49" spans="2:5" ht="65.25" hidden="1" customHeight="1">
      <c r="B49" s="183" t="s">
        <v>83</v>
      </c>
      <c r="C49" s="183"/>
      <c r="D49" s="29"/>
      <c r="E49" s="29"/>
    </row>
    <row r="50" spans="2:5" ht="18" hidden="1" customHeight="1"/>
    <row r="51" spans="2:5" ht="17.25" hidden="1">
      <c r="B51" s="30" t="s">
        <v>42</v>
      </c>
      <c r="C51" s="30"/>
      <c r="D51" s="30"/>
      <c r="E51" s="30"/>
    </row>
    <row r="52" spans="2:5" hidden="1">
      <c r="B52" s="11"/>
      <c r="C52" s="11"/>
      <c r="D52" s="11"/>
      <c r="E52" s="11"/>
    </row>
    <row r="53" spans="2:5" ht="14.25" hidden="1">
      <c r="B53" s="17" t="s">
        <v>11</v>
      </c>
      <c r="C53" s="18"/>
      <c r="D53" s="18"/>
      <c r="E53" s="19"/>
    </row>
    <row r="54" spans="2:5" hidden="1">
      <c r="B54" s="9"/>
      <c r="C54" s="9"/>
      <c r="D54" s="9"/>
      <c r="E54" s="9"/>
    </row>
    <row r="55" spans="2:5" hidden="1">
      <c r="B55" s="9"/>
      <c r="C55" s="9"/>
      <c r="D55" s="9"/>
      <c r="E55" s="9"/>
    </row>
    <row r="56" spans="2:5" ht="17.25" hidden="1" customHeight="1">
      <c r="B56" s="4" t="s">
        <v>1</v>
      </c>
      <c r="C56" s="4" t="s">
        <v>2</v>
      </c>
      <c r="D56" s="9"/>
      <c r="E56" s="9"/>
    </row>
    <row r="57" spans="2:5" ht="21.75" hidden="1" customHeight="1">
      <c r="B57" s="12" t="s">
        <v>43</v>
      </c>
      <c r="C57" s="12" t="s">
        <v>44</v>
      </c>
      <c r="D57" s="9"/>
      <c r="E57" s="9"/>
    </row>
    <row r="58" spans="2:5" ht="28.5" hidden="1">
      <c r="B58" s="15" t="s">
        <v>3</v>
      </c>
      <c r="C58" s="9"/>
      <c r="D58" s="9"/>
      <c r="E58" s="9"/>
    </row>
    <row r="59" spans="2:5" ht="38.25" hidden="1" customHeight="1">
      <c r="B59" s="2" t="s">
        <v>4</v>
      </c>
      <c r="C59" s="12" t="s">
        <v>43</v>
      </c>
      <c r="D59" s="221"/>
      <c r="E59" s="222"/>
    </row>
    <row r="60" spans="2:5" ht="27" hidden="1">
      <c r="B60" s="2" t="s">
        <v>5</v>
      </c>
      <c r="C60" s="12" t="s">
        <v>45</v>
      </c>
      <c r="D60" s="5" t="s">
        <v>12</v>
      </c>
      <c r="E60" s="5" t="s">
        <v>13</v>
      </c>
    </row>
    <row r="61" spans="2:5" ht="27" hidden="1">
      <c r="B61" s="3" t="s">
        <v>6</v>
      </c>
      <c r="C61" s="12" t="s">
        <v>44</v>
      </c>
      <c r="D61" s="2"/>
      <c r="E61" s="2"/>
    </row>
    <row r="62" spans="2:5" ht="54" hidden="1">
      <c r="B62" s="2" t="s">
        <v>10</v>
      </c>
      <c r="C62" s="12" t="s">
        <v>46</v>
      </c>
      <c r="D62" s="2"/>
      <c r="E62" s="2"/>
    </row>
    <row r="63" spans="2:5" ht="27" hidden="1">
      <c r="B63" s="3" t="s">
        <v>7</v>
      </c>
      <c r="C63" s="12" t="s">
        <v>47</v>
      </c>
      <c r="D63" s="2"/>
      <c r="E63" s="2"/>
    </row>
    <row r="64" spans="2:5" ht="40.5" hidden="1">
      <c r="B64" s="6" t="s">
        <v>48</v>
      </c>
      <c r="C64" s="12" t="s">
        <v>49</v>
      </c>
      <c r="D64" s="2"/>
      <c r="E64" s="2"/>
    </row>
    <row r="65" spans="2:5" ht="18.75" hidden="1" customHeight="1">
      <c r="B65" s="2"/>
      <c r="C65" s="2" t="s">
        <v>0</v>
      </c>
      <c r="D65" s="2"/>
      <c r="E65" s="2"/>
    </row>
    <row r="66" spans="2:5" ht="23.25" hidden="1" customHeight="1">
      <c r="B66" s="16" t="s">
        <v>8</v>
      </c>
      <c r="C66" s="16"/>
      <c r="D66" s="67">
        <v>433200</v>
      </c>
      <c r="E66" s="67">
        <v>577957.1</v>
      </c>
    </row>
    <row r="67" spans="2:5" hidden="1">
      <c r="B67" s="52"/>
      <c r="C67" s="53"/>
      <c r="D67" s="54"/>
      <c r="E67" s="55"/>
    </row>
    <row r="68" spans="2:5" ht="17.25" hidden="1" customHeight="1">
      <c r="B68" s="4" t="s">
        <v>1</v>
      </c>
      <c r="C68" s="4" t="s">
        <v>2</v>
      </c>
      <c r="D68" s="9"/>
      <c r="E68" s="9"/>
    </row>
    <row r="69" spans="2:5" ht="21.75" hidden="1" customHeight="1">
      <c r="B69" s="28" t="s">
        <v>43</v>
      </c>
      <c r="C69" s="28" t="s">
        <v>44</v>
      </c>
      <c r="D69" s="9"/>
      <c r="E69" s="9"/>
    </row>
    <row r="70" spans="2:5" ht="28.5" hidden="1">
      <c r="B70" s="15" t="s">
        <v>3</v>
      </c>
      <c r="C70" s="9"/>
      <c r="D70" s="9"/>
      <c r="E70" s="9"/>
    </row>
    <row r="71" spans="2:5" ht="38.25" hidden="1" customHeight="1">
      <c r="B71" s="2" t="s">
        <v>4</v>
      </c>
      <c r="C71" s="28" t="s">
        <v>43</v>
      </c>
      <c r="D71" s="221"/>
      <c r="E71" s="222"/>
    </row>
    <row r="72" spans="2:5" ht="27" hidden="1">
      <c r="B72" s="2" t="s">
        <v>5</v>
      </c>
      <c r="C72" s="28" t="s">
        <v>45</v>
      </c>
      <c r="D72" s="5" t="s">
        <v>12</v>
      </c>
      <c r="E72" s="5" t="s">
        <v>13</v>
      </c>
    </row>
    <row r="73" spans="2:5" ht="27" hidden="1">
      <c r="B73" s="3" t="s">
        <v>6</v>
      </c>
      <c r="C73" s="28" t="s">
        <v>44</v>
      </c>
      <c r="D73" s="2"/>
      <c r="E73" s="2"/>
    </row>
    <row r="74" spans="2:5" ht="54" hidden="1">
      <c r="B74" s="2" t="s">
        <v>10</v>
      </c>
      <c r="C74" s="28" t="s">
        <v>46</v>
      </c>
      <c r="D74" s="2"/>
      <c r="E74" s="2"/>
    </row>
    <row r="75" spans="2:5" ht="27" hidden="1">
      <c r="B75" s="3" t="s">
        <v>7</v>
      </c>
      <c r="C75" s="28" t="s">
        <v>47</v>
      </c>
      <c r="D75" s="2"/>
      <c r="E75" s="2"/>
    </row>
    <row r="76" spans="2:5" ht="40.5" hidden="1">
      <c r="B76" s="6" t="s">
        <v>48</v>
      </c>
      <c r="C76" s="28" t="s">
        <v>49</v>
      </c>
      <c r="D76" s="2"/>
      <c r="E76" s="2"/>
    </row>
    <row r="77" spans="2:5" ht="18.75" hidden="1" customHeight="1">
      <c r="B77" s="2"/>
      <c r="C77" s="2" t="s">
        <v>0</v>
      </c>
      <c r="D77" s="2"/>
      <c r="E77" s="2"/>
    </row>
    <row r="78" spans="2:5" ht="23.25" hidden="1" customHeight="1">
      <c r="B78" s="16" t="s">
        <v>8</v>
      </c>
      <c r="C78" s="16"/>
      <c r="D78" s="36" t="s">
        <v>73</v>
      </c>
      <c r="E78" s="36" t="s">
        <v>77</v>
      </c>
    </row>
    <row r="79" spans="2:5" ht="15" customHeight="1">
      <c r="B79" s="13"/>
      <c r="C79" s="13"/>
      <c r="D79" s="14"/>
      <c r="E79" s="14"/>
    </row>
  </sheetData>
  <mergeCells count="30">
    <mergeCell ref="B47:C47"/>
    <mergeCell ref="B43:C43"/>
    <mergeCell ref="B46:C46"/>
    <mergeCell ref="B36:C36"/>
    <mergeCell ref="B34:B35"/>
    <mergeCell ref="C34:E34"/>
    <mergeCell ref="D38:D43"/>
    <mergeCell ref="E38:E43"/>
    <mergeCell ref="B28:C28"/>
    <mergeCell ref="B32:C32"/>
    <mergeCell ref="B31:C31"/>
    <mergeCell ref="B29:C29"/>
    <mergeCell ref="B44:C44"/>
    <mergeCell ref="B30:C30"/>
    <mergeCell ref="D2:E2"/>
    <mergeCell ref="B7:E7"/>
    <mergeCell ref="C3:E3"/>
    <mergeCell ref="C4:E4"/>
    <mergeCell ref="D71:E71"/>
    <mergeCell ref="D37:E37"/>
    <mergeCell ref="B49:C49"/>
    <mergeCell ref="B45:C45"/>
    <mergeCell ref="D15:E15"/>
    <mergeCell ref="D59:E59"/>
    <mergeCell ref="B22:C22"/>
    <mergeCell ref="B23:C23"/>
    <mergeCell ref="B24:C24"/>
    <mergeCell ref="B25:C25"/>
    <mergeCell ref="B26:C26"/>
    <mergeCell ref="B27:C2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B1:I66"/>
  <sheetViews>
    <sheetView topLeftCell="A52" zoomScaleNormal="100" zoomScaleSheetLayoutView="100" workbookViewId="0">
      <selection activeCell="D66" sqref="D66"/>
    </sheetView>
  </sheetViews>
  <sheetFormatPr defaultColWidth="9.140625" defaultRowHeight="13.5"/>
  <cols>
    <col min="1" max="1" width="6" style="1" customWidth="1"/>
    <col min="2" max="2" width="19.85546875" style="1" customWidth="1"/>
    <col min="3" max="3" width="62.140625" style="1" customWidth="1"/>
    <col min="4" max="4" width="11.85546875" style="1" customWidth="1"/>
    <col min="5" max="5" width="12.5703125" style="1" customWidth="1"/>
    <col min="6" max="16384" width="9.140625" style="1"/>
  </cols>
  <sheetData>
    <row r="1" spans="2:9" ht="128.25" customHeight="1">
      <c r="B1" s="251" t="s">
        <v>126</v>
      </c>
      <c r="C1" s="251"/>
      <c r="D1" s="251"/>
      <c r="E1" s="251"/>
      <c r="F1" s="251"/>
      <c r="G1" s="139"/>
      <c r="H1" s="139"/>
      <c r="I1" s="139"/>
    </row>
    <row r="2" spans="2:9" ht="33" customHeight="1">
      <c r="B2" s="30" t="s">
        <v>64</v>
      </c>
      <c r="C2" s="30"/>
      <c r="D2" s="30"/>
      <c r="E2" s="30"/>
      <c r="G2" s="238"/>
      <c r="H2" s="238"/>
      <c r="I2" s="139"/>
    </row>
    <row r="3" spans="2:9">
      <c r="B3" s="11"/>
      <c r="C3" s="11"/>
      <c r="D3" s="11"/>
      <c r="E3" s="11"/>
      <c r="G3" s="139"/>
      <c r="H3" s="139"/>
      <c r="I3" s="139"/>
    </row>
    <row r="4" spans="2:9" ht="14.25">
      <c r="B4" s="17" t="s">
        <v>11</v>
      </c>
      <c r="C4" s="18"/>
      <c r="D4" s="18"/>
      <c r="E4" s="19"/>
      <c r="G4" s="139"/>
      <c r="H4" s="139"/>
      <c r="I4" s="139"/>
    </row>
    <row r="5" spans="2:9" ht="14.25">
      <c r="B5" s="74" t="s">
        <v>1</v>
      </c>
      <c r="C5" s="74" t="s">
        <v>2</v>
      </c>
      <c r="D5" s="9"/>
      <c r="E5" s="9"/>
    </row>
    <row r="6" spans="2:9" ht="14.25">
      <c r="B6" s="82">
        <v>1075</v>
      </c>
      <c r="C6" s="82" t="s">
        <v>84</v>
      </c>
      <c r="D6" s="59"/>
      <c r="E6" s="59"/>
    </row>
    <row r="7" spans="2:9" ht="28.5">
      <c r="B7" s="15" t="s">
        <v>3</v>
      </c>
      <c r="C7" s="73"/>
      <c r="D7" s="9"/>
      <c r="E7" s="9"/>
    </row>
    <row r="8" spans="2:9" ht="68.25" customHeight="1">
      <c r="B8" s="75" t="s">
        <v>4</v>
      </c>
      <c r="C8" s="82">
        <v>1075</v>
      </c>
      <c r="D8" s="239" t="s">
        <v>105</v>
      </c>
      <c r="E8" s="160"/>
    </row>
    <row r="9" spans="2:9" ht="27">
      <c r="B9" s="75" t="s">
        <v>5</v>
      </c>
      <c r="C9" s="82">
        <v>11004</v>
      </c>
      <c r="D9" s="5" t="s">
        <v>12</v>
      </c>
      <c r="E9" s="5" t="s">
        <v>13</v>
      </c>
    </row>
    <row r="10" spans="2:9" ht="27">
      <c r="B10" s="3" t="s">
        <v>6</v>
      </c>
      <c r="C10" s="38" t="s">
        <v>87</v>
      </c>
      <c r="D10" s="83"/>
      <c r="E10" s="83"/>
    </row>
    <row r="11" spans="2:9" ht="49.5">
      <c r="B11" s="83" t="s">
        <v>10</v>
      </c>
      <c r="C11" s="38" t="s">
        <v>125</v>
      </c>
      <c r="D11" s="83"/>
      <c r="E11" s="83"/>
    </row>
    <row r="12" spans="2:9" ht="27">
      <c r="B12" s="3" t="s">
        <v>7</v>
      </c>
      <c r="C12" s="28" t="s">
        <v>47</v>
      </c>
      <c r="D12" s="83"/>
      <c r="E12" s="83"/>
    </row>
    <row r="13" spans="2:9" ht="40.5">
      <c r="B13" s="6" t="s">
        <v>48</v>
      </c>
      <c r="C13" s="28" t="s">
        <v>75</v>
      </c>
      <c r="D13" s="83"/>
      <c r="E13" s="83"/>
    </row>
    <row r="14" spans="2:9">
      <c r="B14" s="83"/>
      <c r="C14" s="83" t="s">
        <v>0</v>
      </c>
      <c r="D14" s="83"/>
      <c r="E14" s="83"/>
    </row>
    <row r="15" spans="2:9" ht="13.5" customHeight="1">
      <c r="B15" s="240" t="s">
        <v>94</v>
      </c>
      <c r="C15" s="241"/>
      <c r="D15" s="138">
        <v>74650</v>
      </c>
      <c r="E15" s="138">
        <v>74650</v>
      </c>
    </row>
    <row r="16" spans="2:9" ht="13.5" customHeight="1">
      <c r="B16" s="240" t="s">
        <v>103</v>
      </c>
      <c r="C16" s="241"/>
      <c r="D16" s="138">
        <v>12745</v>
      </c>
      <c r="E16" s="138">
        <v>12805</v>
      </c>
    </row>
    <row r="17" spans="2:5" ht="13.5" customHeight="1">
      <c r="B17" s="240" t="s">
        <v>95</v>
      </c>
      <c r="C17" s="241"/>
      <c r="D17" s="138">
        <v>910</v>
      </c>
      <c r="E17" s="138">
        <v>26850</v>
      </c>
    </row>
    <row r="18" spans="2:5" ht="13.5" customHeight="1">
      <c r="B18" s="240" t="s">
        <v>96</v>
      </c>
      <c r="C18" s="241"/>
      <c r="D18" s="138">
        <v>200</v>
      </c>
      <c r="E18" s="138">
        <v>850</v>
      </c>
    </row>
    <row r="19" spans="2:5" ht="13.5" customHeight="1">
      <c r="B19" s="240" t="s">
        <v>97</v>
      </c>
      <c r="C19" s="241"/>
      <c r="D19" s="138">
        <v>30</v>
      </c>
      <c r="E19" s="138">
        <v>120</v>
      </c>
    </row>
    <row r="20" spans="2:5" ht="13.5" customHeight="1">
      <c r="B20" s="240" t="s">
        <v>98</v>
      </c>
      <c r="C20" s="241"/>
      <c r="D20" s="138">
        <v>10</v>
      </c>
      <c r="E20" s="138">
        <v>25</v>
      </c>
    </row>
    <row r="21" spans="2:5" ht="13.5" customHeight="1">
      <c r="B21" s="240" t="s">
        <v>99</v>
      </c>
      <c r="C21" s="241"/>
      <c r="D21" s="138">
        <v>34</v>
      </c>
      <c r="E21" s="138">
        <v>100</v>
      </c>
    </row>
    <row r="22" spans="2:5" ht="13.5" customHeight="1">
      <c r="B22" s="240" t="s">
        <v>102</v>
      </c>
      <c r="C22" s="241"/>
      <c r="D22" s="138">
        <v>2</v>
      </c>
      <c r="E22" s="138">
        <v>2</v>
      </c>
    </row>
    <row r="23" spans="2:5" ht="13.5" customHeight="1">
      <c r="B23" s="240" t="s">
        <v>104</v>
      </c>
      <c r="C23" s="241"/>
      <c r="D23" s="138">
        <v>8</v>
      </c>
      <c r="E23" s="138">
        <v>20</v>
      </c>
    </row>
    <row r="24" spans="2:5" ht="13.5" customHeight="1">
      <c r="B24" s="240" t="s">
        <v>100</v>
      </c>
      <c r="C24" s="241"/>
      <c r="D24" s="83"/>
      <c r="E24" s="83"/>
    </row>
    <row r="25" spans="2:5" ht="13.5" customHeight="1">
      <c r="B25" s="240" t="s">
        <v>101</v>
      </c>
      <c r="C25" s="241"/>
      <c r="D25" s="83"/>
      <c r="E25" s="83"/>
    </row>
    <row r="26" spans="2:5" ht="14.25">
      <c r="B26" s="16" t="s">
        <v>8</v>
      </c>
      <c r="C26" s="16"/>
      <c r="D26" s="59">
        <f>32679.2+5823.8</f>
        <v>38503</v>
      </c>
      <c r="E26" s="59">
        <v>110685.2</v>
      </c>
    </row>
    <row r="27" spans="2:5" ht="15" customHeight="1">
      <c r="B27" s="231" t="s">
        <v>114</v>
      </c>
      <c r="C27" s="233" t="s">
        <v>2</v>
      </c>
      <c r="D27" s="243"/>
      <c r="E27" s="244"/>
    </row>
    <row r="28" spans="2:5" ht="14.25" customHeight="1">
      <c r="B28" s="242"/>
      <c r="C28" s="104" t="s">
        <v>111</v>
      </c>
      <c r="D28" s="95"/>
      <c r="E28" s="95"/>
    </row>
    <row r="29" spans="2:5" ht="12.75" customHeight="1">
      <c r="B29" s="247" t="s">
        <v>3</v>
      </c>
      <c r="C29" s="248"/>
      <c r="D29" s="95"/>
      <c r="E29" s="95"/>
    </row>
    <row r="30" spans="2:5" ht="89.25" customHeight="1">
      <c r="B30" s="6" t="s">
        <v>50</v>
      </c>
      <c r="C30" s="82">
        <v>1124</v>
      </c>
      <c r="D30" s="239" t="s">
        <v>105</v>
      </c>
      <c r="E30" s="160"/>
    </row>
    <row r="31" spans="2:5" ht="27">
      <c r="B31" s="6" t="s">
        <v>51</v>
      </c>
      <c r="C31" s="82">
        <v>11005</v>
      </c>
      <c r="D31" s="79" t="s">
        <v>12</v>
      </c>
      <c r="E31" s="79" t="s">
        <v>13</v>
      </c>
    </row>
    <row r="32" spans="2:5" ht="40.5">
      <c r="B32" s="6" t="s">
        <v>52</v>
      </c>
      <c r="C32" s="26" t="s">
        <v>112</v>
      </c>
      <c r="D32" s="6"/>
      <c r="E32" s="6"/>
    </row>
    <row r="33" spans="2:5" ht="29.25" customHeight="1">
      <c r="B33" s="6" t="s">
        <v>53</v>
      </c>
      <c r="C33" s="26" t="s">
        <v>110</v>
      </c>
      <c r="D33" s="6"/>
      <c r="E33" s="6"/>
    </row>
    <row r="34" spans="2:5" ht="27">
      <c r="B34" s="6" t="s">
        <v>54</v>
      </c>
      <c r="C34" s="81" t="s">
        <v>78</v>
      </c>
      <c r="D34" s="6"/>
      <c r="E34" s="6"/>
    </row>
    <row r="35" spans="2:5" ht="40.5">
      <c r="B35" s="6" t="s">
        <v>70</v>
      </c>
      <c r="C35" s="81" t="s">
        <v>79</v>
      </c>
      <c r="D35" s="6"/>
      <c r="E35" s="6"/>
    </row>
    <row r="36" spans="2:5" ht="13.5" customHeight="1">
      <c r="B36" s="249" t="s">
        <v>55</v>
      </c>
      <c r="C36" s="250"/>
      <c r="D36" s="6"/>
      <c r="E36" s="6"/>
    </row>
    <row r="37" spans="2:5" ht="13.5" customHeight="1">
      <c r="B37" s="223" t="s">
        <v>116</v>
      </c>
      <c r="C37" s="224"/>
      <c r="D37" s="107"/>
      <c r="E37" s="107"/>
    </row>
    <row r="38" spans="2:5" ht="13.5" customHeight="1">
      <c r="B38" s="223" t="s">
        <v>118</v>
      </c>
      <c r="C38" s="224"/>
      <c r="D38" s="144">
        <f>-3</f>
        <v>-3</v>
      </c>
      <c r="E38" s="144">
        <f>-3</f>
        <v>-3</v>
      </c>
    </row>
    <row r="39" spans="2:5" ht="13.5" customHeight="1">
      <c r="B39" s="223" t="s">
        <v>117</v>
      </c>
      <c r="C39" s="224"/>
      <c r="D39" s="144">
        <f>-500</f>
        <v>-500</v>
      </c>
      <c r="E39" s="144">
        <f>-500</f>
        <v>-500</v>
      </c>
    </row>
    <row r="40" spans="2:5" ht="14.25" customHeight="1">
      <c r="B40" s="245" t="s">
        <v>56</v>
      </c>
      <c r="C40" s="246"/>
      <c r="D40" s="95">
        <f>-5823.8</f>
        <v>-5823.8</v>
      </c>
      <c r="E40" s="95">
        <f>-18423.8</f>
        <v>-18423.8</v>
      </c>
    </row>
    <row r="42" spans="2:5" ht="17.25">
      <c r="B42" s="30" t="s">
        <v>127</v>
      </c>
      <c r="C42" s="30"/>
      <c r="D42" s="30"/>
      <c r="E42" s="30"/>
    </row>
    <row r="43" spans="2:5">
      <c r="B43" s="11"/>
      <c r="C43" s="11"/>
      <c r="D43" s="11"/>
      <c r="E43" s="11"/>
    </row>
    <row r="44" spans="2:5" ht="14.25">
      <c r="B44" s="17" t="s">
        <v>128</v>
      </c>
      <c r="C44" s="18"/>
      <c r="D44" s="18"/>
      <c r="E44" s="19"/>
    </row>
    <row r="45" spans="2:5" ht="14.25">
      <c r="B45" s="74" t="s">
        <v>1</v>
      </c>
      <c r="C45" s="74" t="s">
        <v>2</v>
      </c>
      <c r="D45" s="9"/>
      <c r="E45" s="9"/>
    </row>
    <row r="46" spans="2:5" ht="14.25">
      <c r="B46" s="82">
        <v>1075</v>
      </c>
      <c r="C46" s="82" t="s">
        <v>84</v>
      </c>
      <c r="D46" s="59"/>
      <c r="E46" s="59"/>
    </row>
    <row r="47" spans="2:5" ht="28.5">
      <c r="B47" s="15" t="s">
        <v>3</v>
      </c>
      <c r="C47" s="73"/>
      <c r="D47" s="9"/>
      <c r="E47" s="9"/>
    </row>
    <row r="48" spans="2:5" ht="15">
      <c r="B48" s="75" t="s">
        <v>4</v>
      </c>
      <c r="C48" s="82">
        <v>1075</v>
      </c>
      <c r="D48" s="239" t="s">
        <v>105</v>
      </c>
      <c r="E48" s="160"/>
    </row>
    <row r="49" spans="2:5" ht="27">
      <c r="B49" s="75" t="s">
        <v>5</v>
      </c>
      <c r="C49" s="82">
        <v>11004</v>
      </c>
      <c r="D49" s="5" t="s">
        <v>12</v>
      </c>
      <c r="E49" s="5" t="s">
        <v>13</v>
      </c>
    </row>
    <row r="50" spans="2:5" ht="27">
      <c r="B50" s="3" t="s">
        <v>6</v>
      </c>
      <c r="C50" s="38" t="s">
        <v>87</v>
      </c>
      <c r="D50" s="83"/>
      <c r="E50" s="83"/>
    </row>
    <row r="51" spans="2:5" ht="49.5">
      <c r="B51" s="83" t="s">
        <v>10</v>
      </c>
      <c r="C51" s="38" t="s">
        <v>125</v>
      </c>
      <c r="D51" s="83"/>
      <c r="E51" s="83"/>
    </row>
    <row r="52" spans="2:5" ht="27">
      <c r="B52" s="3" t="s">
        <v>7</v>
      </c>
      <c r="C52" s="28" t="s">
        <v>47</v>
      </c>
      <c r="D52" s="83"/>
      <c r="E52" s="83"/>
    </row>
    <row r="53" spans="2:5" ht="40.5">
      <c r="B53" s="6" t="s">
        <v>48</v>
      </c>
      <c r="C53" s="28" t="s">
        <v>75</v>
      </c>
      <c r="D53" s="83"/>
      <c r="E53" s="83"/>
    </row>
    <row r="54" spans="2:5">
      <c r="B54" s="83"/>
      <c r="C54" s="83" t="s">
        <v>0</v>
      </c>
      <c r="D54" s="83"/>
      <c r="E54" s="83"/>
    </row>
    <row r="55" spans="2:5">
      <c r="B55" s="240" t="s">
        <v>94</v>
      </c>
      <c r="C55" s="241"/>
      <c r="D55" s="144">
        <v>-74650</v>
      </c>
      <c r="E55" s="144">
        <v>-74650</v>
      </c>
    </row>
    <row r="56" spans="2:5">
      <c r="B56" s="240" t="s">
        <v>103</v>
      </c>
      <c r="C56" s="241"/>
      <c r="D56" s="144">
        <v>-12745</v>
      </c>
      <c r="E56" s="144">
        <v>-12805</v>
      </c>
    </row>
    <row r="57" spans="2:5">
      <c r="B57" s="240" t="s">
        <v>95</v>
      </c>
      <c r="C57" s="241"/>
      <c r="D57" s="144">
        <v>-910</v>
      </c>
      <c r="E57" s="144">
        <v>-26850</v>
      </c>
    </row>
    <row r="58" spans="2:5">
      <c r="B58" s="240" t="s">
        <v>96</v>
      </c>
      <c r="C58" s="241"/>
      <c r="D58" s="144">
        <v>-200</v>
      </c>
      <c r="E58" s="144">
        <v>-850</v>
      </c>
    </row>
    <row r="59" spans="2:5">
      <c r="B59" s="240" t="s">
        <v>97</v>
      </c>
      <c r="C59" s="241"/>
      <c r="D59" s="144">
        <v>-30</v>
      </c>
      <c r="E59" s="144">
        <v>-120</v>
      </c>
    </row>
    <row r="60" spans="2:5">
      <c r="B60" s="240" t="s">
        <v>98</v>
      </c>
      <c r="C60" s="241"/>
      <c r="D60" s="144">
        <v>-10</v>
      </c>
      <c r="E60" s="144">
        <v>-25</v>
      </c>
    </row>
    <row r="61" spans="2:5">
      <c r="B61" s="240" t="s">
        <v>99</v>
      </c>
      <c r="C61" s="241"/>
      <c r="D61" s="144">
        <v>-34</v>
      </c>
      <c r="E61" s="144">
        <v>-100</v>
      </c>
    </row>
    <row r="62" spans="2:5">
      <c r="B62" s="240" t="s">
        <v>102</v>
      </c>
      <c r="C62" s="241"/>
      <c r="D62" s="144">
        <v>-2</v>
      </c>
      <c r="E62" s="144">
        <v>-2</v>
      </c>
    </row>
    <row r="63" spans="2:5">
      <c r="B63" s="240" t="s">
        <v>104</v>
      </c>
      <c r="C63" s="241"/>
      <c r="D63" s="144">
        <v>-8</v>
      </c>
      <c r="E63" s="144">
        <v>-20</v>
      </c>
    </row>
    <row r="64" spans="2:5">
      <c r="B64" s="240" t="s">
        <v>100</v>
      </c>
      <c r="C64" s="241"/>
      <c r="D64" s="83"/>
      <c r="E64" s="83"/>
    </row>
    <row r="65" spans="2:5">
      <c r="B65" s="240" t="s">
        <v>101</v>
      </c>
      <c r="C65" s="241"/>
      <c r="D65" s="83"/>
      <c r="E65" s="83"/>
    </row>
    <row r="66" spans="2:5" ht="14.25">
      <c r="B66" s="16" t="s">
        <v>8</v>
      </c>
      <c r="C66" s="16"/>
      <c r="D66" s="59">
        <v>-32679.200000000001</v>
      </c>
      <c r="E66" s="59">
        <v>-92261.4</v>
      </c>
    </row>
  </sheetData>
  <mergeCells count="35">
    <mergeCell ref="B64:C64"/>
    <mergeCell ref="B65:C65"/>
    <mergeCell ref="B59:C59"/>
    <mergeCell ref="B60:C60"/>
    <mergeCell ref="B61:C61"/>
    <mergeCell ref="B62:C62"/>
    <mergeCell ref="B63:C63"/>
    <mergeCell ref="D48:E48"/>
    <mergeCell ref="B55:C55"/>
    <mergeCell ref="B56:C56"/>
    <mergeCell ref="B57:C57"/>
    <mergeCell ref="B58:C58"/>
    <mergeCell ref="B1:F1"/>
    <mergeCell ref="B18:C18"/>
    <mergeCell ref="B19:C19"/>
    <mergeCell ref="B20:C20"/>
    <mergeCell ref="B21:C21"/>
    <mergeCell ref="B40:C40"/>
    <mergeCell ref="B29:C29"/>
    <mergeCell ref="B36:C36"/>
    <mergeCell ref="B37:C37"/>
    <mergeCell ref="B38:C38"/>
    <mergeCell ref="G2:H2"/>
    <mergeCell ref="D8:E8"/>
    <mergeCell ref="D30:E30"/>
    <mergeCell ref="B39:C39"/>
    <mergeCell ref="B23:C23"/>
    <mergeCell ref="B24:C24"/>
    <mergeCell ref="B25:C25"/>
    <mergeCell ref="B27:B28"/>
    <mergeCell ref="C27:E27"/>
    <mergeCell ref="B22:C22"/>
    <mergeCell ref="B15:C15"/>
    <mergeCell ref="B16:C16"/>
    <mergeCell ref="B17:C17"/>
  </mergeCells>
  <pageMargins left="0.70866141732283505" right="0.70866141732283505" top="0.74803149606299202" bottom="0.74803149606299202" header="0.31496062992126" footer="0.31496062992126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Havelvac1</vt:lpstr>
      <vt:lpstr>Havelvac 2 </vt:lpstr>
      <vt:lpstr>Havelvac 3</vt:lpstr>
      <vt:lpstr>havelva 4</vt:lpstr>
      <vt:lpstr>Havelvac 5</vt:lpstr>
      <vt:lpstr>_92261_4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https://mul-edu.gov.am/tasks/docs/attachment.php?id=333792&amp;fn=havelvacner.xlsx&amp;out=1&amp;token=</cp:keywords>
  <cp:lastModifiedBy>Heghine</cp:lastModifiedBy>
  <cp:lastPrinted>2020-04-15T08:17:05Z</cp:lastPrinted>
  <dcterms:modified xsi:type="dcterms:W3CDTF">2020-09-01T09:44:40Z</dcterms:modified>
</cp:coreProperties>
</file>