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hotpir\Desktop\Տարածքային - 661 մլն դրամաշնորհ + 139 մլն վերաբաշխում -Վանաձոր-Ալավերդի- Վրաստանի-69145\"/>
    </mc:Choice>
  </mc:AlternateContent>
  <bookViews>
    <workbookView xWindow="0" yWindow="0" windowWidth="20640" windowHeight="11565" activeTab="7"/>
  </bookViews>
  <sheets>
    <sheet name="1" sheetId="16" r:id="rId1"/>
    <sheet name="2" sheetId="17" r:id="rId2"/>
    <sheet name="3" sheetId="2" r:id="rId3"/>
    <sheet name="4" sheetId="3" r:id="rId4"/>
    <sheet name="5" sheetId="12" r:id="rId5"/>
    <sheet name="6" sheetId="19" r:id="rId6"/>
    <sheet name="7-1" sheetId="11" r:id="rId7"/>
    <sheet name="7-2" sheetId="14" r:id="rId8"/>
  </sheets>
  <externalReferences>
    <externalReference r:id="rId9"/>
  </externalReferences>
  <definedNames>
    <definedName name="_xlnm.Print_Area" localSheetId="0">'1'!$A$1:$G$25</definedName>
    <definedName name="_xlnm.Print_Area" localSheetId="1">'2'!$A$1:$D$25</definedName>
    <definedName name="_xlnm.Print_Area" localSheetId="2">'3'!$A$1:$E$47</definedName>
    <definedName name="_xlnm.Print_Area" localSheetId="3">'4'!$A$1:$H$53</definedName>
  </definedNames>
  <calcPr calcId="162913"/>
</workbook>
</file>

<file path=xl/calcChain.xml><?xml version="1.0" encoding="utf-8"?>
<calcChain xmlns="http://schemas.openxmlformats.org/spreadsheetml/2006/main">
  <c r="E9" i="2" l="1"/>
  <c r="D9" i="2"/>
  <c r="E47" i="2"/>
  <c r="E41" i="2" s="1"/>
  <c r="E29" i="2" s="1"/>
  <c r="D47" i="2"/>
  <c r="G53" i="3" s="1"/>
  <c r="E13" i="16"/>
  <c r="D65" i="11"/>
  <c r="D81" i="14" s="1"/>
  <c r="D49" i="14" s="1"/>
  <c r="C65" i="11"/>
  <c r="C81" i="14" s="1"/>
  <c r="C49" i="14" s="1"/>
  <c r="D41" i="2" l="1"/>
  <c r="D29" i="2" s="1"/>
  <c r="H53" i="3"/>
  <c r="D64" i="14"/>
  <c r="C64" i="14"/>
  <c r="L24" i="19"/>
  <c r="O24" i="19" s="1"/>
  <c r="K24" i="19"/>
  <c r="N24" i="19" s="1"/>
  <c r="J24" i="19"/>
  <c r="G24" i="19"/>
  <c r="D24" i="19"/>
  <c r="I23" i="19"/>
  <c r="I15" i="19" s="1"/>
  <c r="I13" i="19" s="1"/>
  <c r="H23" i="19"/>
  <c r="F23" i="19"/>
  <c r="F15" i="19" s="1"/>
  <c r="E23" i="19"/>
  <c r="E19" i="19" s="1"/>
  <c r="I19" i="19"/>
  <c r="I21" i="19" s="1"/>
  <c r="G14" i="19"/>
  <c r="D14" i="19"/>
  <c r="G52" i="3"/>
  <c r="G51" i="3" s="1"/>
  <c r="G50" i="3" s="1"/>
  <c r="G48" i="3" s="1"/>
  <c r="G46" i="3" s="1"/>
  <c r="G45" i="3" s="1"/>
  <c r="G44" i="3" s="1"/>
  <c r="G43" i="3" s="1"/>
  <c r="G42" i="3" s="1"/>
  <c r="G40" i="3" s="1"/>
  <c r="G38" i="3" s="1"/>
  <c r="E28" i="2"/>
  <c r="D28" i="2"/>
  <c r="G23" i="19" l="1"/>
  <c r="H15" i="19"/>
  <c r="H13" i="19" s="1"/>
  <c r="G13" i="19" s="1"/>
  <c r="E15" i="19"/>
  <c r="E13" i="19" s="1"/>
  <c r="I17" i="19"/>
  <c r="I16" i="19" s="1"/>
  <c r="H19" i="19"/>
  <c r="H17" i="19" s="1"/>
  <c r="E21" i="19"/>
  <c r="E17" i="19"/>
  <c r="E16" i="19" s="1"/>
  <c r="G36" i="3"/>
  <c r="G34" i="3" s="1"/>
  <c r="G32" i="3" s="1"/>
  <c r="G30" i="3" s="1"/>
  <c r="M24" i="19"/>
  <c r="G19" i="19"/>
  <c r="D23" i="19"/>
  <c r="F13" i="19"/>
  <c r="D13" i="19" s="1"/>
  <c r="F19" i="19"/>
  <c r="H21" i="19"/>
  <c r="G21" i="19" s="1"/>
  <c r="G15" i="19" l="1"/>
  <c r="D15" i="19"/>
  <c r="G17" i="19"/>
  <c r="G16" i="19" s="1"/>
  <c r="H16" i="19"/>
  <c r="F21" i="19"/>
  <c r="D21" i="19" s="1"/>
  <c r="D19" i="19"/>
  <c r="F17" i="19"/>
  <c r="F16" i="19" l="1"/>
  <c r="D17" i="19"/>
  <c r="D16" i="19" s="1"/>
  <c r="D11" i="17" l="1"/>
  <c r="C11" i="17"/>
  <c r="E23" i="12" l="1"/>
  <c r="E15" i="12" s="1"/>
  <c r="E19" i="12" l="1"/>
  <c r="F23" i="12"/>
  <c r="F15" i="12" s="1"/>
  <c r="I23" i="12"/>
  <c r="I15" i="12" s="1"/>
  <c r="G14" i="12"/>
  <c r="D14" i="12"/>
  <c r="E17" i="12" l="1"/>
  <c r="E21" i="12"/>
  <c r="D23" i="12"/>
  <c r="I13" i="12"/>
  <c r="F19" i="12"/>
  <c r="F13" i="12"/>
  <c r="H23" i="12"/>
  <c r="H15" i="12" s="1"/>
  <c r="H13" i="12" s="1"/>
  <c r="G24" i="12"/>
  <c r="I19" i="12"/>
  <c r="D24" i="12"/>
  <c r="I21" i="12" l="1"/>
  <c r="I17" i="12"/>
  <c r="I16" i="12" s="1"/>
  <c r="F21" i="12"/>
  <c r="D21" i="12" s="1"/>
  <c r="F17" i="12"/>
  <c r="F16" i="12" s="1"/>
  <c r="D19" i="12"/>
  <c r="D17" i="12" s="1"/>
  <c r="G23" i="12"/>
  <c r="H19" i="12"/>
  <c r="H17" i="12" s="1"/>
  <c r="E13" i="12"/>
  <c r="D13" i="12" s="1"/>
  <c r="D15" i="12"/>
  <c r="H21" i="12" l="1"/>
  <c r="G21" i="12" s="1"/>
  <c r="G19" i="12"/>
  <c r="G17" i="12" s="1"/>
  <c r="G13" i="12"/>
  <c r="G15" i="12"/>
  <c r="H16" i="12"/>
  <c r="G16" i="12" s="1"/>
  <c r="E16" i="12"/>
  <c r="D16" i="12" s="1"/>
  <c r="D8" i="2" l="1"/>
  <c r="D7" i="2" s="1"/>
  <c r="G24" i="3"/>
  <c r="H24" i="3" l="1"/>
  <c r="H26" i="3" s="1"/>
  <c r="E8" i="2"/>
  <c r="E7" i="2" s="1"/>
  <c r="G26" i="3" l="1"/>
  <c r="H22" i="3" l="1"/>
  <c r="H20" i="3" s="1"/>
  <c r="H18" i="3" s="1"/>
  <c r="H16" i="3" s="1"/>
  <c r="G22" i="3"/>
  <c r="G20" i="3" s="1"/>
  <c r="G18" i="3" s="1"/>
  <c r="G16" i="3" s="1"/>
  <c r="G12" i="3" s="1"/>
  <c r="G10" i="3" l="1"/>
  <c r="G8" i="3" s="1"/>
  <c r="G7" i="3" s="1"/>
  <c r="G14" i="3" l="1"/>
  <c r="H12" i="3" l="1"/>
  <c r="H14" i="3" l="1"/>
  <c r="H10" i="3"/>
  <c r="H8" i="3" s="1"/>
  <c r="H7" i="3" s="1"/>
  <c r="H52" i="3"/>
  <c r="H51" i="3"/>
  <c r="H50" i="3" s="1"/>
  <c r="H48" i="3" s="1"/>
  <c r="H46" i="3" s="1"/>
  <c r="H45" i="3" s="1"/>
  <c r="H44" i="3" s="1"/>
  <c r="H43" i="3" s="1"/>
  <c r="H42" i="3" s="1"/>
  <c r="H40" i="3" s="1"/>
  <c r="H38" i="3" s="1"/>
  <c r="H36" i="3" s="1"/>
  <c r="H34" i="3" s="1"/>
  <c r="H32" i="3" s="1"/>
  <c r="H30" i="3" s="1"/>
</calcChain>
</file>

<file path=xl/sharedStrings.xml><?xml version="1.0" encoding="utf-8"?>
<sst xmlns="http://schemas.openxmlformats.org/spreadsheetml/2006/main" count="410" uniqueCount="155">
  <si>
    <t>հազար  դրամներով</t>
  </si>
  <si>
    <t>Ծրագիր</t>
  </si>
  <si>
    <t>Միջոցառում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</si>
  <si>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</si>
  <si>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</si>
  <si>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</si>
  <si>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</si>
  <si>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</si>
  <si>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</si>
  <si>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</si>
  <si>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</si>
  <si>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</si>
  <si>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</si>
  <si>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</si>
  <si>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</si>
  <si>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</si>
  <si>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>Ծրագրային դասիչը</t>
  </si>
  <si>
    <t>Բյուջետային գլխավոր կարգադրիչների, ծրագրերի և միջոցառումների անվանումները</t>
  </si>
  <si>
    <t xml:space="preserve"> Տարի</t>
  </si>
  <si>
    <t xml:space="preserve"> այդ թվում` բյուջետային ծախսերի տնտեսագիտական դասակարգման հոդվածներ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</si>
  <si>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</si>
  <si>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</si>
  <si>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</si>
  <si>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</si>
  <si>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</si>
  <si>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</si>
  <si>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</si>
  <si>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</si>
  <si>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</si>
  <si>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</si>
  <si>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</si>
  <si>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</si>
  <si>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</si>
  <si>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ըստ կատարողների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</si>
  <si>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</si>
  <si>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</si>
  <si>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</si>
  <si>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</si>
  <si>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</si>
  <si>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</si>
  <si>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</si>
  <si>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</si>
  <si>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</si>
  <si>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</si>
  <si>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</si>
  <si>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Հանրության կողմից անմիջականորեն օգտագործվող ակտիվների հետ կապված միջոցառումներ </t>
  </si>
  <si>
    <t xml:space="preserve"> 1049 </t>
  </si>
  <si>
    <t>Ճանապարհային ցանցի բարելավում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</si>
  <si>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</si>
  <si>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</si>
  <si>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 xml:space="preserve"> - ԸՆԹԱՑԻԿ ԾԱԽՍԵՐ </t>
  </si>
  <si>
    <t xml:space="preserve"> - ՈՉ ՖԻՆԱՆՍԱԿԱՆ ԱԿՏԻՎՆԵՐԻ ԳԾՈՎ ԾԱԽՍԵՐ </t>
  </si>
  <si>
    <t>այդ թվում`</t>
  </si>
  <si>
    <t xml:space="preserve"> Մասնագիտացված միավոր </t>
  </si>
  <si>
    <t>Աղյուսակ N 1</t>
  </si>
  <si>
    <t>Աղյուսակ N 2</t>
  </si>
  <si>
    <t xml:space="preserve"> </t>
  </si>
  <si>
    <t xml:space="preserve"> ՀՀ  տարածքային կառավարման և ենթակառուցվածքների նախարարություն</t>
  </si>
  <si>
    <t xml:space="preserve"> Միջոցառում</t>
  </si>
  <si>
    <t xml:space="preserve">Մասնագիտացված միավոր </t>
  </si>
  <si>
    <t>Ինն ամիս</t>
  </si>
  <si>
    <t xml:space="preserve"> Ինն ամիս</t>
  </si>
  <si>
    <t xml:space="preserve">ՀՀ կառավարության 2020 թվականի N       -Ն որոշման </t>
  </si>
  <si>
    <t xml:space="preserve">ՀՀ կառավարության 2020 թվականի
N       -Ն որոշման 
</t>
  </si>
  <si>
    <t xml:space="preserve"> ՄԱՍ 1. ՊԵՏԱԿԱՆ ՄԱՐՄՆԻ ԳԾՈՎ ԱՐԴՅՈՒՆՔԱՅԻՆ (ԿԱՏԱՐՈՂԱԿԱՆ) ՑՈՒՑԱՆԻՇՆԵՐԸ </t>
  </si>
  <si>
    <t xml:space="preserve"> Ճանապարհաշինական աշխատանքներ</t>
  </si>
  <si>
    <t xml:space="preserve">Ճանապարհաշինական աշխատանքներ 
</t>
  </si>
  <si>
    <t xml:space="preserve"> ԸՆԴԱՄԵՆԸ</t>
  </si>
  <si>
    <t xml:space="preserve"> ՀՀ տարածքային կառավարման և ենթակառուցվածքների նախարարություն</t>
  </si>
  <si>
    <t xml:space="preserve"> ՀՀ կառավարություն</t>
  </si>
  <si>
    <t xml:space="preserve"> 1139</t>
  </si>
  <si>
    <t xml:space="preserve"> ՀՀ կառավարության պահուստային ֆոնդ</t>
  </si>
  <si>
    <t>ՀԱՅԱՍՏԱՆԻ ՀԱՆՐԱՊԵՏՈՒԹՅԱՆ ԿԱՌԱՎԱՐՈՒԹՅԱՆ 2019 ԹՎԱԿԱՆԻ ԴԵԿՏԵՄԲԵՐԻ 26-Ի N 1919-Ն ՈՐՈՇՄԱՆ N 3 ԵՎ 4 ՀԱՎԵԼՎԱԾՆԵՐՈՒՄ ԿԱՏԱՐՎՈՂ ՓՈՓՈԽՈՒԹՅՈՒՆՆԵՐԸ ԵՎ ԼՐԱՑՈՒՄՆԵՐԸ</t>
  </si>
  <si>
    <t xml:space="preserve"> Ինն ամիս </t>
  </si>
  <si>
    <t xml:space="preserve"> Միջոցառումն իրականացնողի անվանումը </t>
  </si>
  <si>
    <t>Ասիական զարգացման բանկի աջակցությամբ իրականացվող Հյուսիս-հարավ միջանցքի
 զարգացման վարկային ծրագիր, Տրանշ 2</t>
  </si>
  <si>
    <t xml:space="preserve">  Եվրոպական ներդրումային  բանկի աջակցությամբ իրականացվող Մ6 Վանաձոր-Ալավերդի- Վրաստանի սահման միջպետական նշանակության ճանապարհի անվտանգության բարելավման դրամաշնորհային ծրագիր</t>
  </si>
  <si>
    <t>ՈՉ ՖԻՆԱՆՍԱԿԱՆ ԱԿՏԻՎՆԵՐԻ ԳԾՈՎ ԾԱԽՍԵՐ</t>
  </si>
  <si>
    <t>- Շենքերի և շինությունների շինարարություն</t>
  </si>
  <si>
    <t>այդ թվում` բյուջետային ծախսերի տնտեսագիտական դասակարգման հոդվածներ</t>
  </si>
  <si>
    <t>ՀՀ կառավարության 2020 թվականի</t>
  </si>
  <si>
    <t xml:space="preserve">                   -ի N        -Ն որոշման</t>
  </si>
  <si>
    <t xml:space="preserve"> ՀՀ տարածքային կառավարման և ենթակառուցվածքների նախարարություն </t>
  </si>
  <si>
    <t xml:space="preserve">Կառավարվող/վերահսկվող պայմանագրերի քանակ, հատ </t>
  </si>
  <si>
    <t xml:space="preserve">ՀՀ կառավարության  2020 թվականի </t>
  </si>
  <si>
    <t>______________ ի    ___Ն որոշման</t>
  </si>
  <si>
    <t xml:space="preserve"> «ՀԱՅԱՍՏԱՆԻ ՀԱՆՐԱՊԵՏՈՒԹՅԱՆ 2019 ԹՎԱԿԱՆԻ ՊԵՏԱԿԱՆ ԲՅՈՒՋԵԻ ՄԱՍԻՆ» ՀԱՅԱՍՏԱՆԻ ՀԱՆՐԱՊԵՏՈՒԹՅԱՆ ՕՐԵՆՔԻ N 1 ՀԱՎԵԼՎԱԾԻ N 4 ԱՂՅՈՒՍԱԿՈՒՄ ԵՎ ՀԱՅԱՍՏԱՆԻ ՀԱՆՐԱՊԵՏՈՒԹՅԱՆ ԿԱՌԱՎԱՐՈՒԹՅԱՆ 2019 ԹՎԱԿԱՆԻ ԴԵԿՏԵՄԲԵՐԻ 26-Ի N 1919-Ն ՈՐՈՇՄԱՆ N5 ՀԱՎԵԼՎԱԾԻ N 3 ԱՂՅՈՒՍԱԿՈՒՄ ԿԱՏԱՐՎՈՂ ՓՈՓՈԽՈՒԹՅՈՒՆՆԵՐԸ</t>
  </si>
  <si>
    <t>(հազ. դրամ)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</si>
  <si>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</si>
  <si>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</si>
  <si>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</si>
  <si>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</si>
  <si>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</si>
  <si>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</si>
  <si>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</si>
  <si>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>ՀՀ ՏԱՐԱԾՔԱՅԻՆ ԿԱՌԱՎԱՐՄԱՆ ԵՎ ԵՆԹԱԿԱՌՈՒՑՎԱԾՔՆԵՐԻ ՆԱԽԱՐԱՐՈՒԹՅՈՒՆ
այդ թվում՝</t>
  </si>
  <si>
    <t>այդ թվում՝</t>
  </si>
  <si>
    <t>այդ թվում` ըստ կատարողների</t>
  </si>
  <si>
    <t xml:space="preserve"> Շենքերի և շինությունների շինարարություն</t>
  </si>
  <si>
    <t>1049</t>
  </si>
  <si>
    <t>Եկամուտների գծով</t>
  </si>
  <si>
    <t>Ծախսերի գծով</t>
  </si>
  <si>
    <t>Դեֆիցիտը (պակասուրդը)</t>
  </si>
  <si>
    <t>(հազ.դրամ)</t>
  </si>
  <si>
    <t xml:space="preserve">       Հավելված N 1
            ՀՀ կառավարության 2020 թվականի
                        ….-ի N …. որոշման
</t>
  </si>
  <si>
    <t xml:space="preserve">Ցուցանիշների փոփոխությունը  
 (գումարների  ավելացումը նշված է դրական նշանով)                    </t>
  </si>
  <si>
    <t xml:space="preserve">       Հավելված N2
            ՀՀ կառավարության 2020 թվականի
                        ….-ի N …. որոշման
</t>
  </si>
  <si>
    <t>Պետական բյուջեի եկամուտները</t>
  </si>
  <si>
    <t>ԸՆԴԱՄԵՆԸ</t>
  </si>
  <si>
    <t>Պաշտոնական դրամաշնորհներ</t>
  </si>
  <si>
    <t xml:space="preserve">ՀՀ տարածքային կառավարման և ենթակառուցվածքների նախարարություն </t>
  </si>
  <si>
    <t>9.1.8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</si>
  <si>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</si>
  <si>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</si>
  <si>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</si>
  <si>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</si>
  <si>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>Ասիական զարգացման բանկի աջակցությամբ իրականացվող Հյուսիս-հարավ միջանցքի  զարգացման վարկային ծրագիր, Տրանշ 2</t>
  </si>
  <si>
    <t xml:space="preserve">                                                            ՄԱՍ 2. ՊԵՏԱԿԱՆ ՄԱՐՄՆԻ ԳԾՈՎ ԱՐԴՅՈՒՆՔԱՅԻՆ (ԿԱՏԱՐՈՂԱԿԱՆ) ՑՈՒՑԱՆԻՇՆԵՐԸ </t>
  </si>
  <si>
    <t xml:space="preserve"> Պետական բյուջեում չկանխատեսված՝ ինչպես նաեւ բյուջետային երաշխիքների ապահովման ծախսերի ֆինանսավորման ապահովում_x000D_
</t>
  </si>
  <si>
    <t xml:space="preserve"> Պահուստային ֆոնդի կառավարման արդյունավետության և թափանցիկության ապահովում_x000D_
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</si>
  <si>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</si>
  <si>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</si>
  <si>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</si>
  <si>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</si>
  <si>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«ՀԱՅԱՍՏԱՆԻ ՀԱՆՐԱՊԵՏՈՒԹՅԱՆ 2020 ԹՎԱԿԱՆԻ ՊԵՏԱԿԱՆ ԲՅՈՒՋԵԻ ՄԱՍԻՆ» ՀԱՅԱՍՏԱՆԻ ՀԱՆՐԱՊԵՏՈՒԹՅԱՆ ՕՐԵՆՔԻ N 1 ՀԱՎԵԼՎԱԾԻ N 5 ԱՂՅՈՒՍԱԿՈՒՄ ԵՎ ՀԱՅԱՍՏԱՆԻ ՀԱՆՐԱՊԵՏՈՒԹՅԱՆ ԿԱՌԱՎԱՐՈՒԹՅԱՆ 2019 ԹՎԱԿԱՆԻ ԴԵԿՏԵՄԲԵՐԻ 26-Ի N 1919-Ն ՈՐՈՇՄԱՆ N5 ՀԱՎԵԼՎԱԾԻ N 4 ԱՂՅՈՒՍԱԿՈՒՄ ԿԱՏԱՐՎՈՂ ՓՈՓՈԽՈՒԹՅՈՒՆՆԵՐԸ ԵՎ ԼՐԱՑՈՒՄՆԵՐԸ</t>
  </si>
  <si>
    <t>հազ. դրամ</t>
  </si>
  <si>
    <t xml:space="preserve">Դրամաշնոր
հային միջոցներ </t>
  </si>
  <si>
    <t xml:space="preserve"> ՀՀ կառավարություն </t>
  </si>
  <si>
    <t xml:space="preserve"> ՄԱՍ 2. ՊԵՏԱԿԱՆ ՄԱՐՄՆԻ ԳԾՈՎ ԱՐԴՅՈՒՆՔԱՅԻՆ (ԿԱՏԱՐՈՂԱԿԱՆ) ՑՈՒՑԱՆԻՇՆԵՐԸ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</si>
  <si>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</si>
  <si>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</si>
  <si>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</si>
  <si>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11001 </t>
  </si>
  <si>
    <t xml:space="preserve"> Ծառայությունների մատուցում </t>
  </si>
  <si>
    <t xml:space="preserve"> Հավելված N3</t>
  </si>
  <si>
    <t xml:space="preserve"> Հավելված N 4</t>
  </si>
  <si>
    <t>Հավելված 5</t>
  </si>
  <si>
    <t>Հավելված 6</t>
  </si>
  <si>
    <t>ՀՀ տարածքային կառավարման և ենթակառուցվածքների նախարարություն</t>
  </si>
  <si>
    <t>Հավելված N 7</t>
  </si>
  <si>
    <t xml:space="preserve"> Ճանապարհային ցանցի բարելավում </t>
  </si>
  <si>
    <t>9.1.58</t>
  </si>
  <si>
    <t xml:space="preserve">                    </t>
  </si>
  <si>
    <t xml:space="preserve">                                      </t>
  </si>
  <si>
    <t>«ՀԱՅԱUՏԱՆԻ ՀԱՆՐԱՊԵՏՈՒԹՅԱՆ 2020 ԹՎԱԿԱՆԻ ՊԵՏԱԿԱՆ ԲՅՈՒՋԵԻ ՄԱUԻՆ» ՀԱՅԱUՏԱՆԻ ՀԱՆՐԱՊԵՏՈՒԹՅԱՆ OՐԵՆՔԻ 2-ՐԴ ՀՈԴՎԱԾԻ ԱՂՅՈՒUԱԿՈՒՄ ԿԱՏԱՐՎՈՂ ՓՈՓՈԽՈՒԹՅՈՒՆՆԵՐԸ</t>
  </si>
  <si>
    <t>Եվրոպական ներդրումային  բանկի աջակցությամբ իրականացվող Մ6 Վանաձոր-Ալավերդի- Վրաստանի սահման միջպետական նշանակության ճանապարհի անվտանգության բարելավման դրամաշնորհային ծրագիր</t>
  </si>
  <si>
    <t xml:space="preserve"> «ՀԱՅԱUՏԱՆԻ ՀԱՆՐԱՊԵՏՈՒԹՅԱՆ 2020 ԹՎԱԿԱՆԻ ՊԵՏԱԿԱՆ ԲՅՈՒՋԵԻ ՄԱUԻՆ» ՀԱՅԱUՏԱՆԻ ՀԱՆՐԱՊԵՏՈՒԹՅԱՆ  OՐԵՆՔԻ 6-ՐԴ ՀՈԴՎԱԾԻ ԱՂՅՈՒUԱԿՈՒՄ ԵՎ ՀԱՅԱՍՏԱՆԻ ՀԱՆՐԱՊԵՏՈՒԹՅԱՆ ԿԱՌԱՎԱՐՈՒԹՅԱՆ  2019 ԹՎԱԿԱՆԻ ԴԵԿՏԵՄԲԵՐԻ 26-Ի N 1919-Ն ՈՐՈՇՄԱՆ N 2 ՀԱՎԵԼՎԱԾՈՒՄ ԿԱՏԱՐՎՈՂ ՓՈՓՈԽՈՒԹՅՈՒՆՆԵՐԸ</t>
  </si>
  <si>
    <t xml:space="preserve"> ՀԱՅԱՍՏԱՆԻ ՀԱՆՐԱՊԵՏՈՒԹՅԱՆ ԿԱՌԱՎԱՐՈՒԹՅԱՆ 2019 ԹՎԱԿԱՆԻ ԴԵԿՏԵՄԲԵՐԻ 26-Ի N 1919-Ն ՈՐՈՇՄԱՆ N 9 ՀԱՎԵԼՎԱԾԻ N 9.8 և 9.47 ԱՂՅՈՒՍԱԿՆԵՐՈՒՄ ԿԱՏԱՐՎՈՂ  ՓՈՓՈԽՈՒԹՅՈՒՆՆԵՐԸ ԵՎ ԼՐԱՑՈՒՄՆԵՐԸ</t>
  </si>
  <si>
    <t xml:space="preserve"> ՀԱՅԱՍՏԱՆԻ ՀԱՆՐԱՊԵՏՈՒԹՅԱՆ ԿԱՌԱՎԱՐՈՒԹՅԱՆ 2019 ԹՎԱԿԱՆԻ ԴԵԿՏԵՄԲԵՐԻ 26-Ի N 1919-Ն ՈՐՈՇՄԱՆ N 9.1 ՀԱՎԵԼՎԱԾԻ N 9.1.8 և 9.1.58 ԱՂՅՈՒՍԱԿՆԵՐՈՒՄ ԿԱՏԱՐՎՈՂ ՓՈՓՈԽՈՒԹՅՈՒՆՆԵՐԸ ԵՎ ԼՐԱՑՈՒՄՆԵՐԸ</t>
  </si>
  <si>
    <t>Ցուցանիշների փոփոխությունը (ավելացումները նշված են դրական նշանով, իսկ նվազեցումները` փակագծերում)</t>
  </si>
  <si>
    <t xml:space="preserve"> Ցուցանիշների փոփոխությունը                                                         (գումարների ավելացումը նշված է դրական նշանով)         </t>
  </si>
  <si>
    <t xml:space="preserve"> Ծառայությունների մատուցում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</si>
  <si>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 ԵՎ ՀԱՅԱՍՏԱՆԻ  ՀԱՆՐԱՊԵՏՈՒԹՅԱՆ ԿԱՌԱՎԱՐՈՒԹՅԱՆ 2019 ԹՎԱԿԱՆԻ ԴԵԿՏԵՄԲԵՐԻ 26-Ի N 1919-Ն ՈՐՈՇՄԱՆ N 5 ՀԱՎԵԼՎԱԾԻ N1 ԱՂՅՈՒՍԱԿՈՒՄ ԿԱՏԱՐՎՈՂ ՓՈՓՈԽՈՒԹՅՈՒՆՆԵՐԸ ԵՎ ԼՐԱՑՈՒՄՆԵՐԸ</t>
  </si>
  <si>
    <t>Աշտարակ-Թալին 29+600կմ-71+500կմ հատվածի կառուցում</t>
  </si>
  <si>
    <t>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</si>
</sst>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-* #,##0.00\ _₽_-;\-* #,##0.00\ _₽_-;_-* &quot;-&quot;??\ _₽_-;_-@_-"/>
    <numFmt numFmtId="168" formatCode="#,##0.0_);\(#,##0.0\)"/>
    <numFmt numFmtId="169" formatCode="_(* #,##0.0_);_(* \(#,##0.0\);_(* &quot;-&quot;??_);_(@_)"/>
    <numFmt numFmtId="170" formatCode="##,##0.0;\(##,##0.0\);\-"/>
    <numFmt numFmtId="171" formatCode="_-* #,##0.00_р_._-;\-* #,##0.00_р_._-;_-* &quot;-&quot;??_р_._-;_-@_-"/>
    <numFmt numFmtId="172" formatCode="0.0"/>
    <numFmt numFmtId="173" formatCode="#,##0.0"/>
    <numFmt numFmtId="174" formatCode="_(* #,##0.0_);_(* \(#,##0.0\);_(* &quot;-&quot;?_);_(@_)"/>
    <numFmt numFmtId="175" formatCode="_(* #,##0.00_);_(* \(#,##0.00\);_(* &quot;-&quot;?_);_(@_)"/>
    <numFmt numFmtId="176" formatCode="_-* #,##0.0\ _₽_-;\-* #,##0.0\ _₽_-;_-* &quot;-&quot;??\ _₽_-;_-@_-"/>
    <numFmt numFmtId="177" formatCode="_ * #,##0.0_)_€_ ;_ * \(#,##0.0\)_€_ ;_ * &quot;-&quot;??_)_€_ ;_ @_ "/>
  </numFmts>
  <fonts count="60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sz val="10"/>
      <name val="Times Armenian"/>
      <family val="1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i/>
      <sz val="8"/>
      <name val="GHEA Grapalat"/>
      <family val="3"/>
    </font>
    <font>
      <b/>
      <sz val="9"/>
      <name val="GHEA Grapalat"/>
      <family val="3"/>
    </font>
    <font>
      <b/>
      <i/>
      <sz val="10.5"/>
      <name val="GHEA Grapalat"/>
      <family val="3"/>
    </font>
    <font>
      <sz val="9"/>
      <name val="GHEA Grapalat"/>
      <family val="3"/>
    </font>
    <font>
      <b/>
      <i/>
      <sz val="11"/>
      <name val="GHEA Grapalat"/>
      <family val="3"/>
    </font>
    <font>
      <sz val="10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Arial"/>
      <family val="2"/>
    </font>
    <font>
      <b/>
      <i/>
      <sz val="10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b/>
      <sz val="9"/>
      <color rgb="FF000000"/>
      <name val="GHEA Grapalat"/>
      <family val="3"/>
    </font>
    <font>
      <sz val="8"/>
      <name val="GHEA Grapalat"/>
      <family val="3"/>
    </font>
    <font>
      <b/>
      <sz val="12"/>
      <color indexed="8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1"/>
      <color indexed="8"/>
      <name val="GHEA Grapalat"/>
      <family val="3"/>
    </font>
    <font>
      <sz val="10"/>
      <color indexed="8"/>
      <name val="GHEA Grapalat"/>
      <family val="3"/>
    </font>
    <font>
      <b/>
      <sz val="9"/>
      <color indexed="8"/>
      <name val="GHEA Grapalat"/>
      <family val="3"/>
    </font>
    <font>
      <sz val="10"/>
      <color indexed="10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GHEA Grapalat"/>
      <family val="3"/>
    </font>
    <font>
      <b/>
      <sz val="14"/>
      <name val="GHEA Grapalat"/>
      <family val="3"/>
    </font>
    <font>
      <sz val="12"/>
      <color theme="1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/>
      <top style="medium">
        <color indexed="64"/>
      </top>
      <bottom style="thin">
        <color indexed="0"/>
      </bottom>
      <diagonal/>
    </border>
    <border>
      <left/>
      <right/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 style="medium">
        <color indexed="64"/>
      </bottom>
      <diagonal/>
    </border>
    <border>
      <left/>
      <right/>
      <top style="thin">
        <color indexed="0"/>
      </top>
      <bottom style="medium">
        <color indexed="64"/>
      </bottom>
      <diagonal/>
    </border>
    <border>
      <left/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medium">
        <color indexed="64"/>
      </right>
      <top/>
      <bottom/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/>
      <top style="thin">
        <color indexed="0"/>
      </top>
      <bottom style="medium">
        <color indexed="64"/>
      </bottom>
      <diagonal/>
    </border>
    <border>
      <left/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0"/>
      </right>
      <top style="medium">
        <color indexed="64"/>
      </top>
      <bottom/>
      <diagonal/>
    </border>
    <border>
      <left style="thin">
        <color indexed="0"/>
      </left>
      <right/>
      <top style="medium">
        <color indexed="64"/>
      </top>
      <bottom/>
      <diagonal/>
    </border>
    <border>
      <left style="medium">
        <color indexed="0"/>
      </left>
      <right/>
      <top style="medium">
        <color indexed="64"/>
      </top>
      <bottom/>
      <diagonal/>
    </border>
    <border>
      <left/>
      <right style="medium">
        <color indexed="0"/>
      </right>
      <top style="medium">
        <color indexed="64"/>
      </top>
      <bottom/>
      <diagonal/>
    </border>
    <border>
      <left style="thin">
        <color indexed="0"/>
      </left>
      <right/>
      <top/>
      <bottom/>
      <diagonal/>
    </border>
    <border>
      <left style="medium">
        <color indexed="0"/>
      </left>
      <right/>
      <top/>
      <bottom/>
      <diagonal/>
    </border>
    <border>
      <left/>
      <right style="medium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0"/>
      </bottom>
      <diagonal/>
    </border>
    <border>
      <left style="medium">
        <color indexed="0"/>
      </left>
      <right/>
      <top/>
      <bottom style="thin">
        <color indexed="0"/>
      </bottom>
      <diagonal/>
    </border>
    <border>
      <left/>
      <right style="medium">
        <color indexed="0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/>
      <diagonal/>
    </border>
    <border>
      <left style="medium">
        <color indexed="0"/>
      </left>
      <right style="thin">
        <color indexed="0"/>
      </right>
      <top style="thin">
        <color indexed="0"/>
      </top>
      <bottom/>
      <diagonal/>
    </border>
    <border>
      <left/>
      <right style="medium">
        <color indexed="0"/>
      </right>
      <top style="thin">
        <color indexed="0"/>
      </top>
      <bottom style="thin">
        <color indexed="0"/>
      </bottom>
      <diagonal/>
    </border>
    <border>
      <left/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medium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medium">
        <color indexed="64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2">
    <xf numFmtId="0" fontId="0" fillId="0" borderId="0"/>
    <xf numFmtId="167" fontId="5" fillId="0" borderId="0" applyFont="0" applyFill="0" applyBorder="0" applyAlignment="0" applyProtection="0"/>
    <xf numFmtId="170" fontId="6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0" fillId="0" borderId="0"/>
    <xf numFmtId="171" fontId="5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6" fillId="0" borderId="0">
      <alignment horizontal="left" vertical="top" wrapText="1"/>
    </xf>
    <xf numFmtId="0" fontId="5" fillId="0" borderId="0"/>
    <xf numFmtId="170" fontId="7" fillId="0" borderId="0" applyFill="0" applyBorder="0" applyProtection="0">
      <alignment horizontal="right" vertical="top"/>
    </xf>
    <xf numFmtId="166" fontId="12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4" fillId="0" borderId="0"/>
    <xf numFmtId="0" fontId="12" fillId="0" borderId="0"/>
    <xf numFmtId="0" fontId="26" fillId="0" borderId="0"/>
    <xf numFmtId="164" fontId="12" fillId="0" borderId="0" applyFont="0" applyFill="0" applyBorder="0" applyAlignment="0" applyProtection="0"/>
    <xf numFmtId="0" fontId="1" fillId="0" borderId="0"/>
    <xf numFmtId="0" fontId="6" fillId="0" borderId="0">
      <alignment horizontal="left" vertical="top" wrapText="1"/>
    </xf>
    <xf numFmtId="9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41" fillId="0" borderId="0" applyNumberFormat="0" applyFill="0" applyBorder="0" applyAlignment="0" applyProtection="0"/>
    <xf numFmtId="0" fontId="42" fillId="0" borderId="101" applyNumberFormat="0" applyFill="0" applyAlignment="0" applyProtection="0"/>
    <xf numFmtId="0" fontId="43" fillId="0" borderId="102" applyNumberFormat="0" applyFill="0" applyAlignment="0" applyProtection="0"/>
    <xf numFmtId="0" fontId="44" fillId="0" borderId="103" applyNumberFormat="0" applyFill="0" applyAlignment="0" applyProtection="0"/>
    <xf numFmtId="0" fontId="44" fillId="0" borderId="0" applyNumberFormat="0" applyFill="0" applyBorder="0" applyAlignment="0" applyProtection="0"/>
    <xf numFmtId="0" fontId="45" fillId="3" borderId="0" applyNumberFormat="0" applyBorder="0" applyAlignment="0" applyProtection="0"/>
    <xf numFmtId="0" fontId="46" fillId="4" borderId="0" applyNumberFormat="0" applyBorder="0" applyAlignment="0" applyProtection="0"/>
    <xf numFmtId="0" fontId="47" fillId="5" borderId="0" applyNumberFormat="0" applyBorder="0" applyAlignment="0" applyProtection="0"/>
    <xf numFmtId="0" fontId="48" fillId="6" borderId="104" applyNumberFormat="0" applyAlignment="0" applyProtection="0"/>
    <xf numFmtId="0" fontId="49" fillId="7" borderId="105" applyNumberFormat="0" applyAlignment="0" applyProtection="0"/>
    <xf numFmtId="0" fontId="50" fillId="7" borderId="104" applyNumberFormat="0" applyAlignment="0" applyProtection="0"/>
    <xf numFmtId="0" fontId="51" fillId="0" borderId="106" applyNumberFormat="0" applyFill="0" applyAlignment="0" applyProtection="0"/>
    <xf numFmtId="0" fontId="52" fillId="8" borderId="107" applyNumberFormat="0" applyAlignment="0" applyProtection="0"/>
    <xf numFmtId="0" fontId="53" fillId="0" borderId="0" applyNumberFormat="0" applyFill="0" applyBorder="0" applyAlignment="0" applyProtection="0"/>
    <xf numFmtId="0" fontId="1" fillId="9" borderId="108" applyNumberFormat="0" applyFont="0" applyAlignment="0" applyProtection="0"/>
    <xf numFmtId="0" fontId="54" fillId="0" borderId="0" applyNumberFormat="0" applyFill="0" applyBorder="0" applyAlignment="0" applyProtection="0"/>
    <xf numFmtId="0" fontId="55" fillId="0" borderId="109" applyNumberFormat="0" applyFill="0" applyAlignment="0" applyProtection="0"/>
    <xf numFmtId="0" fontId="5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56" fillId="13" borderId="0" applyNumberFormat="0" applyBorder="0" applyAlignment="0" applyProtection="0"/>
    <xf numFmtId="0" fontId="5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56" fillId="17" borderId="0" applyNumberFormat="0" applyBorder="0" applyAlignment="0" applyProtection="0"/>
    <xf numFmtId="0" fontId="5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56" fillId="21" borderId="0" applyNumberFormat="0" applyBorder="0" applyAlignment="0" applyProtection="0"/>
    <xf numFmtId="0" fontId="5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56" fillId="25" borderId="0" applyNumberFormat="0" applyBorder="0" applyAlignment="0" applyProtection="0"/>
    <xf numFmtId="0" fontId="5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56" fillId="29" borderId="0" applyNumberFormat="0" applyBorder="0" applyAlignment="0" applyProtection="0"/>
    <xf numFmtId="0" fontId="5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6" fillId="33" borderId="0" applyNumberFormat="0" applyBorder="0" applyAlignment="0" applyProtection="0"/>
  </cellStyleXfs>
  <cellXfs count="398">
    <xf numFmtId="0" fontId="0" fillId="0" borderId="0" xfId="0"/>
    <xf numFmtId="0" fontId="8" fillId="0" borderId="0" xfId="0" applyFont="1"/>
    <xf numFmtId="0" fontId="8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8" fillId="2" borderId="4" xfId="0" applyFont="1" applyFill="1" applyBorder="1"/>
    <xf numFmtId="0" fontId="18" fillId="2" borderId="4" xfId="0" applyFont="1" applyFill="1" applyBorder="1" applyAlignment="1">
      <alignment horizontal="left" vertical="top" wrapText="1"/>
    </xf>
    <xf numFmtId="173" fontId="3" fillId="0" borderId="6" xfId="0" applyNumberFormat="1" applyFont="1" applyBorder="1" applyAlignment="1">
      <alignment horizontal="right" vertical="center" wrapText="1"/>
    </xf>
    <xf numFmtId="0" fontId="8" fillId="0" borderId="13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172" fontId="3" fillId="0" borderId="17" xfId="0" applyNumberFormat="1" applyFont="1" applyBorder="1" applyAlignment="1">
      <alignment horizontal="center" vertical="center" wrapText="1"/>
    </xf>
    <xf numFmtId="172" fontId="3" fillId="0" borderId="4" xfId="0" applyNumberFormat="1" applyFont="1" applyBorder="1" applyAlignment="1">
      <alignment horizontal="center" vertical="center" wrapText="1"/>
    </xf>
    <xf numFmtId="169" fontId="3" fillId="2" borderId="4" xfId="0" applyNumberFormat="1" applyFont="1" applyFill="1" applyBorder="1" applyAlignment="1">
      <alignment horizontal="center" vertical="top" wrapText="1"/>
    </xf>
    <xf numFmtId="169" fontId="20" fillId="2" borderId="4" xfId="0" applyNumberFormat="1" applyFont="1" applyFill="1" applyBorder="1" applyAlignment="1">
      <alignment horizontal="center" vertical="top" wrapText="1"/>
    </xf>
    <xf numFmtId="169" fontId="8" fillId="2" borderId="4" xfId="0" applyNumberFormat="1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left" vertical="top" wrapText="1"/>
    </xf>
    <xf numFmtId="168" fontId="4" fillId="0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top" wrapText="1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0" borderId="2" xfId="0" quotePrefix="1" applyNumberFormat="1" applyFont="1" applyFill="1" applyBorder="1" applyAlignment="1">
      <alignment horizontal="left" vertical="center" wrapText="1"/>
    </xf>
    <xf numFmtId="168" fontId="2" fillId="0" borderId="0" xfId="0" applyNumberFormat="1" applyFont="1" applyFill="1" applyAlignment="1">
      <alignment vertical="center" wrapText="1"/>
    </xf>
    <xf numFmtId="168" fontId="2" fillId="0" borderId="0" xfId="0" applyNumberFormat="1" applyFont="1" applyFill="1" applyAlignment="1">
      <alignment horizontal="right" wrapText="1"/>
    </xf>
    <xf numFmtId="0" fontId="3" fillId="0" borderId="0" xfId="13" applyFont="1" applyFill="1" applyAlignment="1">
      <alignment vertical="center"/>
    </xf>
    <xf numFmtId="0" fontId="19" fillId="0" borderId="0" xfId="0" applyFont="1" applyFill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Alignment="1">
      <alignment vertical="center" wrapText="1"/>
    </xf>
    <xf numFmtId="0" fontId="4" fillId="2" borderId="0" xfId="14" applyFont="1" applyFill="1"/>
    <xf numFmtId="174" fontId="4" fillId="2" borderId="0" xfId="14" applyNumberFormat="1" applyFont="1" applyFill="1"/>
    <xf numFmtId="0" fontId="4" fillId="2" borderId="0" xfId="14" applyFont="1" applyFill="1" applyAlignment="1">
      <alignment wrapText="1"/>
    </xf>
    <xf numFmtId="0" fontId="21" fillId="2" borderId="0" xfId="14" applyFont="1" applyFill="1" applyAlignment="1">
      <alignment horizontal="right" vertical="center"/>
    </xf>
    <xf numFmtId="174" fontId="4" fillId="2" borderId="0" xfId="14" applyNumberFormat="1" applyFont="1" applyFill="1" applyAlignment="1">
      <alignment horizontal="right" wrapText="1"/>
    </xf>
    <xf numFmtId="0" fontId="21" fillId="2" borderId="0" xfId="14" applyFont="1" applyFill="1" applyAlignment="1">
      <alignment horizontal="right"/>
    </xf>
    <xf numFmtId="0" fontId="23" fillId="2" borderId="0" xfId="14" applyFont="1" applyFill="1" applyAlignment="1">
      <alignment horizontal="center" vertical="center" wrapText="1"/>
    </xf>
    <xf numFmtId="174" fontId="4" fillId="2" borderId="0" xfId="15" applyNumberFormat="1" applyFont="1" applyFill="1" applyAlignment="1">
      <alignment horizontal="right" vertical="center" wrapText="1"/>
    </xf>
    <xf numFmtId="175" fontId="4" fillId="2" borderId="0" xfId="14" applyNumberFormat="1" applyFont="1" applyFill="1" applyAlignment="1">
      <alignment vertical="center" wrapText="1"/>
    </xf>
    <xf numFmtId="174" fontId="22" fillId="2" borderId="0" xfId="14" applyNumberFormat="1" applyFont="1" applyFill="1"/>
    <xf numFmtId="174" fontId="27" fillId="2" borderId="0" xfId="14" applyNumberFormat="1" applyFont="1" applyFill="1" applyAlignment="1">
      <alignment horizontal="right"/>
    </xf>
    <xf numFmtId="174" fontId="4" fillId="2" borderId="0" xfId="14" applyNumberFormat="1" applyFont="1" applyFill="1" applyAlignment="1">
      <alignment vertical="center" wrapText="1"/>
    </xf>
    <xf numFmtId="174" fontId="2" fillId="2" borderId="4" xfId="16" applyNumberFormat="1" applyFont="1" applyFill="1" applyBorder="1" applyAlignment="1">
      <alignment horizontal="center" vertical="center" wrapText="1"/>
    </xf>
    <xf numFmtId="174" fontId="2" fillId="2" borderId="39" xfId="16" applyNumberFormat="1" applyFont="1" applyFill="1" applyBorder="1" applyAlignment="1">
      <alignment horizontal="center" vertical="center" wrapText="1"/>
    </xf>
    <xf numFmtId="174" fontId="4" fillId="2" borderId="53" xfId="14" applyNumberFormat="1" applyFont="1" applyFill="1" applyBorder="1" applyAlignment="1">
      <alignment horizontal="center"/>
    </xf>
    <xf numFmtId="174" fontId="4" fillId="2" borderId="4" xfId="14" applyNumberFormat="1" applyFont="1" applyFill="1" applyBorder="1" applyAlignment="1">
      <alignment horizontal="center"/>
    </xf>
    <xf numFmtId="174" fontId="17" fillId="2" borderId="3" xfId="15" applyNumberFormat="1" applyFont="1" applyFill="1" applyBorder="1" applyAlignment="1">
      <alignment vertical="center" wrapText="1"/>
    </xf>
    <xf numFmtId="169" fontId="2" fillId="2" borderId="53" xfId="16" applyNumberFormat="1" applyFont="1" applyFill="1" applyBorder="1" applyAlignment="1">
      <alignment horizontal="center" vertical="center" wrapText="1"/>
    </xf>
    <xf numFmtId="169" fontId="2" fillId="2" borderId="4" xfId="16" applyNumberFormat="1" applyFont="1" applyFill="1" applyBorder="1" applyAlignment="1">
      <alignment horizontal="center" vertical="center" wrapText="1"/>
    </xf>
    <xf numFmtId="169" fontId="2" fillId="2" borderId="39" xfId="16" applyNumberFormat="1" applyFont="1" applyFill="1" applyBorder="1" applyAlignment="1">
      <alignment horizontal="center" vertical="center" wrapText="1"/>
    </xf>
    <xf numFmtId="174" fontId="17" fillId="2" borderId="3" xfId="15" quotePrefix="1" applyNumberFormat="1" applyFont="1" applyFill="1" applyBorder="1" applyAlignment="1">
      <alignment vertical="center" wrapText="1"/>
    </xf>
    <xf numFmtId="169" fontId="29" fillId="2" borderId="53" xfId="16" applyNumberFormat="1" applyFont="1" applyFill="1" applyBorder="1" applyAlignment="1">
      <alignment horizontal="center" vertical="center" wrapText="1"/>
    </xf>
    <xf numFmtId="164" fontId="29" fillId="2" borderId="53" xfId="16" applyFont="1" applyFill="1" applyBorder="1" applyAlignment="1">
      <alignment horizontal="center" vertical="center" wrapText="1"/>
    </xf>
    <xf numFmtId="164" fontId="2" fillId="2" borderId="4" xfId="16" applyFont="1" applyFill="1" applyBorder="1" applyAlignment="1">
      <alignment horizontal="center" vertical="center" wrapText="1"/>
    </xf>
    <xf numFmtId="164" fontId="2" fillId="2" borderId="39" xfId="16" applyFont="1" applyFill="1" applyBorder="1" applyAlignment="1">
      <alignment horizontal="center" vertical="center" wrapText="1"/>
    </xf>
    <xf numFmtId="49" fontId="2" fillId="2" borderId="53" xfId="14" applyNumberFormat="1" applyFont="1" applyFill="1" applyBorder="1" applyAlignment="1">
      <alignment horizontal="center" vertical="center"/>
    </xf>
    <xf numFmtId="174" fontId="2" fillId="2" borderId="4" xfId="14" applyNumberFormat="1" applyFont="1" applyFill="1" applyBorder="1" applyAlignment="1">
      <alignment horizontal="center"/>
    </xf>
    <xf numFmtId="174" fontId="2" fillId="2" borderId="3" xfId="15" quotePrefix="1" applyNumberFormat="1" applyFont="1" applyFill="1" applyBorder="1" applyAlignment="1">
      <alignment vertical="center" wrapText="1"/>
    </xf>
    <xf numFmtId="49" fontId="4" fillId="2" borderId="65" xfId="14" applyNumberFormat="1" applyFont="1" applyFill="1" applyBorder="1" applyAlignment="1">
      <alignment horizontal="center" vertical="center"/>
    </xf>
    <xf numFmtId="174" fontId="4" fillId="2" borderId="49" xfId="15" quotePrefix="1" applyNumberFormat="1" applyFont="1" applyFill="1" applyBorder="1" applyAlignment="1">
      <alignment vertical="center" wrapText="1"/>
    </xf>
    <xf numFmtId="164" fontId="29" fillId="2" borderId="65" xfId="16" applyFont="1" applyFill="1" applyBorder="1" applyAlignment="1">
      <alignment horizontal="center" vertical="center" wrapText="1"/>
    </xf>
    <xf numFmtId="164" fontId="2" fillId="2" borderId="18" xfId="16" applyFont="1" applyFill="1" applyBorder="1" applyAlignment="1">
      <alignment horizontal="center" vertical="center" wrapText="1"/>
    </xf>
    <xf numFmtId="164" fontId="2" fillId="2" borderId="66" xfId="16" applyFont="1" applyFill="1" applyBorder="1" applyAlignment="1">
      <alignment horizontal="center" vertical="center" wrapText="1"/>
    </xf>
    <xf numFmtId="164" fontId="29" fillId="2" borderId="60" xfId="16" applyFont="1" applyFill="1" applyBorder="1" applyAlignment="1">
      <alignment horizontal="center" vertical="center" wrapText="1"/>
    </xf>
    <xf numFmtId="169" fontId="2" fillId="2" borderId="3" xfId="16" applyNumberFormat="1" applyFont="1" applyFill="1" applyBorder="1" applyAlignment="1">
      <alignment horizontal="center" vertical="center" wrapText="1"/>
    </xf>
    <xf numFmtId="174" fontId="19" fillId="2" borderId="49" xfId="15" applyNumberFormat="1" applyFont="1" applyFill="1" applyBorder="1" applyAlignment="1">
      <alignment vertical="center" wrapText="1"/>
    </xf>
    <xf numFmtId="0" fontId="19" fillId="2" borderId="49" xfId="14" applyFont="1" applyFill="1" applyBorder="1" applyAlignment="1">
      <alignment horizontal="left" vertical="center" wrapText="1"/>
    </xf>
    <xf numFmtId="169" fontId="4" fillId="2" borderId="53" xfId="16" applyNumberFormat="1" applyFont="1" applyFill="1" applyBorder="1" applyAlignment="1">
      <alignment horizontal="center" vertical="center" wrapText="1"/>
    </xf>
    <xf numFmtId="169" fontId="4" fillId="2" borderId="3" xfId="16" applyNumberFormat="1" applyFont="1" applyFill="1" applyBorder="1" applyAlignment="1">
      <alignment horizontal="center" vertical="center" wrapText="1"/>
    </xf>
    <xf numFmtId="0" fontId="2" fillId="2" borderId="3" xfId="14" applyFont="1" applyFill="1" applyBorder="1" applyAlignment="1">
      <alignment horizontal="left" vertical="center" wrapText="1"/>
    </xf>
    <xf numFmtId="174" fontId="19" fillId="2" borderId="69" xfId="15" applyNumberFormat="1" applyFont="1" applyFill="1" applyBorder="1" applyAlignment="1">
      <alignment horizontal="left" vertical="center" wrapText="1"/>
    </xf>
    <xf numFmtId="169" fontId="4" fillId="2" borderId="55" xfId="16" applyNumberFormat="1" applyFont="1" applyFill="1" applyBorder="1" applyAlignment="1">
      <alignment horizontal="center" vertical="center" wrapText="1"/>
    </xf>
    <xf numFmtId="169" fontId="4" fillId="2" borderId="47" xfId="16" applyNumberFormat="1" applyFont="1" applyFill="1" applyBorder="1" applyAlignment="1">
      <alignment horizontal="center" vertical="center" wrapText="1"/>
    </xf>
    <xf numFmtId="169" fontId="4" fillId="2" borderId="48" xfId="16" applyNumberFormat="1" applyFont="1" applyFill="1" applyBorder="1" applyAlignment="1">
      <alignment horizontal="center" vertical="center" wrapText="1"/>
    </xf>
    <xf numFmtId="174" fontId="2" fillId="2" borderId="0" xfId="14" applyNumberFormat="1" applyFont="1" applyFill="1"/>
    <xf numFmtId="1" fontId="30" fillId="2" borderId="64" xfId="14" applyNumberFormat="1" applyFont="1" applyFill="1" applyBorder="1" applyAlignment="1">
      <alignment horizontal="center" vertical="center" shrinkToFit="1"/>
    </xf>
    <xf numFmtId="0" fontId="15" fillId="2" borderId="60" xfId="14" applyFont="1" applyFill="1" applyBorder="1" applyAlignment="1">
      <alignment horizontal="left" vertical="center" wrapText="1"/>
    </xf>
    <xf numFmtId="169" fontId="2" fillId="2" borderId="64" xfId="16" applyNumberFormat="1" applyFont="1" applyFill="1" applyBorder="1" applyAlignment="1">
      <alignment horizontal="center" vertical="center" wrapText="1"/>
    </xf>
    <xf numFmtId="169" fontId="2" fillId="2" borderId="16" xfId="16" applyNumberFormat="1" applyFont="1" applyFill="1" applyBorder="1" applyAlignment="1">
      <alignment horizontal="center" vertical="center" wrapText="1"/>
    </xf>
    <xf numFmtId="169" fontId="2" fillId="2" borderId="54" xfId="16" applyNumberFormat="1" applyFont="1" applyFill="1" applyBorder="1" applyAlignment="1">
      <alignment horizontal="center" vertical="center" wrapText="1"/>
    </xf>
    <xf numFmtId="169" fontId="2" fillId="2" borderId="70" xfId="16" applyNumberFormat="1" applyFont="1" applyFill="1" applyBorder="1" applyAlignment="1">
      <alignment horizontal="center" vertical="center" wrapText="1"/>
    </xf>
    <xf numFmtId="0" fontId="19" fillId="2" borderId="71" xfId="14" applyFont="1" applyFill="1" applyBorder="1" applyAlignment="1">
      <alignment horizontal="left" vertical="center" wrapText="1"/>
    </xf>
    <xf numFmtId="169" fontId="4" fillId="2" borderId="72" xfId="16" applyNumberFormat="1" applyFont="1" applyFill="1" applyBorder="1" applyAlignment="1">
      <alignment horizontal="center" vertical="center" wrapText="1"/>
    </xf>
    <xf numFmtId="169" fontId="2" fillId="2" borderId="73" xfId="16" applyNumberFormat="1" applyFont="1" applyFill="1" applyBorder="1" applyAlignment="1">
      <alignment horizontal="center" vertical="center" wrapText="1"/>
    </xf>
    <xf numFmtId="169" fontId="2" fillId="2" borderId="74" xfId="16" applyNumberFormat="1" applyFont="1" applyFill="1" applyBorder="1" applyAlignment="1">
      <alignment horizontal="center" vertical="center" wrapText="1"/>
    </xf>
    <xf numFmtId="169" fontId="4" fillId="2" borderId="71" xfId="16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wrapText="1"/>
    </xf>
    <xf numFmtId="0" fontId="14" fillId="0" borderId="4" xfId="0" applyFont="1" applyBorder="1" applyAlignment="1">
      <alignment vertical="center" wrapText="1"/>
    </xf>
    <xf numFmtId="176" fontId="23" fillId="0" borderId="4" xfId="1" applyNumberFormat="1" applyFont="1" applyBorder="1" applyAlignment="1">
      <alignment horizontal="left" vertical="center"/>
    </xf>
    <xf numFmtId="0" fontId="13" fillId="0" borderId="4" xfId="0" applyFont="1" applyBorder="1" applyAlignment="1">
      <alignment vertical="center" wrapText="1"/>
    </xf>
    <xf numFmtId="0" fontId="23" fillId="0" borderId="4" xfId="0" applyFont="1" applyBorder="1"/>
    <xf numFmtId="0" fontId="23" fillId="0" borderId="0" xfId="0" applyFont="1"/>
    <xf numFmtId="0" fontId="3" fillId="2" borderId="6" xfId="0" applyFont="1" applyFill="1" applyBorder="1" applyAlignment="1">
      <alignment horizontal="left" vertical="top" wrapText="1"/>
    </xf>
    <xf numFmtId="1" fontId="14" fillId="2" borderId="18" xfId="14" applyNumberFormat="1" applyFont="1" applyFill="1" applyBorder="1" applyAlignment="1">
      <alignment horizontal="center" vertical="center" shrinkToFit="1"/>
    </xf>
    <xf numFmtId="0" fontId="33" fillId="0" borderId="4" xfId="0" applyFont="1" applyBorder="1" applyAlignment="1">
      <alignment horizontal="left" vertical="top" wrapText="1"/>
    </xf>
    <xf numFmtId="0" fontId="34" fillId="0" borderId="4" xfId="0" applyFont="1" applyBorder="1" applyAlignment="1">
      <alignment horizontal="left" vertical="top" wrapText="1"/>
    </xf>
    <xf numFmtId="177" fontId="8" fillId="0" borderId="4" xfId="1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left" vertical="top" wrapText="1"/>
    </xf>
    <xf numFmtId="177" fontId="34" fillId="0" borderId="4" xfId="1" applyNumberFormat="1" applyFont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left" vertical="top" wrapText="1"/>
    </xf>
    <xf numFmtId="0" fontId="35" fillId="0" borderId="4" xfId="0" applyFont="1" applyBorder="1" applyAlignment="1">
      <alignment horizontal="left" vertical="top" wrapText="1"/>
    </xf>
    <xf numFmtId="177" fontId="35" fillId="0" borderId="4" xfId="1" applyNumberFormat="1" applyFont="1" applyBorder="1" applyAlignment="1">
      <alignment horizontal="center" vertical="center"/>
    </xf>
    <xf numFmtId="173" fontId="36" fillId="0" borderId="4" xfId="0" applyNumberFormat="1" applyFont="1" applyFill="1" applyBorder="1"/>
    <xf numFmtId="177" fontId="37" fillId="0" borderId="4" xfId="1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8" fillId="2" borderId="0" xfId="0" applyFont="1" applyFill="1" applyBorder="1"/>
    <xf numFmtId="0" fontId="8" fillId="2" borderId="0" xfId="0" applyFont="1" applyFill="1" applyBorder="1" applyAlignment="1">
      <alignment horizontal="left" vertical="top" wrapText="1"/>
    </xf>
    <xf numFmtId="169" fontId="8" fillId="2" borderId="0" xfId="0" applyNumberFormat="1" applyFont="1" applyFill="1" applyBorder="1" applyAlignment="1">
      <alignment horizontal="center" vertical="top" wrapText="1"/>
    </xf>
    <xf numFmtId="174" fontId="4" fillId="0" borderId="0" xfId="0" applyNumberFormat="1" applyFont="1" applyFill="1" applyBorder="1" applyAlignment="1"/>
    <xf numFmtId="174" fontId="2" fillId="0" borderId="0" xfId="0" applyNumberFormat="1" applyFont="1" applyFill="1" applyBorder="1" applyAlignment="1"/>
    <xf numFmtId="0" fontId="4" fillId="0" borderId="0" xfId="0" applyFont="1" applyFill="1" applyBorder="1" applyAlignment="1">
      <alignment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174" fontId="4" fillId="0" borderId="0" xfId="0" applyNumberFormat="1" applyFont="1" applyFill="1" applyBorder="1" applyAlignment="1">
      <alignment horizontal="right" wrapText="1"/>
    </xf>
    <xf numFmtId="0" fontId="23" fillId="0" borderId="0" xfId="0" applyNumberFormat="1" applyFont="1" applyFill="1" applyBorder="1" applyAlignment="1">
      <alignment horizontal="center" vertical="center" wrapText="1"/>
    </xf>
    <xf numFmtId="174" fontId="4" fillId="0" borderId="0" xfId="15" applyNumberFormat="1" applyFont="1" applyFill="1" applyBorder="1" applyAlignment="1">
      <alignment horizontal="right" vertical="center" wrapText="1"/>
    </xf>
    <xf numFmtId="175" fontId="4" fillId="0" borderId="0" xfId="0" applyNumberFormat="1" applyFont="1" applyFill="1" applyAlignment="1">
      <alignment vertical="center" wrapText="1"/>
    </xf>
    <xf numFmtId="174" fontId="22" fillId="0" borderId="0" xfId="0" applyNumberFormat="1" applyFont="1" applyFill="1" applyBorder="1" applyAlignment="1"/>
    <xf numFmtId="174" fontId="27" fillId="0" borderId="0" xfId="0" applyNumberFormat="1" applyFont="1" applyFill="1" applyBorder="1" applyAlignment="1">
      <alignment horizontal="right"/>
    </xf>
    <xf numFmtId="174" fontId="4" fillId="0" borderId="0" xfId="0" applyNumberFormat="1" applyFont="1" applyFill="1" applyBorder="1" applyAlignment="1">
      <alignment vertical="center" wrapText="1"/>
    </xf>
    <xf numFmtId="174" fontId="2" fillId="0" borderId="6" xfId="1" applyNumberFormat="1" applyFont="1" applyFill="1" applyBorder="1" applyAlignment="1">
      <alignment horizontal="center" vertical="center" wrapText="1"/>
    </xf>
    <xf numFmtId="174" fontId="2" fillId="0" borderId="91" xfId="1" applyNumberFormat="1" applyFont="1" applyFill="1" applyBorder="1" applyAlignment="1">
      <alignment horizontal="center" vertical="center" wrapText="1"/>
    </xf>
    <xf numFmtId="174" fontId="2" fillId="0" borderId="44" xfId="1" applyNumberFormat="1" applyFont="1" applyFill="1" applyBorder="1" applyAlignment="1">
      <alignment horizontal="center" vertical="center" wrapText="1"/>
    </xf>
    <xf numFmtId="174" fontId="4" fillId="0" borderId="35" xfId="0" applyNumberFormat="1" applyFont="1" applyFill="1" applyBorder="1" applyAlignment="1">
      <alignment horizontal="center"/>
    </xf>
    <xf numFmtId="174" fontId="4" fillId="0" borderId="6" xfId="0" applyNumberFormat="1" applyFont="1" applyFill="1" applyBorder="1" applyAlignment="1">
      <alignment horizontal="center"/>
    </xf>
    <xf numFmtId="174" fontId="17" fillId="0" borderId="5" xfId="15" applyNumberFormat="1" applyFont="1" applyFill="1" applyBorder="1" applyAlignment="1">
      <alignment vertical="center" wrapText="1"/>
    </xf>
    <xf numFmtId="169" fontId="2" fillId="0" borderId="92" xfId="1" applyNumberFormat="1" applyFont="1" applyFill="1" applyBorder="1" applyAlignment="1">
      <alignment horizontal="center" vertical="center" wrapText="1"/>
    </xf>
    <xf numFmtId="169" fontId="2" fillId="0" borderId="6" xfId="1" applyNumberFormat="1" applyFont="1" applyFill="1" applyBorder="1" applyAlignment="1">
      <alignment horizontal="center" vertical="center" wrapText="1"/>
    </xf>
    <xf numFmtId="169" fontId="2" fillId="0" borderId="91" xfId="1" applyNumberFormat="1" applyFont="1" applyFill="1" applyBorder="1" applyAlignment="1">
      <alignment horizontal="center" vertical="center" wrapText="1"/>
    </xf>
    <xf numFmtId="169" fontId="2" fillId="0" borderId="44" xfId="1" applyNumberFormat="1" applyFont="1" applyFill="1" applyBorder="1" applyAlignment="1">
      <alignment horizontal="center" vertical="center" wrapText="1"/>
    </xf>
    <xf numFmtId="174" fontId="4" fillId="0" borderId="0" xfId="19" applyNumberFormat="1" applyFont="1" applyFill="1" applyBorder="1" applyAlignment="1">
      <alignment horizontal="left" vertical="top" wrapText="1"/>
    </xf>
    <xf numFmtId="174" fontId="17" fillId="0" borderId="5" xfId="15" quotePrefix="1" applyNumberFormat="1" applyFont="1" applyFill="1" applyBorder="1" applyAlignment="1">
      <alignment vertical="center" wrapText="1"/>
    </xf>
    <xf numFmtId="169" fontId="29" fillId="0" borderId="92" xfId="1" applyNumberFormat="1" applyFont="1" applyFill="1" applyBorder="1" applyAlignment="1">
      <alignment horizontal="center" vertical="center" wrapText="1"/>
    </xf>
    <xf numFmtId="164" fontId="29" fillId="0" borderId="87" xfId="1" applyNumberFormat="1" applyFont="1" applyFill="1" applyBorder="1" applyAlignment="1">
      <alignment horizontal="center" vertical="center" wrapText="1"/>
    </xf>
    <xf numFmtId="164" fontId="2" fillId="0" borderId="17" xfId="1" applyNumberFormat="1" applyFont="1" applyFill="1" applyBorder="1" applyAlignment="1">
      <alignment horizontal="center" vertical="center" wrapText="1"/>
    </xf>
    <xf numFmtId="174" fontId="2" fillId="0" borderId="4" xfId="0" applyNumberFormat="1" applyFont="1" applyFill="1" applyBorder="1" applyAlignment="1">
      <alignment horizontal="center"/>
    </xf>
    <xf numFmtId="167" fontId="29" fillId="0" borderId="72" xfId="1" applyFont="1" applyFill="1" applyBorder="1" applyAlignment="1">
      <alignment horizontal="center" vertical="center" wrapText="1"/>
    </xf>
    <xf numFmtId="169" fontId="2" fillId="0" borderId="73" xfId="1" applyNumberFormat="1" applyFont="1" applyFill="1" applyBorder="1" applyAlignment="1">
      <alignment horizontal="center" vertical="center" wrapText="1"/>
    </xf>
    <xf numFmtId="169" fontId="2" fillId="0" borderId="74" xfId="1" applyNumberFormat="1" applyFont="1" applyFill="1" applyBorder="1" applyAlignment="1">
      <alignment horizontal="center" vertical="center" wrapText="1"/>
    </xf>
    <xf numFmtId="174" fontId="4" fillId="0" borderId="0" xfId="0" applyNumberFormat="1" applyFont="1" applyAlignment="1"/>
    <xf numFmtId="49" fontId="4" fillId="0" borderId="53" xfId="0" applyNumberFormat="1" applyFont="1" applyBorder="1" applyAlignment="1">
      <alignment horizontal="center" vertical="center"/>
    </xf>
    <xf numFmtId="174" fontId="4" fillId="0" borderId="4" xfId="0" applyNumberFormat="1" applyFont="1" applyBorder="1" applyAlignment="1">
      <alignment horizontal="center"/>
    </xf>
    <xf numFmtId="174" fontId="4" fillId="0" borderId="49" xfId="15" quotePrefix="1" applyNumberFormat="1" applyFont="1" applyBorder="1" applyAlignment="1">
      <alignment vertical="center" wrapText="1"/>
    </xf>
    <xf numFmtId="167" fontId="29" fillId="0" borderId="65" xfId="1" applyFont="1" applyFill="1" applyBorder="1" applyAlignment="1">
      <alignment horizontal="center" vertical="center" wrapText="1"/>
    </xf>
    <xf numFmtId="167" fontId="2" fillId="0" borderId="18" xfId="1" applyFont="1" applyFill="1" applyBorder="1" applyAlignment="1">
      <alignment horizontal="center" vertical="center" wrapText="1"/>
    </xf>
    <xf numFmtId="167" fontId="2" fillId="0" borderId="66" xfId="1" applyFont="1" applyFill="1" applyBorder="1" applyAlignment="1">
      <alignment horizontal="center" vertical="center" wrapText="1"/>
    </xf>
    <xf numFmtId="1" fontId="39" fillId="0" borderId="32" xfId="0" applyNumberFormat="1" applyFont="1" applyFill="1" applyBorder="1" applyAlignment="1">
      <alignment horizontal="center" vertical="center" shrinkToFit="1"/>
    </xf>
    <xf numFmtId="1" fontId="32" fillId="0" borderId="7" xfId="0" applyNumberFormat="1" applyFont="1" applyFill="1" applyBorder="1" applyAlignment="1">
      <alignment horizontal="center" vertical="center" shrinkToFit="1"/>
    </xf>
    <xf numFmtId="169" fontId="2" fillId="0" borderId="35" xfId="1" applyNumberFormat="1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169" fontId="4" fillId="0" borderId="35" xfId="1" applyNumberFormat="1" applyFont="1" applyFill="1" applyBorder="1" applyAlignment="1">
      <alignment horizontal="center" vertical="center" wrapText="1"/>
    </xf>
    <xf numFmtId="174" fontId="19" fillId="0" borderId="11" xfId="15" applyNumberFormat="1" applyFont="1" applyFill="1" applyBorder="1" applyAlignment="1">
      <alignment vertical="center" wrapText="1"/>
    </xf>
    <xf numFmtId="169" fontId="4" fillId="0" borderId="6" xfId="1" applyNumberFormat="1" applyFont="1" applyFill="1" applyBorder="1" applyAlignment="1">
      <alignment horizontal="center" vertical="center" wrapText="1"/>
    </xf>
    <xf numFmtId="169" fontId="4" fillId="0" borderId="44" xfId="1" applyNumberFormat="1" applyFont="1" applyFill="1" applyBorder="1" applyAlignment="1">
      <alignment horizontal="center" vertical="center" wrapText="1"/>
    </xf>
    <xf numFmtId="169" fontId="4" fillId="0" borderId="24" xfId="1" applyNumberFormat="1" applyFont="1" applyFill="1" applyBorder="1" applyAlignment="1">
      <alignment horizontal="center" vertical="center" wrapText="1"/>
    </xf>
    <xf numFmtId="169" fontId="4" fillId="0" borderId="97" xfId="1" applyNumberFormat="1" applyFont="1" applyFill="1" applyBorder="1" applyAlignment="1">
      <alignment horizontal="center" vertical="center" wrapText="1"/>
    </xf>
    <xf numFmtId="169" fontId="4" fillId="0" borderId="98" xfId="1" applyNumberFormat="1" applyFont="1" applyFill="1" applyBorder="1" applyAlignment="1">
      <alignment horizontal="center" vertical="center" wrapText="1"/>
    </xf>
    <xf numFmtId="174" fontId="40" fillId="0" borderId="0" xfId="0" applyNumberFormat="1" applyFont="1" applyFill="1" applyBorder="1" applyAlignment="1"/>
    <xf numFmtId="168" fontId="23" fillId="0" borderId="4" xfId="1" applyNumberFormat="1" applyFont="1" applyBorder="1" applyAlignment="1">
      <alignment horizontal="right"/>
    </xf>
    <xf numFmtId="0" fontId="2" fillId="2" borderId="0" xfId="0" applyFont="1" applyFill="1" applyAlignment="1">
      <alignment horizontal="right" vertical="top" wrapText="1"/>
    </xf>
    <xf numFmtId="0" fontId="21" fillId="2" borderId="0" xfId="14" applyFont="1" applyFill="1" applyAlignment="1">
      <alignment horizontal="center" vertical="center"/>
    </xf>
    <xf numFmtId="49" fontId="2" fillId="2" borderId="53" xfId="0" applyNumberFormat="1" applyFont="1" applyFill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176" fontId="23" fillId="0" borderId="4" xfId="1" applyNumberFormat="1" applyFont="1" applyBorder="1" applyAlignment="1">
      <alignment horizontal="right"/>
    </xf>
    <xf numFmtId="174" fontId="23" fillId="0" borderId="4" xfId="0" applyNumberFormat="1" applyFont="1" applyBorder="1" applyAlignment="1">
      <alignment horizontal="right"/>
    </xf>
    <xf numFmtId="0" fontId="23" fillId="0" borderId="0" xfId="0" applyFont="1" applyFill="1" applyAlignment="1">
      <alignment vertical="center" wrapText="1"/>
    </xf>
    <xf numFmtId="164" fontId="23" fillId="0" borderId="0" xfId="1" applyNumberFormat="1" applyFont="1" applyFill="1" applyAlignment="1">
      <alignment vertical="center" wrapText="1"/>
    </xf>
    <xf numFmtId="49" fontId="31" fillId="0" borderId="0" xfId="0" applyNumberFormat="1" applyFont="1" applyFill="1" applyAlignment="1">
      <alignment horizontal="right" wrapText="1"/>
    </xf>
    <xf numFmtId="0" fontId="16" fillId="0" borderId="4" xfId="0" applyFont="1" applyFill="1" applyBorder="1" applyAlignment="1">
      <alignment horizontal="left" vertical="top" wrapText="1"/>
    </xf>
    <xf numFmtId="169" fontId="25" fillId="0" borderId="47" xfId="1" applyNumberFormat="1" applyFont="1" applyFill="1" applyBorder="1" applyAlignment="1">
      <alignment horizontal="right" vertical="center" wrapText="1"/>
    </xf>
    <xf numFmtId="169" fontId="25" fillId="0" borderId="48" xfId="1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right" vertical="top" wrapText="1"/>
    </xf>
    <xf numFmtId="0" fontId="57" fillId="0" borderId="20" xfId="0" applyFont="1" applyFill="1" applyBorder="1" applyAlignment="1">
      <alignment horizontal="left" vertical="top" wrapText="1"/>
    </xf>
    <xf numFmtId="0" fontId="16" fillId="0" borderId="24" xfId="0" applyFont="1" applyFill="1" applyBorder="1" applyAlignment="1">
      <alignment horizontal="left" vertical="top" wrapText="1"/>
    </xf>
    <xf numFmtId="0" fontId="16" fillId="0" borderId="0" xfId="0" applyFont="1" applyFill="1" applyBorder="1" applyAlignment="1">
      <alignment horizontal="left" vertical="top" wrapText="1"/>
    </xf>
    <xf numFmtId="0" fontId="4" fillId="0" borderId="28" xfId="0" applyFont="1" applyFill="1" applyBorder="1" applyAlignment="1">
      <alignment horizontal="left" vertical="top" wrapText="1"/>
    </xf>
    <xf numFmtId="0" fontId="16" fillId="0" borderId="29" xfId="0" applyFont="1" applyFill="1" applyBorder="1" applyAlignment="1">
      <alignment horizontal="left" vertical="top" wrapText="1"/>
    </xf>
    <xf numFmtId="0" fontId="4" fillId="0" borderId="35" xfId="0" applyFont="1" applyFill="1" applyBorder="1" applyAlignment="1">
      <alignment horizontal="left" vertical="top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39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horizontal="left" vertical="top" wrapText="1"/>
    </xf>
    <xf numFmtId="0" fontId="4" fillId="0" borderId="40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43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horizontal="center" vertical="center" wrapText="1"/>
    </xf>
    <xf numFmtId="1" fontId="16" fillId="0" borderId="44" xfId="0" applyNumberFormat="1" applyFont="1" applyFill="1" applyBorder="1" applyAlignment="1">
      <alignment horizontal="center" vertical="center" wrapText="1"/>
    </xf>
    <xf numFmtId="1" fontId="16" fillId="0" borderId="17" xfId="0" applyNumberFormat="1" applyFont="1" applyFill="1" applyBorder="1" applyAlignment="1">
      <alignment horizontal="left" vertical="top" wrapText="1"/>
    </xf>
    <xf numFmtId="0" fontId="58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left" vertical="top" wrapText="1"/>
    </xf>
    <xf numFmtId="0" fontId="57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horizontal="right" vertical="top" wrapText="1"/>
    </xf>
    <xf numFmtId="0" fontId="16" fillId="0" borderId="0" xfId="0" applyFont="1" applyFill="1" applyBorder="1" applyAlignment="1">
      <alignment vertical="top" wrapText="1"/>
    </xf>
    <xf numFmtId="0" fontId="4" fillId="0" borderId="33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0" fontId="57" fillId="0" borderId="5" xfId="0" applyFont="1" applyFill="1" applyBorder="1" applyAlignment="1">
      <alignment vertical="top" wrapText="1"/>
    </xf>
    <xf numFmtId="0" fontId="4" fillId="0" borderId="17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170" fontId="31" fillId="0" borderId="6" xfId="2" applyNumberFormat="1" applyFont="1" applyFill="1" applyBorder="1" applyAlignment="1">
      <alignment horizontal="right" vertical="top"/>
    </xf>
    <xf numFmtId="0" fontId="16" fillId="0" borderId="0" xfId="0" applyFont="1" applyFill="1" applyBorder="1" applyAlignment="1">
      <alignment horizontal="right" vertical="top" wrapText="1"/>
    </xf>
    <xf numFmtId="0" fontId="57" fillId="0" borderId="6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vertical="top" wrapText="1"/>
    </xf>
    <xf numFmtId="170" fontId="4" fillId="0" borderId="6" xfId="2" applyNumberFormat="1" applyFont="1" applyFill="1" applyBorder="1" applyAlignment="1">
      <alignment horizontal="right" vertical="center"/>
    </xf>
    <xf numFmtId="0" fontId="16" fillId="0" borderId="73" xfId="0" applyFont="1" applyFill="1" applyBorder="1" applyAlignment="1">
      <alignment horizontal="left" vertical="top" wrapText="1"/>
    </xf>
    <xf numFmtId="0" fontId="58" fillId="0" borderId="0" xfId="0" applyFont="1" applyFill="1" applyAlignment="1">
      <alignment vertical="top"/>
    </xf>
    <xf numFmtId="0" fontId="16" fillId="0" borderId="5" xfId="0" applyFont="1" applyFill="1" applyBorder="1" applyAlignment="1">
      <alignment horizontal="left" vertical="top" wrapText="1"/>
    </xf>
    <xf numFmtId="170" fontId="31" fillId="0" borderId="0" xfId="2" applyNumberFormat="1" applyFont="1" applyFill="1" applyBorder="1" applyAlignment="1">
      <alignment horizontal="right" vertical="top"/>
    </xf>
    <xf numFmtId="0" fontId="4" fillId="0" borderId="0" xfId="0" applyFont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4" xfId="0" applyFont="1" applyBorder="1"/>
    <xf numFmtId="0" fontId="4" fillId="0" borderId="4" xfId="0" applyFont="1" applyBorder="1" applyAlignment="1">
      <alignment horizontal="center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left" vertical="top" wrapText="1"/>
    </xf>
    <xf numFmtId="0" fontId="22" fillId="0" borderId="0" xfId="0" applyFont="1" applyFill="1" applyAlignment="1">
      <alignment horizontal="center" vertical="center"/>
    </xf>
    <xf numFmtId="0" fontId="57" fillId="0" borderId="4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top" wrapText="1"/>
    </xf>
    <xf numFmtId="0" fontId="23" fillId="0" borderId="0" xfId="0" applyFont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2" fontId="2" fillId="2" borderId="0" xfId="0" applyNumberFormat="1" applyFont="1" applyFill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174" fontId="4" fillId="2" borderId="0" xfId="14" applyNumberFormat="1" applyFont="1" applyFill="1" applyAlignment="1">
      <alignment horizontal="right"/>
    </xf>
    <xf numFmtId="174" fontId="4" fillId="2" borderId="0" xfId="14" applyNumberFormat="1" applyFont="1" applyFill="1" applyAlignment="1">
      <alignment horizontal="right" wrapText="1"/>
    </xf>
    <xf numFmtId="0" fontId="23" fillId="2" borderId="0" xfId="14" applyFont="1" applyFill="1" applyAlignment="1">
      <alignment horizontal="center" vertical="center" wrapText="1"/>
    </xf>
    <xf numFmtId="1" fontId="30" fillId="2" borderId="50" xfId="14" applyNumberFormat="1" applyFont="1" applyFill="1" applyBorder="1" applyAlignment="1">
      <alignment horizontal="center" vertical="center" shrinkToFit="1"/>
    </xf>
    <xf numFmtId="1" fontId="30" fillId="2" borderId="65" xfId="14" applyNumberFormat="1" applyFont="1" applyFill="1" applyBorder="1" applyAlignment="1">
      <alignment horizontal="center" vertical="center" shrinkToFit="1"/>
    </xf>
    <xf numFmtId="1" fontId="30" fillId="2" borderId="67" xfId="14" applyNumberFormat="1" applyFont="1" applyFill="1" applyBorder="1" applyAlignment="1">
      <alignment horizontal="center" vertical="center" shrinkToFit="1"/>
    </xf>
    <xf numFmtId="1" fontId="30" fillId="2" borderId="51" xfId="14" applyNumberFormat="1" applyFont="1" applyFill="1" applyBorder="1" applyAlignment="1">
      <alignment horizontal="center" vertical="center" shrinkToFit="1"/>
    </xf>
    <xf numFmtId="1" fontId="30" fillId="2" borderId="18" xfId="14" applyNumberFormat="1" applyFont="1" applyFill="1" applyBorder="1" applyAlignment="1">
      <alignment horizontal="center" vertical="center" shrinkToFit="1"/>
    </xf>
    <xf numFmtId="1" fontId="30" fillId="2" borderId="68" xfId="14" applyNumberFormat="1" applyFont="1" applyFill="1" applyBorder="1" applyAlignment="1">
      <alignment horizontal="center" vertical="center" shrinkToFit="1"/>
    </xf>
    <xf numFmtId="174" fontId="28" fillId="2" borderId="1" xfId="16" applyNumberFormat="1" applyFont="1" applyFill="1" applyBorder="1" applyAlignment="1">
      <alignment horizontal="center" vertical="center" wrapText="1"/>
    </xf>
    <xf numFmtId="174" fontId="28" fillId="2" borderId="61" xfId="16" applyNumberFormat="1" applyFont="1" applyFill="1" applyBorder="1" applyAlignment="1">
      <alignment horizontal="center" vertical="center" wrapText="1"/>
    </xf>
    <xf numFmtId="49" fontId="8" fillId="2" borderId="64" xfId="14" applyNumberFormat="1" applyFont="1" applyFill="1" applyBorder="1" applyAlignment="1">
      <alignment horizontal="center" vertical="center" textRotation="90" wrapText="1"/>
    </xf>
    <xf numFmtId="49" fontId="8" fillId="2" borderId="52" xfId="14" applyNumberFormat="1" applyFont="1" applyFill="1" applyBorder="1" applyAlignment="1">
      <alignment horizontal="center" vertical="center" textRotation="90" wrapText="1"/>
    </xf>
    <xf numFmtId="49" fontId="8" fillId="2" borderId="16" xfId="14" applyNumberFormat="1" applyFont="1" applyFill="1" applyBorder="1" applyAlignment="1">
      <alignment horizontal="center" vertical="center" textRotation="90" wrapText="1"/>
    </xf>
    <xf numFmtId="49" fontId="8" fillId="2" borderId="9" xfId="14" applyNumberFormat="1" applyFont="1" applyFill="1" applyBorder="1" applyAlignment="1">
      <alignment horizontal="center" vertical="center" textRotation="90" wrapText="1"/>
    </xf>
    <xf numFmtId="174" fontId="2" fillId="2" borderId="53" xfId="16" applyNumberFormat="1" applyFont="1" applyFill="1" applyBorder="1" applyAlignment="1">
      <alignment horizontal="center" vertical="center" wrapText="1"/>
    </xf>
    <xf numFmtId="174" fontId="2" fillId="2" borderId="4" xfId="16" applyNumberFormat="1" applyFont="1" applyFill="1" applyBorder="1" applyAlignment="1">
      <alignment horizontal="center" vertical="center" wrapText="1"/>
    </xf>
    <xf numFmtId="174" fontId="2" fillId="2" borderId="39" xfId="16" applyNumberFormat="1" applyFont="1" applyFill="1" applyBorder="1" applyAlignment="1">
      <alignment horizontal="center" vertical="center" wrapText="1"/>
    </xf>
    <xf numFmtId="174" fontId="2" fillId="2" borderId="3" xfId="16" applyNumberFormat="1" applyFont="1" applyFill="1" applyBorder="1" applyAlignment="1">
      <alignment horizontal="center" vertical="center" wrapText="1"/>
    </xf>
    <xf numFmtId="49" fontId="8" fillId="2" borderId="56" xfId="14" applyNumberFormat="1" applyFont="1" applyFill="1" applyBorder="1" applyAlignment="1">
      <alignment horizontal="center" vertical="center" wrapText="1"/>
    </xf>
    <xf numFmtId="49" fontId="8" fillId="2" borderId="57" xfId="14" applyNumberFormat="1" applyFont="1" applyFill="1" applyBorder="1" applyAlignment="1">
      <alignment horizontal="center" vertical="center" wrapText="1"/>
    </xf>
    <xf numFmtId="49" fontId="8" fillId="2" borderId="40" xfId="14" applyNumberFormat="1" applyFont="1" applyFill="1" applyBorder="1" applyAlignment="1">
      <alignment horizontal="center" vertical="center" wrapText="1"/>
    </xf>
    <xf numFmtId="49" fontId="8" fillId="2" borderId="60" xfId="14" applyNumberFormat="1" applyFont="1" applyFill="1" applyBorder="1" applyAlignment="1">
      <alignment horizontal="center" vertical="center" wrapText="1"/>
    </xf>
    <xf numFmtId="49" fontId="8" fillId="2" borderId="62" xfId="14" applyNumberFormat="1" applyFont="1" applyFill="1" applyBorder="1" applyAlignment="1">
      <alignment horizontal="center" vertical="center" wrapText="1"/>
    </xf>
    <xf numFmtId="49" fontId="8" fillId="2" borderId="63" xfId="14" applyNumberFormat="1" applyFont="1" applyFill="1" applyBorder="1" applyAlignment="1">
      <alignment horizontal="center" vertical="center" wrapText="1"/>
    </xf>
    <xf numFmtId="0" fontId="2" fillId="2" borderId="31" xfId="14" applyFont="1" applyFill="1" applyBorder="1" applyAlignment="1">
      <alignment horizontal="center" vertical="center" wrapText="1"/>
    </xf>
    <xf numFmtId="0" fontId="2" fillId="2" borderId="61" xfId="14" applyFont="1" applyFill="1" applyBorder="1" applyAlignment="1">
      <alignment horizontal="center" vertical="center" wrapText="1"/>
    </xf>
    <xf numFmtId="0" fontId="2" fillId="2" borderId="49" xfId="14" applyFont="1" applyFill="1" applyBorder="1" applyAlignment="1">
      <alignment horizontal="center" vertical="center" wrapText="1"/>
    </xf>
    <xf numFmtId="174" fontId="8" fillId="2" borderId="58" xfId="16" applyNumberFormat="1" applyFont="1" applyFill="1" applyBorder="1" applyAlignment="1">
      <alignment horizontal="center" vertical="center" wrapText="1"/>
    </xf>
    <xf numFmtId="174" fontId="8" fillId="2" borderId="59" xfId="16" applyNumberFormat="1" applyFont="1" applyFill="1" applyBorder="1" applyAlignment="1">
      <alignment horizontal="center" vertical="center" wrapText="1"/>
    </xf>
    <xf numFmtId="174" fontId="8" fillId="2" borderId="1" xfId="16" applyNumberFormat="1" applyFont="1" applyFill="1" applyBorder="1" applyAlignment="1">
      <alignment horizontal="center" vertical="center" wrapText="1"/>
    </xf>
    <xf numFmtId="174" fontId="8" fillId="2" borderId="61" xfId="16" applyNumberFormat="1" applyFont="1" applyFill="1" applyBorder="1" applyAlignment="1">
      <alignment horizontal="center" vertical="center" wrapText="1"/>
    </xf>
    <xf numFmtId="174" fontId="28" fillId="2" borderId="62" xfId="16" applyNumberFormat="1" applyFont="1" applyFill="1" applyBorder="1" applyAlignment="1">
      <alignment horizontal="center" vertical="center" wrapText="1"/>
    </xf>
    <xf numFmtId="1" fontId="39" fillId="0" borderId="86" xfId="0" applyNumberFormat="1" applyFont="1" applyBorder="1" applyAlignment="1">
      <alignment horizontal="center" vertical="center" shrinkToFit="1"/>
    </xf>
    <xf numFmtId="1" fontId="39" fillId="0" borderId="93" xfId="0" applyNumberFormat="1" applyFont="1" applyBorder="1" applyAlignment="1">
      <alignment horizontal="center" vertical="center" shrinkToFit="1"/>
    </xf>
    <xf numFmtId="1" fontId="39" fillId="0" borderId="95" xfId="0" applyNumberFormat="1" applyFont="1" applyBorder="1" applyAlignment="1">
      <alignment horizontal="center" vertical="center" shrinkToFit="1"/>
    </xf>
    <xf numFmtId="1" fontId="39" fillId="0" borderId="17" xfId="0" applyNumberFormat="1" applyFont="1" applyBorder="1" applyAlignment="1">
      <alignment horizontal="center" vertical="center" shrinkToFit="1"/>
    </xf>
    <xf numFmtId="1" fontId="39" fillId="0" borderId="94" xfId="0" applyNumberFormat="1" applyFont="1" applyBorder="1" applyAlignment="1">
      <alignment horizontal="center" vertical="center" shrinkToFit="1"/>
    </xf>
    <xf numFmtId="1" fontId="39" fillId="0" borderId="96" xfId="0" applyNumberFormat="1" applyFont="1" applyBorder="1" applyAlignment="1">
      <alignment horizontal="center" vertical="center" shrinkToFit="1"/>
    </xf>
    <xf numFmtId="0" fontId="3" fillId="2" borderId="0" xfId="0" applyNumberFormat="1" applyFont="1" applyFill="1" applyBorder="1" applyAlignment="1">
      <alignment horizontal="center" vertical="center" wrapText="1"/>
    </xf>
    <xf numFmtId="49" fontId="8" fillId="0" borderId="56" xfId="0" applyNumberFormat="1" applyFont="1" applyFill="1" applyBorder="1" applyAlignment="1">
      <alignment horizontal="center" vertical="center" wrapText="1"/>
    </xf>
    <xf numFmtId="49" fontId="8" fillId="0" borderId="75" xfId="0" applyNumberFormat="1" applyFont="1" applyFill="1" applyBorder="1" applyAlignment="1">
      <alignment horizontal="center" vertical="center" wrapText="1"/>
    </xf>
    <xf numFmtId="49" fontId="8" fillId="0" borderId="40" xfId="0" applyNumberFormat="1" applyFont="1" applyFill="1" applyBorder="1" applyAlignment="1">
      <alignment horizontal="center" vertical="center" wrapText="1"/>
    </xf>
    <xf numFmtId="49" fontId="8" fillId="0" borderId="14" xfId="0" applyNumberFormat="1" applyFont="1" applyFill="1" applyBorder="1" applyAlignment="1">
      <alignment horizontal="center" vertical="center" wrapText="1"/>
    </xf>
    <xf numFmtId="49" fontId="8" fillId="0" borderId="83" xfId="0" applyNumberFormat="1" applyFont="1" applyFill="1" applyBorder="1" applyAlignment="1">
      <alignment horizontal="center" vertical="center" wrapText="1"/>
    </xf>
    <xf numFmtId="49" fontId="8" fillId="0" borderId="15" xfId="0" applyNumberFormat="1" applyFont="1" applyFill="1" applyBorder="1" applyAlignment="1">
      <alignment horizontal="center" vertical="center" wrapText="1"/>
    </xf>
    <xf numFmtId="0" fontId="2" fillId="0" borderId="76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174" fontId="28" fillId="0" borderId="77" xfId="1" applyNumberFormat="1" applyFont="1" applyFill="1" applyBorder="1" applyAlignment="1">
      <alignment horizontal="center" vertical="center" wrapText="1"/>
    </xf>
    <xf numFmtId="174" fontId="28" fillId="0" borderId="58" xfId="1" applyNumberFormat="1" applyFont="1" applyFill="1" applyBorder="1" applyAlignment="1">
      <alignment horizontal="center" vertical="center" wrapText="1"/>
    </xf>
    <xf numFmtId="174" fontId="28" fillId="0" borderId="78" xfId="1" applyNumberFormat="1" applyFont="1" applyFill="1" applyBorder="1" applyAlignment="1">
      <alignment horizontal="center" vertical="center" wrapText="1"/>
    </xf>
    <xf numFmtId="174" fontId="28" fillId="0" borderId="80" xfId="1" applyNumberFormat="1" applyFont="1" applyFill="1" applyBorder="1" applyAlignment="1">
      <alignment horizontal="center" vertical="center" wrapText="1"/>
    </xf>
    <xf numFmtId="174" fontId="28" fillId="0" borderId="0" xfId="1" applyNumberFormat="1" applyFont="1" applyFill="1" applyBorder="1" applyAlignment="1">
      <alignment horizontal="center" vertical="center" wrapText="1"/>
    </xf>
    <xf numFmtId="174" fontId="28" fillId="0" borderId="81" xfId="1" applyNumberFormat="1" applyFont="1" applyFill="1" applyBorder="1" applyAlignment="1">
      <alignment horizontal="center" vertical="center" wrapText="1"/>
    </xf>
    <xf numFmtId="174" fontId="28" fillId="0" borderId="84" xfId="1" applyNumberFormat="1" applyFont="1" applyFill="1" applyBorder="1" applyAlignment="1">
      <alignment horizontal="center" vertical="center" wrapText="1"/>
    </xf>
    <xf numFmtId="174" fontId="28" fillId="0" borderId="10" xfId="1" applyNumberFormat="1" applyFont="1" applyFill="1" applyBorder="1" applyAlignment="1">
      <alignment horizontal="center" vertical="center" wrapText="1"/>
    </xf>
    <xf numFmtId="174" fontId="28" fillId="0" borderId="85" xfId="1" applyNumberFormat="1" applyFont="1" applyFill="1" applyBorder="1" applyAlignment="1">
      <alignment horizontal="center" vertical="center" wrapText="1"/>
    </xf>
    <xf numFmtId="174" fontId="28" fillId="0" borderId="59" xfId="1" applyNumberFormat="1" applyFont="1" applyFill="1" applyBorder="1" applyAlignment="1">
      <alignment horizontal="center" vertical="center" wrapText="1"/>
    </xf>
    <xf numFmtId="174" fontId="28" fillId="0" borderId="82" xfId="1" applyNumberFormat="1" applyFont="1" applyFill="1" applyBorder="1" applyAlignment="1">
      <alignment horizontal="center" vertical="center" wrapText="1"/>
    </xf>
    <xf numFmtId="174" fontId="28" fillId="0" borderId="34" xfId="1" applyNumberFormat="1" applyFont="1" applyFill="1" applyBorder="1" applyAlignment="1">
      <alignment horizontal="center" vertical="center" wrapText="1"/>
    </xf>
    <xf numFmtId="49" fontId="8" fillId="0" borderId="86" xfId="0" applyNumberFormat="1" applyFont="1" applyFill="1" applyBorder="1" applyAlignment="1">
      <alignment horizontal="center" vertical="center" textRotation="90" wrapText="1"/>
    </xf>
    <xf numFmtId="49" fontId="8" fillId="0" borderId="32" xfId="0" applyNumberFormat="1" applyFont="1" applyFill="1" applyBorder="1" applyAlignment="1">
      <alignment horizontal="center" vertical="center" textRotation="90" wrapText="1"/>
    </xf>
    <xf numFmtId="49" fontId="8" fillId="0" borderId="17" xfId="0" applyNumberFormat="1" applyFont="1" applyFill="1" applyBorder="1" applyAlignment="1">
      <alignment horizontal="center" vertical="center" textRotation="90" wrapText="1"/>
    </xf>
    <xf numFmtId="49" fontId="8" fillId="0" borderId="7" xfId="0" applyNumberFormat="1" applyFont="1" applyFill="1" applyBorder="1" applyAlignment="1">
      <alignment horizontal="center" vertical="center" textRotation="90" wrapText="1"/>
    </xf>
    <xf numFmtId="174" fontId="2" fillId="0" borderId="87" xfId="1" applyNumberFormat="1" applyFont="1" applyFill="1" applyBorder="1" applyAlignment="1">
      <alignment horizontal="center" vertical="center" wrapText="1"/>
    </xf>
    <xf numFmtId="174" fontId="2" fillId="0" borderId="90" xfId="1" applyNumberFormat="1" applyFont="1" applyFill="1" applyBorder="1" applyAlignment="1">
      <alignment horizontal="center" vertical="center" wrapText="1"/>
    </xf>
    <xf numFmtId="174" fontId="2" fillId="0" borderId="5" xfId="1" applyNumberFormat="1" applyFont="1" applyFill="1" applyBorder="1" applyAlignment="1">
      <alignment horizontal="center" vertical="center" wrapText="1"/>
    </xf>
    <xf numFmtId="174" fontId="2" fillId="0" borderId="88" xfId="1" applyNumberFormat="1" applyFont="1" applyFill="1" applyBorder="1" applyAlignment="1">
      <alignment horizontal="center" vertical="center" wrapText="1"/>
    </xf>
    <xf numFmtId="174" fontId="2" fillId="0" borderId="89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13" xfId="0" applyFont="1" applyFill="1" applyBorder="1" applyAlignment="1">
      <alignment horizontal="left" vertical="top" wrapText="1"/>
    </xf>
    <xf numFmtId="0" fontId="57" fillId="0" borderId="12" xfId="0" applyFont="1" applyFill="1" applyBorder="1" applyAlignment="1">
      <alignment horizontal="center" vertical="top" wrapText="1"/>
    </xf>
    <xf numFmtId="0" fontId="57" fillId="0" borderId="42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4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94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57" fillId="0" borderId="5" xfId="0" applyFont="1" applyFill="1" applyBorder="1" applyAlignment="1">
      <alignment horizontal="center" vertical="top" wrapText="1"/>
    </xf>
    <xf numFmtId="0" fontId="57" fillId="0" borderId="11" xfId="0" applyFont="1" applyFill="1" applyBorder="1" applyAlignment="1">
      <alignment horizontal="center" vertical="top" wrapText="1"/>
    </xf>
    <xf numFmtId="0" fontId="57" fillId="0" borderId="13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11" xfId="0" applyFont="1" applyFill="1" applyBorder="1" applyAlignment="1">
      <alignment horizontal="center" vertical="top" wrapText="1"/>
    </xf>
    <xf numFmtId="0" fontId="16" fillId="0" borderId="13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58" fillId="0" borderId="0" xfId="0" applyFont="1" applyFill="1" applyAlignment="1">
      <alignment horizontal="center" vertical="top"/>
    </xf>
    <xf numFmtId="0" fontId="57" fillId="0" borderId="0" xfId="0" applyFont="1" applyFill="1" applyAlignment="1">
      <alignment horizontal="left" vertical="top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top" wrapText="1"/>
    </xf>
    <xf numFmtId="0" fontId="16" fillId="0" borderId="38" xfId="0" applyFont="1" applyFill="1" applyBorder="1" applyAlignment="1">
      <alignment horizontal="left" vertical="top" wrapText="1"/>
    </xf>
    <xf numFmtId="0" fontId="16" fillId="0" borderId="13" xfId="0" applyFont="1" applyFill="1" applyBorder="1" applyAlignment="1">
      <alignment horizontal="left" vertical="top" wrapText="1"/>
    </xf>
    <xf numFmtId="0" fontId="4" fillId="0" borderId="45" xfId="0" applyFont="1" applyFill="1" applyBorder="1" applyAlignment="1">
      <alignment horizontal="left" vertical="top" wrapText="1"/>
    </xf>
    <xf numFmtId="0" fontId="4" fillId="0" borderId="46" xfId="0" applyFont="1" applyFill="1" applyBorder="1" applyAlignment="1">
      <alignment horizontal="left" vertical="top" wrapText="1"/>
    </xf>
    <xf numFmtId="0" fontId="57" fillId="0" borderId="21" xfId="0" applyFont="1" applyFill="1" applyBorder="1" applyAlignment="1">
      <alignment horizontal="left" vertical="top" wrapText="1"/>
    </xf>
    <xf numFmtId="0" fontId="57" fillId="0" borderId="22" xfId="0" applyFont="1" applyFill="1" applyBorder="1" applyAlignment="1">
      <alignment horizontal="left" vertical="top" wrapText="1"/>
    </xf>
    <xf numFmtId="0" fontId="57" fillId="0" borderId="23" xfId="0" applyFont="1" applyFill="1" applyBorder="1" applyAlignment="1">
      <alignment horizontal="left" vertical="top" wrapText="1"/>
    </xf>
    <xf numFmtId="0" fontId="16" fillId="0" borderId="25" xfId="0" quotePrefix="1" applyFont="1" applyFill="1" applyBorder="1" applyAlignment="1">
      <alignment horizontal="left" vertical="top" wrapText="1"/>
    </xf>
    <xf numFmtId="0" fontId="16" fillId="0" borderId="26" xfId="0" applyFont="1" applyFill="1" applyBorder="1" applyAlignment="1">
      <alignment horizontal="left" vertical="top" wrapText="1"/>
    </xf>
    <xf numFmtId="0" fontId="16" fillId="0" borderId="27" xfId="0" applyFont="1" applyFill="1" applyBorder="1" applyAlignment="1">
      <alignment horizontal="left" vertical="top" wrapText="1"/>
    </xf>
    <xf numFmtId="0" fontId="57" fillId="0" borderId="0" xfId="0" applyFont="1" applyFill="1" applyBorder="1" applyAlignment="1">
      <alignment horizontal="left" vertical="top" wrapText="1"/>
    </xf>
    <xf numFmtId="0" fontId="4" fillId="0" borderId="100" xfId="0" applyFont="1" applyFill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 wrapText="1"/>
    </xf>
    <xf numFmtId="168" fontId="4" fillId="0" borderId="0" xfId="0" applyNumberFormat="1" applyFont="1" applyFill="1" applyAlignment="1">
      <alignment horizontal="right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99" xfId="0" applyFont="1" applyFill="1" applyBorder="1" applyAlignment="1">
      <alignment horizontal="left" vertical="top" wrapText="1"/>
    </xf>
    <xf numFmtId="0" fontId="4" fillId="0" borderId="33" xfId="0" applyFont="1" applyFill="1" applyBorder="1" applyAlignment="1">
      <alignment horizontal="left" vertical="top" wrapText="1"/>
    </xf>
    <xf numFmtId="0" fontId="16" fillId="0" borderId="17" xfId="0" applyFont="1" applyFill="1" applyBorder="1" applyAlignment="1">
      <alignment horizontal="left" vertical="top" wrapText="1"/>
    </xf>
    <xf numFmtId="0" fontId="16" fillId="0" borderId="7" xfId="0" applyFont="1" applyFill="1" applyBorder="1" applyAlignment="1">
      <alignment horizontal="left" vertical="top" wrapText="1"/>
    </xf>
    <xf numFmtId="0" fontId="58" fillId="0" borderId="0" xfId="0" applyFont="1" applyFill="1" applyBorder="1" applyAlignment="1">
      <alignment horizontal="center" vertical="top"/>
    </xf>
    <xf numFmtId="0" fontId="57" fillId="0" borderId="4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center" vertical="top" wrapText="1"/>
    </xf>
    <xf numFmtId="0" fontId="57" fillId="0" borderId="0" xfId="0" applyFont="1" applyFill="1" applyBorder="1" applyAlignment="1">
      <alignment horizontal="center" vertical="top" wrapText="1"/>
    </xf>
    <xf numFmtId="0" fontId="57" fillId="0" borderId="4" xfId="0" applyFont="1" applyFill="1" applyBorder="1" applyAlignment="1">
      <alignment horizontal="left" vertical="top" wrapText="1"/>
    </xf>
    <xf numFmtId="0" fontId="22" fillId="0" borderId="0" xfId="0" applyFont="1" applyFill="1" applyAlignment="1">
      <alignment horizontal="center" vertical="center"/>
    </xf>
    <xf numFmtId="2" fontId="4" fillId="0" borderId="0" xfId="0" applyNumberFormat="1" applyFont="1" applyFill="1" applyAlignment="1">
      <alignment horizontal="right" vertical="center" wrapText="1"/>
    </xf>
    <xf numFmtId="0" fontId="59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170" fontId="2" fillId="0" borderId="4" xfId="2" applyNumberFormat="1" applyFont="1" applyFill="1" applyBorder="1" applyAlignment="1">
      <alignment horizontal="right" vertical="top"/>
    </xf>
    <xf numFmtId="0" fontId="3" fillId="0" borderId="4" xfId="0" applyFont="1" applyFill="1" applyBorder="1" applyAlignment="1">
      <alignment horizontal="left" vertical="center" wrapText="1"/>
    </xf>
    <xf numFmtId="170" fontId="2" fillId="0" borderId="4" xfId="10" applyNumberFormat="1" applyFont="1" applyFill="1" applyBorder="1" applyAlignment="1">
      <alignment horizontal="right" vertical="top"/>
    </xf>
    <xf numFmtId="0" fontId="11" fillId="0" borderId="10" xfId="0" applyFont="1" applyFill="1" applyBorder="1" applyAlignment="1">
      <alignment horizontal="left" vertical="top" wrapText="1"/>
    </xf>
    <xf numFmtId="170" fontId="4" fillId="0" borderId="4" xfId="2" applyNumberFormat="1" applyFont="1" applyFill="1" applyBorder="1" applyAlignment="1">
      <alignment vertical="top"/>
    </xf>
    <xf numFmtId="0" fontId="4" fillId="0" borderId="11" xfId="0" applyFont="1" applyFill="1" applyBorder="1" applyAlignment="1">
      <alignment horizontal="left" vertical="top" wrapText="1"/>
    </xf>
    <xf numFmtId="0" fontId="11" fillId="0" borderId="11" xfId="0" applyFont="1" applyFill="1" applyBorder="1" applyAlignment="1">
      <alignment horizontal="left" vertical="top" wrapText="1"/>
    </xf>
    <xf numFmtId="0" fontId="11" fillId="0" borderId="12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16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170" fontId="4" fillId="0" borderId="4" xfId="2" applyNumberFormat="1" applyFont="1" applyFill="1" applyBorder="1" applyAlignment="1">
      <alignment horizontal="right" vertical="top"/>
    </xf>
    <xf numFmtId="0" fontId="11" fillId="0" borderId="4" xfId="20" applyFont="1" applyFill="1" applyBorder="1">
      <alignment horizontal="left" vertical="top" wrapText="1"/>
    </xf>
    <xf numFmtId="0" fontId="4" fillId="0" borderId="4" xfId="20" applyFont="1" applyFill="1" applyBorder="1" applyAlignment="1">
      <alignment horizontal="left" vertical="top" wrapText="1"/>
    </xf>
  </cellXfs>
  <cellStyles count="62">
    <cellStyle name="20% - Акцент1 2" xfId="39"/>
    <cellStyle name="20% - Акцент2 2" xfId="43"/>
    <cellStyle name="20% - Акцент3 2" xfId="47"/>
    <cellStyle name="20% - Акцент4 2" xfId="51"/>
    <cellStyle name="20% - Акцент5 2" xfId="55"/>
    <cellStyle name="20% - Акцент6 2" xfId="59"/>
    <cellStyle name="40% - Акцент1 2" xfId="40"/>
    <cellStyle name="40% - Акцент2 2" xfId="44"/>
    <cellStyle name="40% - Акцент3 2" xfId="48"/>
    <cellStyle name="40% - Акцент4 2" xfId="52"/>
    <cellStyle name="40% - Акцент5 2" xfId="56"/>
    <cellStyle name="40% - Акцент6 2" xfId="60"/>
    <cellStyle name="60% - Акцент1 2" xfId="41"/>
    <cellStyle name="60% - Акцент2 2" xfId="45"/>
    <cellStyle name="60% - Акцент3 2" xfId="49"/>
    <cellStyle name="60% - Акцент4 2" xfId="53"/>
    <cellStyle name="60% - Акцент5 2" xfId="57"/>
    <cellStyle name="60% - Акцент6 2" xfId="61"/>
    <cellStyle name="Comma" xfId="1" builtinId="3"/>
    <cellStyle name="Comma [0] 2" xfId="12"/>
    <cellStyle name="Comma 2" xfId="7"/>
    <cellStyle name="Comma 2 2" xfId="11"/>
    <cellStyle name="Comma 4" xfId="16"/>
    <cellStyle name="Normal" xfId="0" builtinId="0"/>
    <cellStyle name="Normal 11 2" xfId="14"/>
    <cellStyle name="Normal 13" xfId="17"/>
    <cellStyle name="Normal 2" xfId="18"/>
    <cellStyle name="Normal 2 3" xfId="13"/>
    <cellStyle name="Normal 4" xfId="5"/>
    <cellStyle name="Normal 5" xfId="9"/>
    <cellStyle name="Normal 8" xfId="8"/>
    <cellStyle name="Normal_Book2" xfId="15"/>
    <cellStyle name="Percent" xfId="19" builtinId="5"/>
    <cellStyle name="SN_241" xfId="2"/>
    <cellStyle name="SN_b" xfId="10"/>
    <cellStyle name="Style 1" xfId="4"/>
    <cellStyle name="Акцент1 2" xfId="38"/>
    <cellStyle name="Акцент2 2" xfId="42"/>
    <cellStyle name="Акцент3 2" xfId="46"/>
    <cellStyle name="Акцент4 2" xfId="50"/>
    <cellStyle name="Акцент5 2" xfId="54"/>
    <cellStyle name="Акцент6 2" xfId="58"/>
    <cellStyle name="Ввод  2" xfId="29"/>
    <cellStyle name="Вывод 2" xfId="30"/>
    <cellStyle name="Вычисление 2" xfId="31"/>
    <cellStyle name="Заголовок 1 2" xfId="22"/>
    <cellStyle name="Заголовок 2 2" xfId="23"/>
    <cellStyle name="Заголовок 3 2" xfId="24"/>
    <cellStyle name="Заголовок 4 2" xfId="25"/>
    <cellStyle name="Итог 2" xfId="37"/>
    <cellStyle name="Контрольная ячейка 2" xfId="33"/>
    <cellStyle name="Название 2" xfId="21"/>
    <cellStyle name="Нейтральный 2" xfId="28"/>
    <cellStyle name="Обычный 2" xfId="3"/>
    <cellStyle name="Обычный 3" xfId="20"/>
    <cellStyle name="Плохой 2" xfId="27"/>
    <cellStyle name="Пояснение 2" xfId="36"/>
    <cellStyle name="Примечание 2" xfId="35"/>
    <cellStyle name="Связанная ячейка 2" xfId="32"/>
    <cellStyle name="Текст предупреждения 2" xfId="34"/>
    <cellStyle name="Финансовый 2" xfId="6"/>
    <cellStyle name="Хороший 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Content.Outlook/GLB53U4T/Havelvacner-GFA%2029.06.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>
        <row r="75">
          <cell r="D75">
            <v>0</v>
          </cell>
        </row>
      </sheetData>
      <sheetData sheetId="1" refreshError="1"/>
      <sheetData sheetId="2">
        <row r="19">
          <cell r="G19">
            <v>0</v>
          </cell>
        </row>
      </sheetData>
      <sheetData sheetId="3">
        <row r="19">
          <cell r="D19">
            <v>0</v>
          </cell>
        </row>
      </sheetData>
      <sheetData sheetId="4">
        <row r="77">
          <cell r="D77">
            <v>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zoomScaleNormal="100" workbookViewId="0"/>
  </sheetViews>
  <sheetFormatPr defaultRowHeight="13.5" x14ac:dyDescent="0.25"/>
  <cols>
    <col min="1" max="3" width="9.140625" style="96"/>
    <col min="4" max="4" width="32.28515625" style="96" customWidth="1"/>
    <col min="5" max="5" width="43.85546875" style="96" customWidth="1"/>
    <col min="6" max="16384" width="9.140625" style="96"/>
  </cols>
  <sheetData>
    <row r="2" spans="1:7" ht="61.5" customHeight="1" x14ac:dyDescent="0.25">
      <c r="E2" s="224" t="s">
        <v>104</v>
      </c>
      <c r="F2" s="98"/>
      <c r="G2" s="98"/>
    </row>
    <row r="4" spans="1:7" x14ac:dyDescent="0.25">
      <c r="B4" s="238" t="s">
        <v>144</v>
      </c>
      <c r="C4" s="238"/>
      <c r="D4" s="238"/>
      <c r="E4" s="238"/>
      <c r="F4" s="238"/>
      <c r="G4" s="238"/>
    </row>
    <row r="5" spans="1:7" ht="18" customHeight="1" x14ac:dyDescent="0.25">
      <c r="A5" s="96" t="s">
        <v>143</v>
      </c>
      <c r="B5" s="238"/>
      <c r="C5" s="238"/>
      <c r="D5" s="238"/>
      <c r="E5" s="238"/>
      <c r="F5" s="238"/>
      <c r="G5" s="238"/>
    </row>
    <row r="6" spans="1:7" ht="20.25" customHeight="1" x14ac:dyDescent="0.25">
      <c r="B6" s="238"/>
      <c r="C6" s="238"/>
      <c r="D6" s="238"/>
      <c r="E6" s="238"/>
      <c r="F6" s="238"/>
      <c r="G6" s="238"/>
    </row>
    <row r="9" spans="1:7" x14ac:dyDescent="0.25">
      <c r="E9" s="97" t="s">
        <v>103</v>
      </c>
    </row>
    <row r="10" spans="1:7" ht="51.75" customHeight="1" x14ac:dyDescent="0.25">
      <c r="D10" s="229"/>
      <c r="E10" s="230" t="s">
        <v>105</v>
      </c>
    </row>
    <row r="11" spans="1:7" ht="24" customHeight="1" x14ac:dyDescent="0.3">
      <c r="D11" s="102" t="s">
        <v>100</v>
      </c>
      <c r="E11" s="176">
        <v>661000</v>
      </c>
    </row>
    <row r="12" spans="1:7" ht="29.25" customHeight="1" x14ac:dyDescent="0.3">
      <c r="D12" s="102" t="s">
        <v>101</v>
      </c>
      <c r="E12" s="171">
        <v>661000</v>
      </c>
    </row>
    <row r="13" spans="1:7" ht="24" customHeight="1" x14ac:dyDescent="0.3">
      <c r="D13" s="102" t="s">
        <v>102</v>
      </c>
      <c r="E13" s="177">
        <f>+E11-E12</f>
        <v>0</v>
      </c>
    </row>
    <row r="14" spans="1:7" ht="17.25" x14ac:dyDescent="0.3">
      <c r="D14" s="103"/>
      <c r="E14" s="103"/>
    </row>
  </sheetData>
  <mergeCells count="1">
    <mergeCell ref="B4:G6"/>
  </mergeCells>
  <pageMargins left="0.70866141732283472" right="0.70866141732283472" top="0.74803149606299213" bottom="0.74803149606299213" header="0.31496062992125984" footer="0.31496062992125984"/>
  <pageSetup paperSize="9" scale="76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3"/>
  <sheetViews>
    <sheetView topLeftCell="A4" zoomScaleNormal="100" workbookViewId="0">
      <selection activeCell="B9" sqref="B9:B10"/>
    </sheetView>
  </sheetViews>
  <sheetFormatPr defaultRowHeight="13.5" x14ac:dyDescent="0.25"/>
  <cols>
    <col min="1" max="1" width="9.140625" style="96"/>
    <col min="2" max="2" width="39.42578125" style="96" customWidth="1"/>
    <col min="3" max="3" width="29.5703125" style="96" customWidth="1"/>
    <col min="4" max="4" width="27.42578125" style="96" customWidth="1"/>
    <col min="5" max="16384" width="9.140625" style="96"/>
  </cols>
  <sheetData>
    <row r="2" spans="1:4" ht="81.75" customHeight="1" x14ac:dyDescent="0.25">
      <c r="D2" s="224" t="s">
        <v>106</v>
      </c>
    </row>
    <row r="4" spans="1:4" ht="36" customHeight="1" x14ac:dyDescent="0.25">
      <c r="B4" s="238" t="s">
        <v>146</v>
      </c>
      <c r="C4" s="238"/>
      <c r="D4" s="238"/>
    </row>
    <row r="5" spans="1:4" ht="36" customHeight="1" x14ac:dyDescent="0.25">
      <c r="B5" s="238"/>
      <c r="C5" s="238"/>
      <c r="D5" s="238"/>
    </row>
    <row r="6" spans="1:4" ht="36" customHeight="1" x14ac:dyDescent="0.25">
      <c r="A6" s="96" t="s">
        <v>142</v>
      </c>
      <c r="B6" s="238"/>
      <c r="C6" s="238"/>
      <c r="D6" s="238"/>
    </row>
    <row r="7" spans="1:4" ht="23.25" customHeight="1" x14ac:dyDescent="0.25"/>
    <row r="8" spans="1:4" ht="24" customHeight="1" x14ac:dyDescent="0.25">
      <c r="D8" s="97" t="s">
        <v>103</v>
      </c>
    </row>
    <row r="9" spans="1:4" ht="48" customHeight="1" x14ac:dyDescent="0.25">
      <c r="B9" s="239" t="s">
        <v>107</v>
      </c>
      <c r="C9" s="241" t="s">
        <v>150</v>
      </c>
      <c r="D9" s="242"/>
    </row>
    <row r="10" spans="1:4" ht="25.5" customHeight="1" x14ac:dyDescent="0.25">
      <c r="B10" s="240"/>
      <c r="C10" s="225" t="s">
        <v>61</v>
      </c>
      <c r="D10" s="225" t="s">
        <v>18</v>
      </c>
    </row>
    <row r="11" spans="1:4" ht="37.5" customHeight="1" x14ac:dyDescent="0.25">
      <c r="B11" s="99" t="s">
        <v>108</v>
      </c>
      <c r="C11" s="100">
        <f>+C13</f>
        <v>425000</v>
      </c>
      <c r="D11" s="100">
        <f>+D13</f>
        <v>661000</v>
      </c>
    </row>
    <row r="12" spans="1:4" ht="17.25" customHeight="1" x14ac:dyDescent="0.25">
      <c r="B12" s="101" t="s">
        <v>52</v>
      </c>
      <c r="C12" s="100"/>
      <c r="D12" s="100"/>
    </row>
    <row r="13" spans="1:4" ht="33.75" customHeight="1" x14ac:dyDescent="0.25">
      <c r="B13" s="101" t="s">
        <v>109</v>
      </c>
      <c r="C13" s="100">
        <v>425000</v>
      </c>
      <c r="D13" s="100">
        <v>661000</v>
      </c>
    </row>
  </sheetData>
  <mergeCells count="3">
    <mergeCell ref="B9:B10"/>
    <mergeCell ref="C9:D9"/>
    <mergeCell ref="B4:D6"/>
  </mergeCells>
  <pageMargins left="0.70866141732283472" right="0.70866141732283472" top="0.74803149606299213" bottom="0.74803149606299213" header="0.31496062992125984" footer="0.31496062992125984"/>
  <pageSetup paperSize="9" scale="66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8"/>
  <sheetViews>
    <sheetView topLeftCell="A10" zoomScaleNormal="100" zoomScaleSheetLayoutView="100" workbookViewId="0">
      <selection activeCell="C34" sqref="A1:E47"/>
    </sheetView>
  </sheetViews>
  <sheetFormatPr defaultRowHeight="13.5" x14ac:dyDescent="0.2"/>
  <cols>
    <col min="1" max="1" width="8.7109375" style="7" customWidth="1"/>
    <col min="2" max="2" width="12.7109375" style="7" customWidth="1"/>
    <col min="3" max="3" width="77.140625" style="7" customWidth="1"/>
    <col min="4" max="4" width="21.28515625" style="14" customWidth="1"/>
    <col min="5" max="5" width="22.28515625" style="7" customWidth="1"/>
    <col min="6" max="257" width="9.140625" style="7"/>
    <col min="258" max="259" width="5.7109375" style="7" customWidth="1"/>
    <col min="260" max="260" width="76.28515625" style="7" customWidth="1"/>
    <col min="261" max="261" width="17.85546875" style="7" customWidth="1"/>
    <col min="262" max="513" width="9.140625" style="7"/>
    <col min="514" max="515" width="5.7109375" style="7" customWidth="1"/>
    <col min="516" max="516" width="76.28515625" style="7" customWidth="1"/>
    <col min="517" max="517" width="17.85546875" style="7" customWidth="1"/>
    <col min="518" max="769" width="9.140625" style="7"/>
    <col min="770" max="771" width="5.7109375" style="7" customWidth="1"/>
    <col min="772" max="772" width="76.28515625" style="7" customWidth="1"/>
    <col min="773" max="773" width="17.85546875" style="7" customWidth="1"/>
    <col min="774" max="1025" width="9.140625" style="7"/>
    <col min="1026" max="1027" width="5.7109375" style="7" customWidth="1"/>
    <col min="1028" max="1028" width="76.28515625" style="7" customWidth="1"/>
    <col min="1029" max="1029" width="17.85546875" style="7" customWidth="1"/>
    <col min="1030" max="1281" width="9.140625" style="7"/>
    <col min="1282" max="1283" width="5.7109375" style="7" customWidth="1"/>
    <col min="1284" max="1284" width="76.28515625" style="7" customWidth="1"/>
    <col min="1285" max="1285" width="17.85546875" style="7" customWidth="1"/>
    <col min="1286" max="1537" width="9.140625" style="7"/>
    <col min="1538" max="1539" width="5.7109375" style="7" customWidth="1"/>
    <col min="1540" max="1540" width="76.28515625" style="7" customWidth="1"/>
    <col min="1541" max="1541" width="17.85546875" style="7" customWidth="1"/>
    <col min="1542" max="1793" width="9.140625" style="7"/>
    <col min="1794" max="1795" width="5.7109375" style="7" customWidth="1"/>
    <col min="1796" max="1796" width="76.28515625" style="7" customWidth="1"/>
    <col min="1797" max="1797" width="17.85546875" style="7" customWidth="1"/>
    <col min="1798" max="2049" width="9.140625" style="7"/>
    <col min="2050" max="2051" width="5.7109375" style="7" customWidth="1"/>
    <col min="2052" max="2052" width="76.28515625" style="7" customWidth="1"/>
    <col min="2053" max="2053" width="17.85546875" style="7" customWidth="1"/>
    <col min="2054" max="2305" width="9.140625" style="7"/>
    <col min="2306" max="2307" width="5.7109375" style="7" customWidth="1"/>
    <col min="2308" max="2308" width="76.28515625" style="7" customWidth="1"/>
    <col min="2309" max="2309" width="17.85546875" style="7" customWidth="1"/>
    <col min="2310" max="2561" width="9.140625" style="7"/>
    <col min="2562" max="2563" width="5.7109375" style="7" customWidth="1"/>
    <col min="2564" max="2564" width="76.28515625" style="7" customWidth="1"/>
    <col min="2565" max="2565" width="17.85546875" style="7" customWidth="1"/>
    <col min="2566" max="2817" width="9.140625" style="7"/>
    <col min="2818" max="2819" width="5.7109375" style="7" customWidth="1"/>
    <col min="2820" max="2820" width="76.28515625" style="7" customWidth="1"/>
    <col min="2821" max="2821" width="17.85546875" style="7" customWidth="1"/>
    <col min="2822" max="3073" width="9.140625" style="7"/>
    <col min="3074" max="3075" width="5.7109375" style="7" customWidth="1"/>
    <col min="3076" max="3076" width="76.28515625" style="7" customWidth="1"/>
    <col min="3077" max="3077" width="17.85546875" style="7" customWidth="1"/>
    <col min="3078" max="3329" width="9.140625" style="7"/>
    <col min="3330" max="3331" width="5.7109375" style="7" customWidth="1"/>
    <col min="3332" max="3332" width="76.28515625" style="7" customWidth="1"/>
    <col min="3333" max="3333" width="17.85546875" style="7" customWidth="1"/>
    <col min="3334" max="3585" width="9.140625" style="7"/>
    <col min="3586" max="3587" width="5.7109375" style="7" customWidth="1"/>
    <col min="3588" max="3588" width="76.28515625" style="7" customWidth="1"/>
    <col min="3589" max="3589" width="17.85546875" style="7" customWidth="1"/>
    <col min="3590" max="3841" width="9.140625" style="7"/>
    <col min="3842" max="3843" width="5.7109375" style="7" customWidth="1"/>
    <col min="3844" max="3844" width="76.28515625" style="7" customWidth="1"/>
    <col min="3845" max="3845" width="17.85546875" style="7" customWidth="1"/>
    <col min="3846" max="4097" width="9.140625" style="7"/>
    <col min="4098" max="4099" width="5.7109375" style="7" customWidth="1"/>
    <col min="4100" max="4100" width="76.28515625" style="7" customWidth="1"/>
    <col min="4101" max="4101" width="17.85546875" style="7" customWidth="1"/>
    <col min="4102" max="4353" width="9.140625" style="7"/>
    <col min="4354" max="4355" width="5.7109375" style="7" customWidth="1"/>
    <col min="4356" max="4356" width="76.28515625" style="7" customWidth="1"/>
    <col min="4357" max="4357" width="17.85546875" style="7" customWidth="1"/>
    <col min="4358" max="4609" width="9.140625" style="7"/>
    <col min="4610" max="4611" width="5.7109375" style="7" customWidth="1"/>
    <col min="4612" max="4612" width="76.28515625" style="7" customWidth="1"/>
    <col min="4613" max="4613" width="17.85546875" style="7" customWidth="1"/>
    <col min="4614" max="4865" width="9.140625" style="7"/>
    <col min="4866" max="4867" width="5.7109375" style="7" customWidth="1"/>
    <col min="4868" max="4868" width="76.28515625" style="7" customWidth="1"/>
    <col min="4869" max="4869" width="17.85546875" style="7" customWidth="1"/>
    <col min="4870" max="5121" width="9.140625" style="7"/>
    <col min="5122" max="5123" width="5.7109375" style="7" customWidth="1"/>
    <col min="5124" max="5124" width="76.28515625" style="7" customWidth="1"/>
    <col min="5125" max="5125" width="17.85546875" style="7" customWidth="1"/>
    <col min="5126" max="5377" width="9.140625" style="7"/>
    <col min="5378" max="5379" width="5.7109375" style="7" customWidth="1"/>
    <col min="5380" max="5380" width="76.28515625" style="7" customWidth="1"/>
    <col min="5381" max="5381" width="17.85546875" style="7" customWidth="1"/>
    <col min="5382" max="5633" width="9.140625" style="7"/>
    <col min="5634" max="5635" width="5.7109375" style="7" customWidth="1"/>
    <col min="5636" max="5636" width="76.28515625" style="7" customWidth="1"/>
    <col min="5637" max="5637" width="17.85546875" style="7" customWidth="1"/>
    <col min="5638" max="5889" width="9.140625" style="7"/>
    <col min="5890" max="5891" width="5.7109375" style="7" customWidth="1"/>
    <col min="5892" max="5892" width="76.28515625" style="7" customWidth="1"/>
    <col min="5893" max="5893" width="17.85546875" style="7" customWidth="1"/>
    <col min="5894" max="6145" width="9.140625" style="7"/>
    <col min="6146" max="6147" width="5.7109375" style="7" customWidth="1"/>
    <col min="6148" max="6148" width="76.28515625" style="7" customWidth="1"/>
    <col min="6149" max="6149" width="17.85546875" style="7" customWidth="1"/>
    <col min="6150" max="6401" width="9.140625" style="7"/>
    <col min="6402" max="6403" width="5.7109375" style="7" customWidth="1"/>
    <col min="6404" max="6404" width="76.28515625" style="7" customWidth="1"/>
    <col min="6405" max="6405" width="17.85546875" style="7" customWidth="1"/>
    <col min="6406" max="6657" width="9.140625" style="7"/>
    <col min="6658" max="6659" width="5.7109375" style="7" customWidth="1"/>
    <col min="6660" max="6660" width="76.28515625" style="7" customWidth="1"/>
    <col min="6661" max="6661" width="17.85546875" style="7" customWidth="1"/>
    <col min="6662" max="6913" width="9.140625" style="7"/>
    <col min="6914" max="6915" width="5.7109375" style="7" customWidth="1"/>
    <col min="6916" max="6916" width="76.28515625" style="7" customWidth="1"/>
    <col min="6917" max="6917" width="17.85546875" style="7" customWidth="1"/>
    <col min="6918" max="7169" width="9.140625" style="7"/>
    <col min="7170" max="7171" width="5.7109375" style="7" customWidth="1"/>
    <col min="7172" max="7172" width="76.28515625" style="7" customWidth="1"/>
    <col min="7173" max="7173" width="17.85546875" style="7" customWidth="1"/>
    <col min="7174" max="7425" width="9.140625" style="7"/>
    <col min="7426" max="7427" width="5.7109375" style="7" customWidth="1"/>
    <col min="7428" max="7428" width="76.28515625" style="7" customWidth="1"/>
    <col min="7429" max="7429" width="17.85546875" style="7" customWidth="1"/>
    <col min="7430" max="7681" width="9.140625" style="7"/>
    <col min="7682" max="7683" width="5.7109375" style="7" customWidth="1"/>
    <col min="7684" max="7684" width="76.28515625" style="7" customWidth="1"/>
    <col min="7685" max="7685" width="17.85546875" style="7" customWidth="1"/>
    <col min="7686" max="7937" width="9.140625" style="7"/>
    <col min="7938" max="7939" width="5.7109375" style="7" customWidth="1"/>
    <col min="7940" max="7940" width="76.28515625" style="7" customWidth="1"/>
    <col min="7941" max="7941" width="17.85546875" style="7" customWidth="1"/>
    <col min="7942" max="8193" width="9.140625" style="7"/>
    <col min="8194" max="8195" width="5.7109375" style="7" customWidth="1"/>
    <col min="8196" max="8196" width="76.28515625" style="7" customWidth="1"/>
    <col min="8197" max="8197" width="17.85546875" style="7" customWidth="1"/>
    <col min="8198" max="8449" width="9.140625" style="7"/>
    <col min="8450" max="8451" width="5.7109375" style="7" customWidth="1"/>
    <col min="8452" max="8452" width="76.28515625" style="7" customWidth="1"/>
    <col min="8453" max="8453" width="17.85546875" style="7" customWidth="1"/>
    <col min="8454" max="8705" width="9.140625" style="7"/>
    <col min="8706" max="8707" width="5.7109375" style="7" customWidth="1"/>
    <col min="8708" max="8708" width="76.28515625" style="7" customWidth="1"/>
    <col min="8709" max="8709" width="17.85546875" style="7" customWidth="1"/>
    <col min="8710" max="8961" width="9.140625" style="7"/>
    <col min="8962" max="8963" width="5.7109375" style="7" customWidth="1"/>
    <col min="8964" max="8964" width="76.28515625" style="7" customWidth="1"/>
    <col min="8965" max="8965" width="17.85546875" style="7" customWidth="1"/>
    <col min="8966" max="9217" width="9.140625" style="7"/>
    <col min="9218" max="9219" width="5.7109375" style="7" customWidth="1"/>
    <col min="9220" max="9220" width="76.28515625" style="7" customWidth="1"/>
    <col min="9221" max="9221" width="17.85546875" style="7" customWidth="1"/>
    <col min="9222" max="9473" width="9.140625" style="7"/>
    <col min="9474" max="9475" width="5.7109375" style="7" customWidth="1"/>
    <col min="9476" max="9476" width="76.28515625" style="7" customWidth="1"/>
    <col min="9477" max="9477" width="17.85546875" style="7" customWidth="1"/>
    <col min="9478" max="9729" width="9.140625" style="7"/>
    <col min="9730" max="9731" width="5.7109375" style="7" customWidth="1"/>
    <col min="9732" max="9732" width="76.28515625" style="7" customWidth="1"/>
    <col min="9733" max="9733" width="17.85546875" style="7" customWidth="1"/>
    <col min="9734" max="9985" width="9.140625" style="7"/>
    <col min="9986" max="9987" width="5.7109375" style="7" customWidth="1"/>
    <col min="9988" max="9988" width="76.28515625" style="7" customWidth="1"/>
    <col min="9989" max="9989" width="17.85546875" style="7" customWidth="1"/>
    <col min="9990" max="10241" width="9.140625" style="7"/>
    <col min="10242" max="10243" width="5.7109375" style="7" customWidth="1"/>
    <col min="10244" max="10244" width="76.28515625" style="7" customWidth="1"/>
    <col min="10245" max="10245" width="17.85546875" style="7" customWidth="1"/>
    <col min="10246" max="10497" width="9.140625" style="7"/>
    <col min="10498" max="10499" width="5.7109375" style="7" customWidth="1"/>
    <col min="10500" max="10500" width="76.28515625" style="7" customWidth="1"/>
    <col min="10501" max="10501" width="17.85546875" style="7" customWidth="1"/>
    <col min="10502" max="10753" width="9.140625" style="7"/>
    <col min="10754" max="10755" width="5.7109375" style="7" customWidth="1"/>
    <col min="10756" max="10756" width="76.28515625" style="7" customWidth="1"/>
    <col min="10757" max="10757" width="17.85546875" style="7" customWidth="1"/>
    <col min="10758" max="11009" width="9.140625" style="7"/>
    <col min="11010" max="11011" width="5.7109375" style="7" customWidth="1"/>
    <col min="11012" max="11012" width="76.28515625" style="7" customWidth="1"/>
    <col min="11013" max="11013" width="17.85546875" style="7" customWidth="1"/>
    <col min="11014" max="11265" width="9.140625" style="7"/>
    <col min="11266" max="11267" width="5.7109375" style="7" customWidth="1"/>
    <col min="11268" max="11268" width="76.28515625" style="7" customWidth="1"/>
    <col min="11269" max="11269" width="17.85546875" style="7" customWidth="1"/>
    <col min="11270" max="11521" width="9.140625" style="7"/>
    <col min="11522" max="11523" width="5.7109375" style="7" customWidth="1"/>
    <col min="11524" max="11524" width="76.28515625" style="7" customWidth="1"/>
    <col min="11525" max="11525" width="17.85546875" style="7" customWidth="1"/>
    <col min="11526" max="11777" width="9.140625" style="7"/>
    <col min="11778" max="11779" width="5.7109375" style="7" customWidth="1"/>
    <col min="11780" max="11780" width="76.28515625" style="7" customWidth="1"/>
    <col min="11781" max="11781" width="17.85546875" style="7" customWidth="1"/>
    <col min="11782" max="12033" width="9.140625" style="7"/>
    <col min="12034" max="12035" width="5.7109375" style="7" customWidth="1"/>
    <col min="12036" max="12036" width="76.28515625" style="7" customWidth="1"/>
    <col min="12037" max="12037" width="17.85546875" style="7" customWidth="1"/>
    <col min="12038" max="12289" width="9.140625" style="7"/>
    <col min="12290" max="12291" width="5.7109375" style="7" customWidth="1"/>
    <col min="12292" max="12292" width="76.28515625" style="7" customWidth="1"/>
    <col min="12293" max="12293" width="17.85546875" style="7" customWidth="1"/>
    <col min="12294" max="12545" width="9.140625" style="7"/>
    <col min="12546" max="12547" width="5.7109375" style="7" customWidth="1"/>
    <col min="12548" max="12548" width="76.28515625" style="7" customWidth="1"/>
    <col min="12549" max="12549" width="17.85546875" style="7" customWidth="1"/>
    <col min="12550" max="12801" width="9.140625" style="7"/>
    <col min="12802" max="12803" width="5.7109375" style="7" customWidth="1"/>
    <col min="12804" max="12804" width="76.28515625" style="7" customWidth="1"/>
    <col min="12805" max="12805" width="17.85546875" style="7" customWidth="1"/>
    <col min="12806" max="13057" width="9.140625" style="7"/>
    <col min="13058" max="13059" width="5.7109375" style="7" customWidth="1"/>
    <col min="13060" max="13060" width="76.28515625" style="7" customWidth="1"/>
    <col min="13061" max="13061" width="17.85546875" style="7" customWidth="1"/>
    <col min="13062" max="13313" width="9.140625" style="7"/>
    <col min="13314" max="13315" width="5.7109375" style="7" customWidth="1"/>
    <col min="13316" max="13316" width="76.28515625" style="7" customWidth="1"/>
    <col min="13317" max="13317" width="17.85546875" style="7" customWidth="1"/>
    <col min="13318" max="13569" width="9.140625" style="7"/>
    <col min="13570" max="13571" width="5.7109375" style="7" customWidth="1"/>
    <col min="13572" max="13572" width="76.28515625" style="7" customWidth="1"/>
    <col min="13573" max="13573" width="17.85546875" style="7" customWidth="1"/>
    <col min="13574" max="13825" width="9.140625" style="7"/>
    <col min="13826" max="13827" width="5.7109375" style="7" customWidth="1"/>
    <col min="13828" max="13828" width="76.28515625" style="7" customWidth="1"/>
    <col min="13829" max="13829" width="17.85546875" style="7" customWidth="1"/>
    <col min="13830" max="14081" width="9.140625" style="7"/>
    <col min="14082" max="14083" width="5.7109375" style="7" customWidth="1"/>
    <col min="14084" max="14084" width="76.28515625" style="7" customWidth="1"/>
    <col min="14085" max="14085" width="17.85546875" style="7" customWidth="1"/>
    <col min="14086" max="14337" width="9.140625" style="7"/>
    <col min="14338" max="14339" width="5.7109375" style="7" customWidth="1"/>
    <col min="14340" max="14340" width="76.28515625" style="7" customWidth="1"/>
    <col min="14341" max="14341" width="17.85546875" style="7" customWidth="1"/>
    <col min="14342" max="14593" width="9.140625" style="7"/>
    <col min="14594" max="14595" width="5.7109375" style="7" customWidth="1"/>
    <col min="14596" max="14596" width="76.28515625" style="7" customWidth="1"/>
    <col min="14597" max="14597" width="17.85546875" style="7" customWidth="1"/>
    <col min="14598" max="14849" width="9.140625" style="7"/>
    <col min="14850" max="14851" width="5.7109375" style="7" customWidth="1"/>
    <col min="14852" max="14852" width="76.28515625" style="7" customWidth="1"/>
    <col min="14853" max="14853" width="17.85546875" style="7" customWidth="1"/>
    <col min="14854" max="15105" width="9.140625" style="7"/>
    <col min="15106" max="15107" width="5.7109375" style="7" customWidth="1"/>
    <col min="15108" max="15108" width="76.28515625" style="7" customWidth="1"/>
    <col min="15109" max="15109" width="17.85546875" style="7" customWidth="1"/>
    <col min="15110" max="15361" width="9.140625" style="7"/>
    <col min="15362" max="15363" width="5.7109375" style="7" customWidth="1"/>
    <col min="15364" max="15364" width="76.28515625" style="7" customWidth="1"/>
    <col min="15365" max="15365" width="17.85546875" style="7" customWidth="1"/>
    <col min="15366" max="15617" width="9.140625" style="7"/>
    <col min="15618" max="15619" width="5.7109375" style="7" customWidth="1"/>
    <col min="15620" max="15620" width="76.28515625" style="7" customWidth="1"/>
    <col min="15621" max="15621" width="17.85546875" style="7" customWidth="1"/>
    <col min="15622" max="15873" width="9.140625" style="7"/>
    <col min="15874" max="15875" width="5.7109375" style="7" customWidth="1"/>
    <col min="15876" max="15876" width="76.28515625" style="7" customWidth="1"/>
    <col min="15877" max="15877" width="17.85546875" style="7" customWidth="1"/>
    <col min="15878" max="16129" width="9.140625" style="7"/>
    <col min="16130" max="16131" width="5.7109375" style="7" customWidth="1"/>
    <col min="16132" max="16132" width="76.28515625" style="7" customWidth="1"/>
    <col min="16133" max="16133" width="17.85546875" style="7" customWidth="1"/>
    <col min="16134" max="16384" width="9.140625" style="7"/>
  </cols>
  <sheetData>
    <row r="1" spans="1:5" ht="20.25" customHeight="1" x14ac:dyDescent="0.2">
      <c r="A1" s="184" t="s">
        <v>154</v>
      </c>
      <c r="B1" s="184"/>
      <c r="C1" s="184"/>
      <c r="D1" s="184"/>
      <c r="E1" s="185" t="s">
        <v>134</v>
      </c>
    </row>
    <row r="2" spans="1:5" ht="42" customHeight="1" x14ac:dyDescent="0.2">
      <c r="A2" s="184"/>
      <c r="B2" s="184"/>
      <c r="C2" s="184"/>
      <c r="D2" s="184"/>
      <c r="E2" s="369" t="s">
        <v>62</v>
      </c>
    </row>
    <row r="3" spans="1:5" ht="75.75" customHeight="1" x14ac:dyDescent="0.2">
      <c r="A3" s="370" t="s">
        <v>152</v>
      </c>
      <c r="B3" s="370"/>
      <c r="C3" s="370"/>
      <c r="D3" s="370"/>
      <c r="E3" s="370"/>
    </row>
    <row r="4" spans="1:5" ht="24.75" customHeight="1" x14ac:dyDescent="0.2">
      <c r="A4" s="371"/>
      <c r="B4" s="371"/>
      <c r="C4" s="371" t="s">
        <v>56</v>
      </c>
      <c r="D4" s="371"/>
      <c r="E4" s="372"/>
    </row>
    <row r="5" spans="1:5" ht="40.5" customHeight="1" x14ac:dyDescent="0.2">
      <c r="A5" s="373" t="s">
        <v>16</v>
      </c>
      <c r="B5" s="373"/>
      <c r="C5" s="373" t="s">
        <v>17</v>
      </c>
      <c r="D5" s="374" t="s">
        <v>149</v>
      </c>
      <c r="E5" s="375"/>
    </row>
    <row r="6" spans="1:5" ht="27" customHeight="1" x14ac:dyDescent="0.2">
      <c r="A6" s="376" t="s">
        <v>1</v>
      </c>
      <c r="B6" s="376" t="s">
        <v>2</v>
      </c>
      <c r="C6" s="377"/>
      <c r="D6" s="376" t="s">
        <v>61</v>
      </c>
      <c r="E6" s="376" t="s">
        <v>18</v>
      </c>
    </row>
    <row r="7" spans="1:5" s="14" customFormat="1" ht="19.5" customHeight="1" x14ac:dyDescent="0.2">
      <c r="A7" s="376"/>
      <c r="B7" s="376"/>
      <c r="C7" s="378" t="s">
        <v>67</v>
      </c>
      <c r="D7" s="379">
        <f>D8</f>
        <v>425000</v>
      </c>
      <c r="E7" s="379">
        <f>+E8</f>
        <v>661000</v>
      </c>
    </row>
    <row r="8" spans="1:5" s="14" customFormat="1" ht="31.5" customHeight="1" x14ac:dyDescent="0.2">
      <c r="A8" s="376"/>
      <c r="B8" s="376"/>
      <c r="C8" s="380" t="s">
        <v>68</v>
      </c>
      <c r="D8" s="381">
        <f>+D9</f>
        <v>425000</v>
      </c>
      <c r="E8" s="381">
        <f t="shared" ref="E8" si="0">+E9</f>
        <v>661000</v>
      </c>
    </row>
    <row r="9" spans="1:5" x14ac:dyDescent="0.2">
      <c r="A9" s="324" t="s">
        <v>12</v>
      </c>
      <c r="B9" s="324"/>
      <c r="C9" s="382" t="s">
        <v>4</v>
      </c>
      <c r="D9" s="383">
        <f>+D21+D27</f>
        <v>425000</v>
      </c>
      <c r="E9" s="383">
        <f>+E21+E27</f>
        <v>661000</v>
      </c>
    </row>
    <row r="10" spans="1:5" x14ac:dyDescent="0.2">
      <c r="A10" s="324"/>
      <c r="B10" s="324"/>
      <c r="C10" s="384" t="s">
        <v>13</v>
      </c>
      <c r="D10" s="383"/>
      <c r="E10" s="383"/>
    </row>
    <row r="11" spans="1:5" x14ac:dyDescent="0.2">
      <c r="A11" s="324"/>
      <c r="B11" s="324"/>
      <c r="C11" s="385" t="s">
        <v>5</v>
      </c>
      <c r="D11" s="383"/>
      <c r="E11" s="383"/>
    </row>
    <row r="12" spans="1:5" x14ac:dyDescent="0.2">
      <c r="A12" s="324"/>
      <c r="B12" s="324"/>
      <c r="C12" s="384" t="s">
        <v>14</v>
      </c>
      <c r="D12" s="383"/>
      <c r="E12" s="383"/>
    </row>
    <row r="13" spans="1:5" x14ac:dyDescent="0.2">
      <c r="A13" s="324"/>
      <c r="B13" s="324"/>
      <c r="C13" s="386" t="s">
        <v>6</v>
      </c>
      <c r="D13" s="383"/>
      <c r="E13" s="383"/>
    </row>
    <row r="14" spans="1:5" ht="27" x14ac:dyDescent="0.2">
      <c r="A14" s="324"/>
      <c r="B14" s="324"/>
      <c r="C14" s="387" t="s">
        <v>15</v>
      </c>
      <c r="D14" s="383"/>
      <c r="E14" s="383"/>
    </row>
    <row r="15" spans="1:5" ht="21" customHeight="1" x14ac:dyDescent="0.2">
      <c r="A15" s="373" t="s">
        <v>7</v>
      </c>
      <c r="B15" s="373"/>
      <c r="C15" s="373"/>
      <c r="D15" s="373"/>
      <c r="E15" s="373"/>
    </row>
    <row r="16" spans="1:5" s="14" customFormat="1" x14ac:dyDescent="0.2">
      <c r="A16" s="388"/>
      <c r="B16" s="389">
        <v>21014</v>
      </c>
      <c r="C16" s="385" t="s">
        <v>8</v>
      </c>
      <c r="D16" s="383"/>
      <c r="E16" s="383"/>
    </row>
    <row r="17" spans="1:5" s="14" customFormat="1" ht="48.75" customHeight="1" x14ac:dyDescent="0.2">
      <c r="A17" s="390"/>
      <c r="B17" s="389"/>
      <c r="C17" s="384" t="s">
        <v>76</v>
      </c>
      <c r="D17" s="383"/>
      <c r="E17" s="383"/>
    </row>
    <row r="18" spans="1:5" s="14" customFormat="1" x14ac:dyDescent="0.2">
      <c r="A18" s="390"/>
      <c r="B18" s="389"/>
      <c r="C18" s="385" t="s">
        <v>9</v>
      </c>
      <c r="D18" s="383"/>
      <c r="E18" s="383"/>
    </row>
    <row r="19" spans="1:5" s="14" customFormat="1" x14ac:dyDescent="0.2">
      <c r="A19" s="390"/>
      <c r="B19" s="389"/>
      <c r="C19" s="232" t="s">
        <v>65</v>
      </c>
      <c r="D19" s="383"/>
      <c r="E19" s="383"/>
    </row>
    <row r="20" spans="1:5" s="14" customFormat="1" x14ac:dyDescent="0.2">
      <c r="A20" s="390"/>
      <c r="B20" s="389"/>
      <c r="C20" s="385" t="s">
        <v>10</v>
      </c>
      <c r="D20" s="383"/>
      <c r="E20" s="383"/>
    </row>
    <row r="21" spans="1:5" s="14" customFormat="1" ht="27" x14ac:dyDescent="0.2">
      <c r="A21" s="390"/>
      <c r="B21" s="365"/>
      <c r="C21" s="384" t="s">
        <v>11</v>
      </c>
      <c r="D21" s="383">
        <v>500000</v>
      </c>
      <c r="E21" s="383">
        <v>800000</v>
      </c>
    </row>
    <row r="22" spans="1:5" s="14" customFormat="1" x14ac:dyDescent="0.2">
      <c r="A22" s="390"/>
      <c r="B22" s="389">
        <v>21006</v>
      </c>
      <c r="C22" s="391" t="s">
        <v>8</v>
      </c>
      <c r="D22" s="383"/>
      <c r="E22" s="383"/>
    </row>
    <row r="23" spans="1:5" s="14" customFormat="1" ht="37.5" customHeight="1" x14ac:dyDescent="0.2">
      <c r="A23" s="390"/>
      <c r="B23" s="389"/>
      <c r="C23" s="232" t="s">
        <v>75</v>
      </c>
      <c r="D23" s="383"/>
      <c r="E23" s="383"/>
    </row>
    <row r="24" spans="1:5" s="14" customFormat="1" x14ac:dyDescent="0.2">
      <c r="A24" s="390"/>
      <c r="B24" s="389"/>
      <c r="C24" s="391" t="s">
        <v>9</v>
      </c>
      <c r="D24" s="383"/>
      <c r="E24" s="383"/>
    </row>
    <row r="25" spans="1:5" s="14" customFormat="1" x14ac:dyDescent="0.2">
      <c r="A25" s="390"/>
      <c r="B25" s="389"/>
      <c r="C25" s="232" t="s">
        <v>153</v>
      </c>
      <c r="D25" s="383"/>
      <c r="E25" s="383"/>
    </row>
    <row r="26" spans="1:5" s="14" customFormat="1" x14ac:dyDescent="0.2">
      <c r="A26" s="390"/>
      <c r="B26" s="389"/>
      <c r="C26" s="391" t="s">
        <v>10</v>
      </c>
      <c r="D26" s="383"/>
      <c r="E26" s="383"/>
    </row>
    <row r="27" spans="1:5" s="14" customFormat="1" ht="27" x14ac:dyDescent="0.2">
      <c r="A27" s="392"/>
      <c r="B27" s="365"/>
      <c r="C27" s="232" t="s">
        <v>11</v>
      </c>
      <c r="D27" s="383">
        <v>-75000</v>
      </c>
      <c r="E27" s="383">
        <v>-139000</v>
      </c>
    </row>
    <row r="28" spans="1:5" s="14" customFormat="1" ht="16.5" x14ac:dyDescent="0.2">
      <c r="A28" s="393"/>
      <c r="B28" s="393"/>
      <c r="C28" s="380" t="s">
        <v>69</v>
      </c>
      <c r="D28" s="381">
        <f t="shared" ref="D28:E28" si="1">+D29</f>
        <v>0</v>
      </c>
      <c r="E28" s="381">
        <f t="shared" si="1"/>
        <v>0</v>
      </c>
    </row>
    <row r="29" spans="1:5" s="14" customFormat="1" x14ac:dyDescent="0.2">
      <c r="A29" s="393" t="s">
        <v>70</v>
      </c>
      <c r="B29" s="393"/>
      <c r="C29" s="394" t="s">
        <v>4</v>
      </c>
      <c r="D29" s="395">
        <f>+D41+D47</f>
        <v>0</v>
      </c>
      <c r="E29" s="395">
        <f>+E41+E47</f>
        <v>0</v>
      </c>
    </row>
    <row r="30" spans="1:5" s="14" customFormat="1" x14ac:dyDescent="0.2">
      <c r="A30" s="393"/>
      <c r="B30" s="393"/>
      <c r="C30" s="393" t="s">
        <v>71</v>
      </c>
      <c r="D30" s="393"/>
      <c r="E30" s="393"/>
    </row>
    <row r="31" spans="1:5" s="14" customFormat="1" x14ac:dyDescent="0.2">
      <c r="A31" s="393"/>
      <c r="B31" s="393"/>
      <c r="C31" s="394" t="s">
        <v>5</v>
      </c>
      <c r="D31" s="393"/>
      <c r="E31" s="393"/>
    </row>
    <row r="32" spans="1:5" s="14" customFormat="1" ht="33" customHeight="1" x14ac:dyDescent="0.2">
      <c r="A32" s="393"/>
      <c r="B32" s="393"/>
      <c r="C32" s="393" t="s">
        <v>118</v>
      </c>
      <c r="D32" s="393"/>
      <c r="E32" s="393"/>
    </row>
    <row r="33" spans="1:5" s="14" customFormat="1" x14ac:dyDescent="0.2">
      <c r="A33" s="393"/>
      <c r="B33" s="393"/>
      <c r="C33" s="394" t="s">
        <v>6</v>
      </c>
      <c r="D33" s="393"/>
      <c r="E33" s="393"/>
    </row>
    <row r="34" spans="1:5" s="14" customFormat="1" ht="38.25" customHeight="1" x14ac:dyDescent="0.2">
      <c r="A34" s="393"/>
      <c r="B34" s="393"/>
      <c r="C34" s="393" t="s">
        <v>119</v>
      </c>
      <c r="D34" s="393"/>
      <c r="E34" s="393"/>
    </row>
    <row r="35" spans="1:5" s="14" customFormat="1" x14ac:dyDescent="0.2">
      <c r="A35" s="324" t="s">
        <v>7</v>
      </c>
      <c r="B35" s="324"/>
      <c r="C35" s="324"/>
      <c r="D35" s="324"/>
      <c r="E35" s="324"/>
    </row>
    <row r="36" spans="1:5" s="14" customFormat="1" x14ac:dyDescent="0.2">
      <c r="A36" s="393"/>
      <c r="B36" s="393">
        <v>11001</v>
      </c>
      <c r="C36" s="396" t="s">
        <v>8</v>
      </c>
      <c r="D36" s="395"/>
      <c r="E36" s="395"/>
    </row>
    <row r="37" spans="1:5" s="14" customFormat="1" x14ac:dyDescent="0.2">
      <c r="A37" s="393"/>
      <c r="B37" s="393"/>
      <c r="C37" s="397" t="s">
        <v>71</v>
      </c>
      <c r="D37" s="395"/>
      <c r="E37" s="395"/>
    </row>
    <row r="38" spans="1:5" s="14" customFormat="1" x14ac:dyDescent="0.2">
      <c r="A38" s="393"/>
      <c r="B38" s="393"/>
      <c r="C38" s="396" t="s">
        <v>9</v>
      </c>
      <c r="D38" s="395"/>
      <c r="E38" s="395"/>
    </row>
    <row r="39" spans="1:5" s="14" customFormat="1" ht="54" customHeight="1" x14ac:dyDescent="0.2">
      <c r="A39" s="393"/>
      <c r="B39" s="393"/>
      <c r="C39" s="397" t="s">
        <v>120</v>
      </c>
      <c r="D39" s="395"/>
      <c r="E39" s="395"/>
    </row>
    <row r="40" spans="1:5" s="14" customFormat="1" x14ac:dyDescent="0.2">
      <c r="A40" s="393"/>
      <c r="B40" s="393"/>
      <c r="C40" s="396" t="s">
        <v>10</v>
      </c>
      <c r="D40" s="395"/>
      <c r="E40" s="395"/>
    </row>
    <row r="41" spans="1:5" s="14" customFormat="1" x14ac:dyDescent="0.2">
      <c r="A41" s="393"/>
      <c r="B41" s="393"/>
      <c r="C41" s="397" t="s">
        <v>151</v>
      </c>
      <c r="D41" s="395">
        <f>-D47</f>
        <v>-500000</v>
      </c>
      <c r="E41" s="395">
        <f>-E47</f>
        <v>-800000</v>
      </c>
    </row>
    <row r="42" spans="1:5" s="14" customFormat="1" x14ac:dyDescent="0.2">
      <c r="A42" s="393"/>
      <c r="B42" s="393">
        <v>11001</v>
      </c>
      <c r="C42" s="396" t="s">
        <v>8</v>
      </c>
      <c r="D42" s="395"/>
      <c r="E42" s="395"/>
    </row>
    <row r="43" spans="1:5" s="14" customFormat="1" x14ac:dyDescent="0.2">
      <c r="A43" s="393"/>
      <c r="B43" s="393"/>
      <c r="C43" s="397" t="s">
        <v>71</v>
      </c>
      <c r="D43" s="395"/>
      <c r="E43" s="395"/>
    </row>
    <row r="44" spans="1:5" s="14" customFormat="1" x14ac:dyDescent="0.2">
      <c r="A44" s="393"/>
      <c r="B44" s="393"/>
      <c r="C44" s="396" t="s">
        <v>9</v>
      </c>
      <c r="D44" s="395"/>
      <c r="E44" s="395"/>
    </row>
    <row r="45" spans="1:5" s="14" customFormat="1" ht="54" customHeight="1" x14ac:dyDescent="0.2">
      <c r="A45" s="393"/>
      <c r="B45" s="393"/>
      <c r="C45" s="397" t="s">
        <v>120</v>
      </c>
      <c r="D45" s="395"/>
      <c r="E45" s="395"/>
    </row>
    <row r="46" spans="1:5" s="14" customFormat="1" x14ac:dyDescent="0.2">
      <c r="A46" s="393"/>
      <c r="B46" s="393"/>
      <c r="C46" s="396" t="s">
        <v>10</v>
      </c>
      <c r="D46" s="395"/>
      <c r="E46" s="395"/>
    </row>
    <row r="47" spans="1:5" s="14" customFormat="1" x14ac:dyDescent="0.2">
      <c r="A47" s="393"/>
      <c r="B47" s="393"/>
      <c r="C47" s="397" t="s">
        <v>151</v>
      </c>
      <c r="D47" s="395">
        <f>75000+D21+D27</f>
        <v>500000</v>
      </c>
      <c r="E47" s="395">
        <f>139000+E21+E27</f>
        <v>800000</v>
      </c>
    </row>
    <row r="48" spans="1:5" s="14" customFormat="1" x14ac:dyDescent="0.2"/>
  </sheetData>
  <mergeCells count="11">
    <mergeCell ref="A35:E35"/>
    <mergeCell ref="A16:A27"/>
    <mergeCell ref="B16:B21"/>
    <mergeCell ref="B22:B27"/>
    <mergeCell ref="A3:E3"/>
    <mergeCell ref="A15:E15"/>
    <mergeCell ref="A5:B5"/>
    <mergeCell ref="C5:C6"/>
    <mergeCell ref="B9:B14"/>
    <mergeCell ref="D5:E5"/>
    <mergeCell ref="A9:A14"/>
  </mergeCells>
  <pageMargins left="0.51181102362204722" right="0.31496062992125984" top="0.35433070866141736" bottom="0.35433070866141736" header="0.31496062992125984" footer="0.11811023622047245"/>
  <pageSetup paperSize="9" scale="67" orientation="portrait" r:id="rId1"/>
  <ignoredErrors>
    <ignoredError sqref="A2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100" zoomScaleSheetLayoutView="100" workbookViewId="0"/>
  </sheetViews>
  <sheetFormatPr defaultRowHeight="16.5" x14ac:dyDescent="0.3"/>
  <cols>
    <col min="1" max="4" width="9.140625" style="1"/>
    <col min="5" max="5" width="14.42578125" style="1" customWidth="1"/>
    <col min="6" max="6" width="56.85546875" style="1" customWidth="1"/>
    <col min="7" max="7" width="20" style="1" customWidth="1"/>
    <col min="8" max="8" width="20.5703125" style="1" customWidth="1"/>
    <col min="9" max="9" width="15.7109375" style="1" customWidth="1"/>
    <col min="10" max="16384" width="9.140625" style="1"/>
  </cols>
  <sheetData>
    <row r="1" spans="1:8" ht="21.75" customHeight="1" x14ac:dyDescent="0.3">
      <c r="H1" s="172" t="s">
        <v>135</v>
      </c>
    </row>
    <row r="2" spans="1:8" ht="40.5" customHeight="1" x14ac:dyDescent="0.3">
      <c r="G2" s="244" t="s">
        <v>63</v>
      </c>
      <c r="H2" s="244"/>
    </row>
    <row r="3" spans="1:8" ht="45" customHeight="1" x14ac:dyDescent="0.3">
      <c r="B3" s="245" t="s">
        <v>72</v>
      </c>
      <c r="C3" s="245"/>
      <c r="D3" s="245"/>
      <c r="E3" s="245"/>
      <c r="F3" s="245"/>
      <c r="G3" s="245"/>
      <c r="H3" s="245"/>
    </row>
    <row r="4" spans="1:8" x14ac:dyDescent="0.3">
      <c r="H4" s="30" t="s">
        <v>0</v>
      </c>
    </row>
    <row r="5" spans="1:8" ht="58.5" customHeight="1" x14ac:dyDescent="0.3">
      <c r="A5" s="243" t="s">
        <v>20</v>
      </c>
      <c r="B5" s="243"/>
      <c r="C5" s="243"/>
      <c r="D5" s="243" t="s">
        <v>3</v>
      </c>
      <c r="E5" s="243"/>
      <c r="F5" s="226" t="s">
        <v>21</v>
      </c>
      <c r="G5" s="243" t="s">
        <v>149</v>
      </c>
      <c r="H5" s="243"/>
    </row>
    <row r="6" spans="1:8" ht="24.75" customHeight="1" x14ac:dyDescent="0.3">
      <c r="A6" s="226" t="s">
        <v>22</v>
      </c>
      <c r="B6" s="226" t="s">
        <v>23</v>
      </c>
      <c r="C6" s="226" t="s">
        <v>24</v>
      </c>
      <c r="D6" s="226" t="s">
        <v>1</v>
      </c>
      <c r="E6" s="226" t="s">
        <v>58</v>
      </c>
      <c r="F6" s="227"/>
      <c r="G6" s="226" t="s">
        <v>61</v>
      </c>
      <c r="H6" s="228" t="s">
        <v>18</v>
      </c>
    </row>
    <row r="7" spans="1:8" ht="21.75" customHeight="1" x14ac:dyDescent="0.3">
      <c r="A7" s="5"/>
      <c r="B7" s="5"/>
      <c r="C7" s="5"/>
      <c r="D7" s="5"/>
      <c r="E7" s="5"/>
      <c r="F7" s="6" t="s">
        <v>25</v>
      </c>
      <c r="G7" s="20">
        <f>G8</f>
        <v>425000</v>
      </c>
      <c r="H7" s="20">
        <f>H8</f>
        <v>661000</v>
      </c>
    </row>
    <row r="8" spans="1:8" ht="19.5" customHeight="1" x14ac:dyDescent="0.3">
      <c r="A8" s="3" t="s">
        <v>26</v>
      </c>
      <c r="B8" s="2"/>
      <c r="C8" s="2"/>
      <c r="D8" s="2"/>
      <c r="E8" s="2"/>
      <c r="F8" s="3" t="s">
        <v>27</v>
      </c>
      <c r="G8" s="20">
        <f>G10</f>
        <v>425000</v>
      </c>
      <c r="H8" s="20">
        <f>H10</f>
        <v>661000</v>
      </c>
    </row>
    <row r="9" spans="1:8" x14ac:dyDescent="0.3">
      <c r="A9" s="2"/>
      <c r="B9" s="2"/>
      <c r="C9" s="2"/>
      <c r="D9" s="2"/>
      <c r="E9" s="2"/>
      <c r="F9" s="16" t="s">
        <v>28</v>
      </c>
      <c r="G9" s="20"/>
      <c r="H9" s="20"/>
    </row>
    <row r="10" spans="1:8" x14ac:dyDescent="0.3">
      <c r="A10" s="2"/>
      <c r="B10" s="3" t="s">
        <v>29</v>
      </c>
      <c r="C10" s="2"/>
      <c r="D10" s="2"/>
      <c r="E10" s="2"/>
      <c r="F10" s="9" t="s">
        <v>30</v>
      </c>
      <c r="G10" s="20">
        <f t="shared" ref="G10:H10" si="0">G12</f>
        <v>425000</v>
      </c>
      <c r="H10" s="20">
        <f t="shared" si="0"/>
        <v>661000</v>
      </c>
    </row>
    <row r="11" spans="1:8" x14ac:dyDescent="0.3">
      <c r="A11" s="2"/>
      <c r="B11" s="2"/>
      <c r="C11" s="2"/>
      <c r="D11" s="2"/>
      <c r="E11" s="2"/>
      <c r="F11" s="8" t="s">
        <v>28</v>
      </c>
      <c r="G11" s="20"/>
      <c r="H11" s="20"/>
    </row>
    <row r="12" spans="1:8" x14ac:dyDescent="0.3">
      <c r="A12" s="2"/>
      <c r="B12" s="2"/>
      <c r="C12" s="3" t="s">
        <v>31</v>
      </c>
      <c r="D12" s="2"/>
      <c r="E12" s="2"/>
      <c r="F12" s="9" t="s">
        <v>32</v>
      </c>
      <c r="G12" s="20">
        <f>G16</f>
        <v>425000</v>
      </c>
      <c r="H12" s="20">
        <f>H16</f>
        <v>661000</v>
      </c>
    </row>
    <row r="13" spans="1:8" x14ac:dyDescent="0.3">
      <c r="A13" s="2"/>
      <c r="B13" s="2"/>
      <c r="C13" s="3"/>
      <c r="D13" s="2"/>
      <c r="E13" s="2"/>
      <c r="F13" s="15" t="s">
        <v>52</v>
      </c>
      <c r="G13" s="20"/>
      <c r="H13" s="20"/>
    </row>
    <row r="14" spans="1:8" ht="37.5" customHeight="1" x14ac:dyDescent="0.3">
      <c r="A14" s="2"/>
      <c r="B14" s="2"/>
      <c r="C14" s="3"/>
      <c r="D14" s="2"/>
      <c r="E14" s="2"/>
      <c r="F14" s="12" t="s">
        <v>57</v>
      </c>
      <c r="G14" s="20">
        <f>+G16</f>
        <v>425000</v>
      </c>
      <c r="H14" s="20">
        <f>+H16</f>
        <v>661000</v>
      </c>
    </row>
    <row r="15" spans="1:8" x14ac:dyDescent="0.3">
      <c r="A15" s="2"/>
      <c r="B15" s="2"/>
      <c r="C15" s="3"/>
      <c r="D15" s="2"/>
      <c r="E15" s="2"/>
      <c r="F15" s="15" t="s">
        <v>52</v>
      </c>
      <c r="G15" s="20"/>
      <c r="H15" s="20"/>
    </row>
    <row r="16" spans="1:8" ht="21.75" customHeight="1" x14ac:dyDescent="0.3">
      <c r="A16" s="2"/>
      <c r="B16" s="2"/>
      <c r="C16" s="3"/>
      <c r="D16" s="3">
        <v>1049</v>
      </c>
      <c r="E16" s="4"/>
      <c r="F16" s="13" t="s">
        <v>47</v>
      </c>
      <c r="G16" s="20">
        <f>+G24+G18</f>
        <v>425000</v>
      </c>
      <c r="H16" s="20">
        <f t="shared" ref="H16" si="1">+H24+H18</f>
        <v>661000</v>
      </c>
    </row>
    <row r="17" spans="1:8" x14ac:dyDescent="0.3">
      <c r="A17" s="22"/>
      <c r="B17" s="22"/>
      <c r="C17" s="23"/>
      <c r="D17" s="22"/>
      <c r="E17" s="2"/>
      <c r="F17" s="15" t="s">
        <v>52</v>
      </c>
      <c r="G17" s="24"/>
      <c r="H17" s="24"/>
    </row>
    <row r="18" spans="1:8" ht="82.5" x14ac:dyDescent="0.3">
      <c r="A18" s="11"/>
      <c r="B18" s="11"/>
      <c r="C18" s="10"/>
      <c r="D18" s="11"/>
      <c r="E18" s="17">
        <v>21014</v>
      </c>
      <c r="F18" s="10" t="s">
        <v>145</v>
      </c>
      <c r="G18" s="26">
        <f>G20</f>
        <v>500000</v>
      </c>
      <c r="H18" s="26">
        <f>H20</f>
        <v>800000</v>
      </c>
    </row>
    <row r="19" spans="1:8" x14ac:dyDescent="0.3">
      <c r="A19" s="11"/>
      <c r="B19" s="11"/>
      <c r="C19" s="10"/>
      <c r="D19" s="11"/>
      <c r="E19" s="21"/>
      <c r="F19" s="29" t="s">
        <v>33</v>
      </c>
      <c r="G19" s="25"/>
      <c r="H19" s="25"/>
    </row>
    <row r="20" spans="1:8" ht="31.5" x14ac:dyDescent="0.3">
      <c r="A20" s="11"/>
      <c r="B20" s="11"/>
      <c r="C20" s="10"/>
      <c r="D20" s="11"/>
      <c r="E20" s="21"/>
      <c r="F20" s="19" t="s">
        <v>57</v>
      </c>
      <c r="G20" s="27">
        <f>G22</f>
        <v>500000</v>
      </c>
      <c r="H20" s="27">
        <f>H22</f>
        <v>800000</v>
      </c>
    </row>
    <row r="21" spans="1:8" ht="27" x14ac:dyDescent="0.3">
      <c r="A21" s="11"/>
      <c r="B21" s="11"/>
      <c r="C21" s="10"/>
      <c r="D21" s="11"/>
      <c r="E21" s="21"/>
      <c r="F21" s="29" t="s">
        <v>19</v>
      </c>
      <c r="G21" s="25"/>
      <c r="H21" s="25"/>
    </row>
    <row r="22" spans="1:8" x14ac:dyDescent="0.3">
      <c r="A22" s="11"/>
      <c r="B22" s="11"/>
      <c r="C22" s="10"/>
      <c r="D22" s="11"/>
      <c r="E22" s="21"/>
      <c r="F22" s="32" t="s">
        <v>77</v>
      </c>
      <c r="G22" s="27">
        <f t="shared" ref="G22:H22" si="2">+G23</f>
        <v>500000</v>
      </c>
      <c r="H22" s="27">
        <f t="shared" si="2"/>
        <v>800000</v>
      </c>
    </row>
    <row r="23" spans="1:8" x14ac:dyDescent="0.3">
      <c r="A23" s="11"/>
      <c r="B23" s="11"/>
      <c r="C23" s="10"/>
      <c r="D23" s="11"/>
      <c r="E23" s="21"/>
      <c r="F23" s="33" t="s">
        <v>78</v>
      </c>
      <c r="G23" s="28">
        <v>500000</v>
      </c>
      <c r="H23" s="28">
        <v>800000</v>
      </c>
    </row>
    <row r="24" spans="1:8" ht="51" customHeight="1" x14ac:dyDescent="0.3">
      <c r="A24" s="11"/>
      <c r="B24" s="11"/>
      <c r="C24" s="10"/>
      <c r="D24" s="11"/>
      <c r="E24" s="104">
        <v>21006</v>
      </c>
      <c r="F24" s="17" t="s">
        <v>75</v>
      </c>
      <c r="G24" s="26">
        <f>G28</f>
        <v>-75000</v>
      </c>
      <c r="H24" s="26">
        <f>H28</f>
        <v>-139000</v>
      </c>
    </row>
    <row r="25" spans="1:8" x14ac:dyDescent="0.3">
      <c r="A25" s="11"/>
      <c r="B25" s="11"/>
      <c r="C25" s="10"/>
      <c r="D25" s="11"/>
      <c r="E25" s="18"/>
      <c r="F25" s="31" t="s">
        <v>33</v>
      </c>
      <c r="G25" s="28"/>
      <c r="H25" s="28"/>
    </row>
    <row r="26" spans="1:8" ht="31.5" x14ac:dyDescent="0.3">
      <c r="A26" s="11"/>
      <c r="B26" s="11"/>
      <c r="C26" s="10"/>
      <c r="D26" s="11"/>
      <c r="E26" s="18"/>
      <c r="F26" s="19" t="s">
        <v>57</v>
      </c>
      <c r="G26" s="27">
        <f>G24</f>
        <v>-75000</v>
      </c>
      <c r="H26" s="27">
        <f>H24</f>
        <v>-139000</v>
      </c>
    </row>
    <row r="27" spans="1:8" ht="30" customHeight="1" x14ac:dyDescent="0.3">
      <c r="A27" s="11"/>
      <c r="B27" s="11"/>
      <c r="C27" s="10"/>
      <c r="D27" s="11"/>
      <c r="E27" s="18"/>
      <c r="F27" s="31" t="s">
        <v>19</v>
      </c>
      <c r="G27" s="28"/>
      <c r="H27" s="28"/>
    </row>
    <row r="28" spans="1:8" ht="18.75" customHeight="1" x14ac:dyDescent="0.3">
      <c r="A28" s="11"/>
      <c r="B28" s="11"/>
      <c r="C28" s="10"/>
      <c r="D28" s="11"/>
      <c r="E28" s="18"/>
      <c r="F28" s="33" t="s">
        <v>78</v>
      </c>
      <c r="G28" s="28">
        <v>-75000</v>
      </c>
      <c r="H28" s="28">
        <v>-139000</v>
      </c>
    </row>
    <row r="29" spans="1:8" ht="18.75" customHeight="1" x14ac:dyDescent="0.3">
      <c r="A29" s="116"/>
      <c r="B29" s="116"/>
      <c r="C29" s="117"/>
      <c r="D29" s="116"/>
      <c r="E29" s="118"/>
      <c r="F29" s="119"/>
      <c r="G29" s="120"/>
      <c r="H29" s="120"/>
    </row>
    <row r="30" spans="1:8" ht="33" x14ac:dyDescent="0.3">
      <c r="A30" s="10" t="s">
        <v>121</v>
      </c>
      <c r="B30" s="106"/>
      <c r="C30" s="106"/>
      <c r="D30" s="106"/>
      <c r="E30" s="107"/>
      <c r="F30" s="10" t="s">
        <v>122</v>
      </c>
      <c r="G30" s="108">
        <f>+G32</f>
        <v>0</v>
      </c>
      <c r="H30" s="108">
        <f>+H32</f>
        <v>0</v>
      </c>
    </row>
    <row r="31" spans="1:8" x14ac:dyDescent="0.3">
      <c r="A31" s="106"/>
      <c r="B31" s="106"/>
      <c r="C31" s="106"/>
      <c r="D31" s="106"/>
      <c r="E31" s="107"/>
      <c r="F31" s="109" t="s">
        <v>28</v>
      </c>
      <c r="G31" s="110"/>
      <c r="H31" s="110"/>
    </row>
    <row r="32" spans="1:8" ht="33" x14ac:dyDescent="0.3">
      <c r="A32" s="106"/>
      <c r="B32" s="10" t="s">
        <v>31</v>
      </c>
      <c r="C32" s="106"/>
      <c r="D32" s="106"/>
      <c r="E32" s="107"/>
      <c r="F32" s="11" t="s">
        <v>123</v>
      </c>
      <c r="G32" s="108">
        <f>+G34</f>
        <v>0</v>
      </c>
      <c r="H32" s="108">
        <f>+H34</f>
        <v>0</v>
      </c>
    </row>
    <row r="33" spans="1:8" x14ac:dyDescent="0.3">
      <c r="A33" s="106"/>
      <c r="B33" s="106"/>
      <c r="C33" s="106"/>
      <c r="D33" s="106"/>
      <c r="E33" s="107"/>
      <c r="F33" s="109" t="s">
        <v>28</v>
      </c>
      <c r="G33" s="108"/>
      <c r="H33" s="108"/>
    </row>
    <row r="34" spans="1:8" x14ac:dyDescent="0.3">
      <c r="A34" s="106"/>
      <c r="B34" s="106"/>
      <c r="C34" s="10" t="s">
        <v>31</v>
      </c>
      <c r="D34" s="106"/>
      <c r="E34" s="107"/>
      <c r="F34" s="11" t="s">
        <v>71</v>
      </c>
      <c r="G34" s="108">
        <f>+G36</f>
        <v>0</v>
      </c>
      <c r="H34" s="108">
        <f>+H36</f>
        <v>0</v>
      </c>
    </row>
    <row r="35" spans="1:8" x14ac:dyDescent="0.3">
      <c r="A35" s="106"/>
      <c r="B35" s="106"/>
      <c r="C35" s="106"/>
      <c r="D35" s="106"/>
      <c r="E35" s="107"/>
      <c r="F35" s="109" t="s">
        <v>28</v>
      </c>
      <c r="G35" s="108"/>
      <c r="H35" s="108"/>
    </row>
    <row r="36" spans="1:8" x14ac:dyDescent="0.3">
      <c r="A36" s="106"/>
      <c r="B36" s="106"/>
      <c r="C36" s="106"/>
      <c r="D36" s="106" t="s">
        <v>70</v>
      </c>
      <c r="E36" s="109"/>
      <c r="F36" s="11" t="s">
        <v>71</v>
      </c>
      <c r="G36" s="108">
        <f t="shared" ref="G36:H36" si="3">+G38+G46</f>
        <v>0</v>
      </c>
      <c r="H36" s="108">
        <f t="shared" si="3"/>
        <v>0</v>
      </c>
    </row>
    <row r="37" spans="1:8" x14ac:dyDescent="0.3">
      <c r="A37" s="107"/>
      <c r="B37" s="107"/>
      <c r="C37" s="107"/>
      <c r="D37" s="109"/>
      <c r="E37" s="109"/>
      <c r="F37" s="109" t="s">
        <v>28</v>
      </c>
      <c r="G37" s="110"/>
      <c r="H37" s="110"/>
    </row>
    <row r="38" spans="1:8" x14ac:dyDescent="0.3">
      <c r="A38" s="107"/>
      <c r="B38" s="107"/>
      <c r="C38" s="107"/>
      <c r="D38" s="107"/>
      <c r="E38" s="111" t="s">
        <v>112</v>
      </c>
      <c r="F38" s="111" t="s">
        <v>71</v>
      </c>
      <c r="G38" s="108">
        <f>+G40</f>
        <v>-500000</v>
      </c>
      <c r="H38" s="108">
        <f>+H40</f>
        <v>-800000</v>
      </c>
    </row>
    <row r="39" spans="1:8" x14ac:dyDescent="0.3">
      <c r="A39" s="107"/>
      <c r="B39" s="107"/>
      <c r="C39" s="107"/>
      <c r="D39" s="107"/>
      <c r="E39" s="107"/>
      <c r="F39" s="109" t="s">
        <v>33</v>
      </c>
      <c r="G39" s="110"/>
      <c r="H39" s="110"/>
    </row>
    <row r="40" spans="1:8" x14ac:dyDescent="0.3">
      <c r="A40" s="107"/>
      <c r="B40" s="107"/>
      <c r="C40" s="107"/>
      <c r="D40" s="107"/>
      <c r="E40" s="107"/>
      <c r="F40" s="107" t="s">
        <v>69</v>
      </c>
      <c r="G40" s="108">
        <f>+G42</f>
        <v>-500000</v>
      </c>
      <c r="H40" s="108">
        <f>+H42</f>
        <v>-800000</v>
      </c>
    </row>
    <row r="41" spans="1:8" ht="27" x14ac:dyDescent="0.3">
      <c r="A41" s="107"/>
      <c r="B41" s="107"/>
      <c r="C41" s="107"/>
      <c r="D41" s="107"/>
      <c r="E41" s="107"/>
      <c r="F41" s="109" t="s">
        <v>19</v>
      </c>
      <c r="G41" s="110"/>
      <c r="H41" s="110"/>
    </row>
    <row r="42" spans="1:8" x14ac:dyDescent="0.3">
      <c r="A42" s="107"/>
      <c r="B42" s="107"/>
      <c r="C42" s="107"/>
      <c r="D42" s="107"/>
      <c r="E42" s="107"/>
      <c r="F42" s="112" t="s">
        <v>25</v>
      </c>
      <c r="G42" s="113">
        <f t="shared" ref="G42:H44" si="4">+G43</f>
        <v>-500000</v>
      </c>
      <c r="H42" s="113">
        <f t="shared" si="4"/>
        <v>-800000</v>
      </c>
    </row>
    <row r="43" spans="1:8" ht="17.25" x14ac:dyDescent="0.3">
      <c r="A43" s="114"/>
      <c r="B43" s="114"/>
      <c r="C43" s="114"/>
      <c r="D43" s="107"/>
      <c r="E43" s="107"/>
      <c r="F43" s="109" t="s">
        <v>113</v>
      </c>
      <c r="G43" s="115">
        <f t="shared" si="4"/>
        <v>-500000</v>
      </c>
      <c r="H43" s="115">
        <f t="shared" si="4"/>
        <v>-800000</v>
      </c>
    </row>
    <row r="44" spans="1:8" ht="17.25" x14ac:dyDescent="0.3">
      <c r="A44" s="114"/>
      <c r="B44" s="114"/>
      <c r="C44" s="114"/>
      <c r="D44" s="107"/>
      <c r="E44" s="107"/>
      <c r="F44" s="107" t="s">
        <v>114</v>
      </c>
      <c r="G44" s="115">
        <f t="shared" si="4"/>
        <v>-500000</v>
      </c>
      <c r="H44" s="115">
        <f t="shared" si="4"/>
        <v>-800000</v>
      </c>
    </row>
    <row r="45" spans="1:8" ht="17.25" x14ac:dyDescent="0.3">
      <c r="A45" s="114"/>
      <c r="B45" s="114"/>
      <c r="C45" s="114"/>
      <c r="D45" s="107"/>
      <c r="E45" s="107"/>
      <c r="F45" s="107" t="s">
        <v>115</v>
      </c>
      <c r="G45" s="115">
        <f>-G46</f>
        <v>-500000</v>
      </c>
      <c r="H45" s="115">
        <f>-H46</f>
        <v>-800000</v>
      </c>
    </row>
    <row r="46" spans="1:8" x14ac:dyDescent="0.3">
      <c r="A46" s="107"/>
      <c r="B46" s="107"/>
      <c r="C46" s="107"/>
      <c r="D46" s="107"/>
      <c r="E46" s="111" t="s">
        <v>112</v>
      </c>
      <c r="F46" s="111" t="s">
        <v>71</v>
      </c>
      <c r="G46" s="108">
        <f>+G48</f>
        <v>500000</v>
      </c>
      <c r="H46" s="108">
        <f>+H48</f>
        <v>800000</v>
      </c>
    </row>
    <row r="47" spans="1:8" x14ac:dyDescent="0.3">
      <c r="A47" s="107"/>
      <c r="B47" s="107"/>
      <c r="C47" s="107"/>
      <c r="D47" s="107"/>
      <c r="E47" s="107"/>
      <c r="F47" s="109" t="s">
        <v>33</v>
      </c>
      <c r="G47" s="110"/>
      <c r="H47" s="110"/>
    </row>
    <row r="48" spans="1:8" x14ac:dyDescent="0.3">
      <c r="A48" s="107"/>
      <c r="B48" s="107"/>
      <c r="C48" s="107"/>
      <c r="D48" s="107"/>
      <c r="E48" s="107"/>
      <c r="F48" s="107" t="s">
        <v>69</v>
      </c>
      <c r="G48" s="108">
        <f>+G50</f>
        <v>500000</v>
      </c>
      <c r="H48" s="108">
        <f>+H50</f>
        <v>800000</v>
      </c>
    </row>
    <row r="49" spans="1:8" ht="27" x14ac:dyDescent="0.3">
      <c r="A49" s="107"/>
      <c r="B49" s="107"/>
      <c r="C49" s="107"/>
      <c r="D49" s="107"/>
      <c r="E49" s="107"/>
      <c r="F49" s="109" t="s">
        <v>19</v>
      </c>
      <c r="G49" s="110"/>
      <c r="H49" s="110"/>
    </row>
    <row r="50" spans="1:8" x14ac:dyDescent="0.3">
      <c r="A50" s="107"/>
      <c r="B50" s="107"/>
      <c r="C50" s="107"/>
      <c r="D50" s="107"/>
      <c r="E50" s="107"/>
      <c r="F50" s="112" t="s">
        <v>25</v>
      </c>
      <c r="G50" s="113">
        <f t="shared" ref="G50:H52" si="5">+G51</f>
        <v>500000</v>
      </c>
      <c r="H50" s="113">
        <f t="shared" si="5"/>
        <v>800000</v>
      </c>
    </row>
    <row r="51" spans="1:8" ht="17.25" x14ac:dyDescent="0.3">
      <c r="A51" s="114"/>
      <c r="B51" s="114"/>
      <c r="C51" s="114"/>
      <c r="D51" s="107"/>
      <c r="E51" s="107"/>
      <c r="F51" s="109" t="s">
        <v>113</v>
      </c>
      <c r="G51" s="115">
        <f t="shared" si="5"/>
        <v>500000</v>
      </c>
      <c r="H51" s="115">
        <f t="shared" si="5"/>
        <v>800000</v>
      </c>
    </row>
    <row r="52" spans="1:8" ht="17.25" x14ac:dyDescent="0.3">
      <c r="A52" s="114"/>
      <c r="B52" s="114"/>
      <c r="C52" s="114"/>
      <c r="D52" s="107"/>
      <c r="E52" s="107"/>
      <c r="F52" s="107" t="s">
        <v>114</v>
      </c>
      <c r="G52" s="115">
        <f t="shared" si="5"/>
        <v>500000</v>
      </c>
      <c r="H52" s="115">
        <f t="shared" si="5"/>
        <v>800000</v>
      </c>
    </row>
    <row r="53" spans="1:8" ht="17.25" x14ac:dyDescent="0.3">
      <c r="A53" s="114"/>
      <c r="B53" s="114"/>
      <c r="C53" s="114"/>
      <c r="D53" s="107"/>
      <c r="E53" s="107"/>
      <c r="F53" s="107" t="s">
        <v>115</v>
      </c>
      <c r="G53" s="115">
        <f>+'3'!D47</f>
        <v>500000</v>
      </c>
      <c r="H53" s="115">
        <f>+'3'!E47</f>
        <v>800000</v>
      </c>
    </row>
  </sheetData>
  <mergeCells count="5">
    <mergeCell ref="G2:H2"/>
    <mergeCell ref="B3:H3"/>
    <mergeCell ref="A5:C5"/>
    <mergeCell ref="D5:E5"/>
    <mergeCell ref="G5:H5"/>
  </mergeCells>
  <pageMargins left="0.7" right="0.7" top="0.75" bottom="0.75" header="0.3" footer="0.3"/>
  <pageSetup paperSize="9" scale="38" orientation="landscape" r:id="rId1"/>
  <rowBreaks count="1" manualBreakCount="1">
    <brk id="29" max="8" man="1"/>
  </rowBreaks>
  <ignoredErrors>
    <ignoredError sqref="A8:C12 A30:D36 E38:E4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B1" workbookViewId="0"/>
  </sheetViews>
  <sheetFormatPr defaultColWidth="9.42578125" defaultRowHeight="13.5" x14ac:dyDescent="0.25"/>
  <cols>
    <col min="1" max="1" width="7.85546875" style="41" customWidth="1"/>
    <col min="2" max="2" width="7" style="41" customWidth="1"/>
    <col min="3" max="3" width="81.28515625" style="41" customWidth="1"/>
    <col min="4" max="6" width="15.28515625" style="41" customWidth="1"/>
    <col min="7" max="9" width="15.7109375" style="41" customWidth="1"/>
    <col min="10" max="16384" width="9.42578125" style="41"/>
  </cols>
  <sheetData>
    <row r="1" spans="1:9" s="40" customFormat="1" ht="21" customHeight="1" x14ac:dyDescent="0.25">
      <c r="D1" s="41"/>
      <c r="E1" s="246"/>
      <c r="F1" s="246"/>
      <c r="G1" s="41"/>
      <c r="I1" s="173" t="s">
        <v>136</v>
      </c>
    </row>
    <row r="2" spans="1:9" s="40" customFormat="1" ht="18" customHeight="1" x14ac:dyDescent="0.25">
      <c r="C2" s="42"/>
      <c r="D2" s="42"/>
      <c r="E2" s="247"/>
      <c r="F2" s="247"/>
      <c r="G2" s="42"/>
      <c r="I2" s="43" t="s">
        <v>84</v>
      </c>
    </row>
    <row r="3" spans="1:9" s="40" customFormat="1" ht="18" customHeight="1" x14ac:dyDescent="0.25">
      <c r="C3" s="42"/>
      <c r="D3" s="42"/>
      <c r="E3" s="44"/>
      <c r="F3" s="44"/>
      <c r="G3" s="42"/>
      <c r="I3" s="45" t="s">
        <v>85</v>
      </c>
    </row>
    <row r="4" spans="1:9" s="40" customFormat="1" ht="18" customHeight="1" x14ac:dyDescent="0.25">
      <c r="C4" s="42"/>
      <c r="D4" s="42"/>
      <c r="E4" s="44"/>
      <c r="F4" s="44"/>
      <c r="G4" s="42"/>
      <c r="H4" s="44"/>
      <c r="I4" s="44"/>
    </row>
    <row r="5" spans="1:9" s="40" customFormat="1" ht="52.5" customHeight="1" x14ac:dyDescent="0.25">
      <c r="A5" s="248" t="s">
        <v>86</v>
      </c>
      <c r="B5" s="248"/>
      <c r="C5" s="248"/>
      <c r="D5" s="248"/>
      <c r="E5" s="248"/>
      <c r="F5" s="248"/>
      <c r="G5" s="248"/>
      <c r="H5" s="248"/>
      <c r="I5" s="248"/>
    </row>
    <row r="6" spans="1:9" s="40" customFormat="1" ht="6.75" customHeight="1" x14ac:dyDescent="0.25">
      <c r="A6" s="46"/>
      <c r="B6" s="46"/>
      <c r="C6" s="46"/>
      <c r="D6" s="46"/>
      <c r="E6" s="46"/>
      <c r="F6" s="46"/>
      <c r="G6" s="46"/>
      <c r="H6" s="46"/>
      <c r="I6" s="46"/>
    </row>
    <row r="7" spans="1:9" ht="13.5" customHeight="1" thickBot="1" x14ac:dyDescent="0.35">
      <c r="A7" s="47"/>
      <c r="B7" s="47"/>
      <c r="C7" s="48"/>
      <c r="D7" s="49"/>
      <c r="E7" s="49"/>
      <c r="F7" s="50"/>
      <c r="G7" s="49"/>
      <c r="H7" s="49"/>
      <c r="I7" s="50" t="s">
        <v>87</v>
      </c>
    </row>
    <row r="8" spans="1:9" ht="9.75" customHeight="1" x14ac:dyDescent="0.25">
      <c r="A8" s="265" t="s">
        <v>16</v>
      </c>
      <c r="B8" s="266"/>
      <c r="C8" s="271" t="s">
        <v>48</v>
      </c>
      <c r="D8" s="274" t="s">
        <v>149</v>
      </c>
      <c r="E8" s="274"/>
      <c r="F8" s="274"/>
      <c r="G8" s="274"/>
      <c r="H8" s="274"/>
      <c r="I8" s="275"/>
    </row>
    <row r="9" spans="1:9" ht="19.5" customHeight="1" x14ac:dyDescent="0.25">
      <c r="A9" s="267"/>
      <c r="B9" s="268"/>
      <c r="C9" s="272"/>
      <c r="D9" s="276"/>
      <c r="E9" s="276"/>
      <c r="F9" s="276"/>
      <c r="G9" s="276"/>
      <c r="H9" s="276"/>
      <c r="I9" s="277"/>
    </row>
    <row r="10" spans="1:9" ht="22.5" customHeight="1" x14ac:dyDescent="0.25">
      <c r="A10" s="269"/>
      <c r="B10" s="270"/>
      <c r="C10" s="272"/>
      <c r="D10" s="278" t="s">
        <v>60</v>
      </c>
      <c r="E10" s="255"/>
      <c r="F10" s="256"/>
      <c r="G10" s="255" t="s">
        <v>49</v>
      </c>
      <c r="H10" s="255"/>
      <c r="I10" s="256"/>
    </row>
    <row r="11" spans="1:9" s="51" customFormat="1" ht="17.25" customHeight="1" x14ac:dyDescent="0.2">
      <c r="A11" s="257" t="s">
        <v>88</v>
      </c>
      <c r="B11" s="259" t="s">
        <v>89</v>
      </c>
      <c r="C11" s="273"/>
      <c r="D11" s="261" t="s">
        <v>90</v>
      </c>
      <c r="E11" s="262" t="s">
        <v>91</v>
      </c>
      <c r="F11" s="263"/>
      <c r="G11" s="264" t="s">
        <v>90</v>
      </c>
      <c r="H11" s="262" t="s">
        <v>91</v>
      </c>
      <c r="I11" s="263"/>
    </row>
    <row r="12" spans="1:9" s="51" customFormat="1" ht="39" customHeight="1" x14ac:dyDescent="0.2">
      <c r="A12" s="258"/>
      <c r="B12" s="260"/>
      <c r="C12" s="273"/>
      <c r="D12" s="261"/>
      <c r="E12" s="52" t="s">
        <v>92</v>
      </c>
      <c r="F12" s="53" t="s">
        <v>93</v>
      </c>
      <c r="G12" s="264"/>
      <c r="H12" s="52" t="s">
        <v>92</v>
      </c>
      <c r="I12" s="53" t="s">
        <v>93</v>
      </c>
    </row>
    <row r="13" spans="1:9" ht="36" customHeight="1" x14ac:dyDescent="0.25">
      <c r="A13" s="54"/>
      <c r="B13" s="55"/>
      <c r="C13" s="56" t="s">
        <v>94</v>
      </c>
      <c r="D13" s="57">
        <f>E13+F13</f>
        <v>-75000</v>
      </c>
      <c r="E13" s="58">
        <f>E14+E15</f>
        <v>0</v>
      </c>
      <c r="F13" s="59">
        <f>F14+F15</f>
        <v>-75000</v>
      </c>
      <c r="G13" s="57">
        <f>H13+I13</f>
        <v>-139000</v>
      </c>
      <c r="H13" s="58">
        <f>H14+H15</f>
        <v>0</v>
      </c>
      <c r="I13" s="59">
        <f>I14+I15</f>
        <v>-139000</v>
      </c>
    </row>
    <row r="14" spans="1:9" ht="19.5" customHeight="1" x14ac:dyDescent="0.25">
      <c r="A14" s="54"/>
      <c r="B14" s="55"/>
      <c r="C14" s="60" t="s">
        <v>50</v>
      </c>
      <c r="D14" s="57">
        <f>+E14+F14</f>
        <v>0</v>
      </c>
      <c r="E14" s="58"/>
      <c r="F14" s="58"/>
      <c r="G14" s="57">
        <f>+H14+I14</f>
        <v>0</v>
      </c>
      <c r="H14" s="58"/>
      <c r="I14" s="59"/>
    </row>
    <row r="15" spans="1:9" ht="30" customHeight="1" x14ac:dyDescent="0.25">
      <c r="A15" s="54"/>
      <c r="B15" s="55"/>
      <c r="C15" s="60" t="s">
        <v>51</v>
      </c>
      <c r="D15" s="61">
        <f>E15+F15</f>
        <v>-75000</v>
      </c>
      <c r="E15" s="58">
        <f>+E23</f>
        <v>0</v>
      </c>
      <c r="F15" s="58">
        <f>+F23</f>
        <v>-75000</v>
      </c>
      <c r="G15" s="61">
        <f>H15+I15</f>
        <v>-139000</v>
      </c>
      <c r="H15" s="58">
        <f>+H23</f>
        <v>0</v>
      </c>
      <c r="I15" s="58">
        <f>+I23</f>
        <v>-139000</v>
      </c>
    </row>
    <row r="16" spans="1:9" ht="50.25" customHeight="1" x14ac:dyDescent="0.25">
      <c r="A16" s="54"/>
      <c r="B16" s="55"/>
      <c r="C16" s="60" t="s">
        <v>95</v>
      </c>
      <c r="D16" s="62">
        <f>+E16+F16</f>
        <v>-75000</v>
      </c>
      <c r="E16" s="63">
        <f>E17</f>
        <v>0</v>
      </c>
      <c r="F16" s="64">
        <f>F17</f>
        <v>-75000</v>
      </c>
      <c r="G16" s="62">
        <f>+H16+I16</f>
        <v>-139000</v>
      </c>
      <c r="H16" s="63">
        <f>H17</f>
        <v>0</v>
      </c>
      <c r="I16" s="64">
        <f>I17</f>
        <v>-139000</v>
      </c>
    </row>
    <row r="17" spans="1:9" ht="25.5" customHeight="1" x14ac:dyDescent="0.25">
      <c r="A17" s="65" t="s">
        <v>99</v>
      </c>
      <c r="B17" s="66"/>
      <c r="C17" s="67" t="s">
        <v>13</v>
      </c>
      <c r="D17" s="62">
        <f>+D19</f>
        <v>-75000</v>
      </c>
      <c r="E17" s="63">
        <f>+E19</f>
        <v>0</v>
      </c>
      <c r="F17" s="63">
        <f>+F19</f>
        <v>-75000</v>
      </c>
      <c r="G17" s="62">
        <f>+G19</f>
        <v>-139000</v>
      </c>
      <c r="H17" s="63">
        <f>H19</f>
        <v>0</v>
      </c>
      <c r="I17" s="63">
        <f>I19</f>
        <v>-139000</v>
      </c>
    </row>
    <row r="18" spans="1:9" ht="15" customHeight="1" x14ac:dyDescent="0.25">
      <c r="A18" s="68"/>
      <c r="B18" s="55"/>
      <c r="C18" s="69" t="s">
        <v>96</v>
      </c>
      <c r="D18" s="70"/>
      <c r="E18" s="71"/>
      <c r="F18" s="72"/>
      <c r="G18" s="73"/>
      <c r="H18" s="71"/>
      <c r="I18" s="72"/>
    </row>
    <row r="19" spans="1:9" ht="54" customHeight="1" thickBot="1" x14ac:dyDescent="0.3">
      <c r="A19" s="85"/>
      <c r="B19" s="105">
        <v>21006</v>
      </c>
      <c r="C19" s="86" t="s">
        <v>116</v>
      </c>
      <c r="D19" s="87">
        <f>+E19+F19</f>
        <v>-75000</v>
      </c>
      <c r="E19" s="88">
        <f>+E23</f>
        <v>0</v>
      </c>
      <c r="F19" s="89">
        <f>+F23</f>
        <v>-75000</v>
      </c>
      <c r="G19" s="90">
        <f>+H19+I19</f>
        <v>-139000</v>
      </c>
      <c r="H19" s="88">
        <f>+H23</f>
        <v>0</v>
      </c>
      <c r="I19" s="89">
        <f>+I23</f>
        <v>-139000</v>
      </c>
    </row>
    <row r="20" spans="1:9" ht="15.75" customHeight="1" x14ac:dyDescent="0.25">
      <c r="A20" s="249"/>
      <c r="B20" s="252"/>
      <c r="C20" s="91" t="s">
        <v>97</v>
      </c>
      <c r="D20" s="92"/>
      <c r="E20" s="93"/>
      <c r="F20" s="94"/>
      <c r="G20" s="95"/>
      <c r="H20" s="93"/>
      <c r="I20" s="94"/>
    </row>
    <row r="21" spans="1:9" ht="21.75" customHeight="1" x14ac:dyDescent="0.25">
      <c r="A21" s="250"/>
      <c r="B21" s="253"/>
      <c r="C21" s="75" t="s">
        <v>110</v>
      </c>
      <c r="D21" s="57">
        <f>E21+F21</f>
        <v>-75000</v>
      </c>
      <c r="E21" s="58">
        <f>E19</f>
        <v>0</v>
      </c>
      <c r="F21" s="59">
        <f>F19</f>
        <v>-75000</v>
      </c>
      <c r="G21" s="74">
        <f>H21+I21</f>
        <v>-139000</v>
      </c>
      <c r="H21" s="58">
        <f>H19</f>
        <v>0</v>
      </c>
      <c r="I21" s="59">
        <f>I19</f>
        <v>-139000</v>
      </c>
    </row>
    <row r="22" spans="1:9" ht="20.25" customHeight="1" x14ac:dyDescent="0.25">
      <c r="A22" s="250"/>
      <c r="B22" s="253"/>
      <c r="C22" s="76" t="s">
        <v>79</v>
      </c>
      <c r="D22" s="77"/>
      <c r="E22" s="58"/>
      <c r="F22" s="59"/>
      <c r="G22" s="78"/>
      <c r="H22" s="58"/>
      <c r="I22" s="59"/>
    </row>
    <row r="23" spans="1:9" ht="18.75" customHeight="1" x14ac:dyDescent="0.25">
      <c r="A23" s="250"/>
      <c r="B23" s="253"/>
      <c r="C23" s="79" t="s">
        <v>77</v>
      </c>
      <c r="D23" s="57">
        <f>E23+F23</f>
        <v>-75000</v>
      </c>
      <c r="E23" s="58">
        <f>+E24</f>
        <v>0</v>
      </c>
      <c r="F23" s="59">
        <f>+F24</f>
        <v>-75000</v>
      </c>
      <c r="G23" s="57">
        <f>H23+I23</f>
        <v>-139000</v>
      </c>
      <c r="H23" s="58">
        <f>+H24</f>
        <v>0</v>
      </c>
      <c r="I23" s="59">
        <f>+I24</f>
        <v>-139000</v>
      </c>
    </row>
    <row r="24" spans="1:9" ht="19.5" customHeight="1" thickBot="1" x14ac:dyDescent="0.3">
      <c r="A24" s="251"/>
      <c r="B24" s="254"/>
      <c r="C24" s="80" t="s">
        <v>98</v>
      </c>
      <c r="D24" s="81">
        <f>E24+F24</f>
        <v>-75000</v>
      </c>
      <c r="E24" s="82">
        <v>0</v>
      </c>
      <c r="F24" s="83">
        <v>-75000</v>
      </c>
      <c r="G24" s="81">
        <f>H24+I24</f>
        <v>-139000</v>
      </c>
      <c r="H24" s="82">
        <v>0</v>
      </c>
      <c r="I24" s="83">
        <v>-139000</v>
      </c>
    </row>
    <row r="36" spans="7:8" ht="14.25" x14ac:dyDescent="0.25">
      <c r="G36" s="84"/>
      <c r="H36" s="84"/>
    </row>
    <row r="40" spans="7:8" ht="14.25" x14ac:dyDescent="0.25">
      <c r="G40" s="84"/>
    </row>
  </sheetData>
  <mergeCells count="16">
    <mergeCell ref="E1:F1"/>
    <mergeCell ref="E2:F2"/>
    <mergeCell ref="A5:I5"/>
    <mergeCell ref="A20:A24"/>
    <mergeCell ref="B20:B24"/>
    <mergeCell ref="G10:I10"/>
    <mergeCell ref="A11:A12"/>
    <mergeCell ref="B11:B12"/>
    <mergeCell ref="D11:D12"/>
    <mergeCell ref="E11:F11"/>
    <mergeCell ref="G11:G12"/>
    <mergeCell ref="H11:I11"/>
    <mergeCell ref="A8:B10"/>
    <mergeCell ref="C8:C12"/>
    <mergeCell ref="D8:I9"/>
    <mergeCell ref="D10:F1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D1" workbookViewId="0"/>
  </sheetViews>
  <sheetFormatPr defaultColWidth="9.42578125" defaultRowHeight="13.5" x14ac:dyDescent="0.25"/>
  <cols>
    <col min="1" max="1" width="7.85546875" style="121" customWidth="1"/>
    <col min="2" max="2" width="7" style="121" customWidth="1"/>
    <col min="3" max="3" width="81.28515625" style="121" customWidth="1"/>
    <col min="4" max="4" width="14.85546875" style="121" customWidth="1"/>
    <col min="5" max="5" width="14.42578125" style="121" customWidth="1"/>
    <col min="6" max="6" width="16.28515625" style="121" customWidth="1"/>
    <col min="7" max="7" width="19.140625" style="121" customWidth="1"/>
    <col min="8" max="8" width="14.28515625" style="121" customWidth="1"/>
    <col min="9" max="9" width="15.140625" style="121" customWidth="1"/>
    <col min="10" max="11" width="18.42578125" style="121" hidden="1" customWidth="1"/>
    <col min="12" max="12" width="16.7109375" style="121" hidden="1" customWidth="1"/>
    <col min="13" max="13" width="12.42578125" style="121" hidden="1" customWidth="1"/>
    <col min="14" max="14" width="12.140625" style="121" hidden="1" customWidth="1"/>
    <col min="15" max="15" width="11.42578125" style="121" hidden="1" customWidth="1"/>
    <col min="16" max="16" width="14.42578125" style="121" customWidth="1"/>
    <col min="17" max="17" width="13.42578125" style="121" customWidth="1"/>
    <col min="18" max="16384" width="9.42578125" style="121"/>
  </cols>
  <sheetData>
    <row r="1" spans="1:11" ht="14.25" x14ac:dyDescent="0.25">
      <c r="H1" s="122"/>
      <c r="I1" s="175" t="s">
        <v>137</v>
      </c>
    </row>
    <row r="2" spans="1:11" ht="14.25" x14ac:dyDescent="0.25">
      <c r="C2" s="123"/>
      <c r="D2" s="123"/>
      <c r="E2" s="123"/>
      <c r="F2" s="123"/>
      <c r="G2" s="123"/>
      <c r="H2" s="122"/>
      <c r="I2" s="124" t="s">
        <v>84</v>
      </c>
    </row>
    <row r="3" spans="1:11" ht="14.25" x14ac:dyDescent="0.25">
      <c r="C3" s="123"/>
      <c r="D3" s="123"/>
      <c r="E3" s="123"/>
      <c r="F3" s="123"/>
      <c r="G3" s="123"/>
      <c r="H3" s="122"/>
      <c r="I3" s="125" t="s">
        <v>85</v>
      </c>
    </row>
    <row r="4" spans="1:11" ht="13.5" customHeight="1" x14ac:dyDescent="0.25">
      <c r="C4" s="123"/>
      <c r="D4" s="123"/>
      <c r="E4" s="123"/>
      <c r="F4" s="123"/>
      <c r="G4" s="123"/>
      <c r="H4" s="126"/>
      <c r="I4" s="126"/>
    </row>
    <row r="5" spans="1:11" ht="57" customHeight="1" x14ac:dyDescent="0.25">
      <c r="A5" s="285" t="s">
        <v>124</v>
      </c>
      <c r="B5" s="285"/>
      <c r="C5" s="285"/>
      <c r="D5" s="285"/>
      <c r="E5" s="285"/>
      <c r="F5" s="285"/>
      <c r="G5" s="285"/>
      <c r="H5" s="285"/>
      <c r="I5" s="285"/>
    </row>
    <row r="6" spans="1:11" ht="17.25" customHeight="1" x14ac:dyDescent="0.25">
      <c r="A6" s="127"/>
      <c r="B6" s="127"/>
      <c r="C6" s="127"/>
      <c r="D6" s="127"/>
      <c r="E6" s="127"/>
      <c r="F6" s="127"/>
      <c r="G6" s="127"/>
      <c r="H6" s="127"/>
      <c r="I6" s="127"/>
    </row>
    <row r="7" spans="1:11" ht="18" thickBot="1" x14ac:dyDescent="0.35">
      <c r="A7" s="128"/>
      <c r="B7" s="128"/>
      <c r="C7" s="129"/>
      <c r="D7" s="129"/>
      <c r="E7" s="129"/>
      <c r="F7" s="129"/>
      <c r="G7" s="130"/>
      <c r="H7" s="130"/>
      <c r="I7" s="131" t="s">
        <v>125</v>
      </c>
    </row>
    <row r="8" spans="1:11" ht="13.5" customHeight="1" x14ac:dyDescent="0.25">
      <c r="A8" s="286" t="s">
        <v>16</v>
      </c>
      <c r="B8" s="287"/>
      <c r="C8" s="292" t="s">
        <v>48</v>
      </c>
      <c r="D8" s="295" t="s">
        <v>60</v>
      </c>
      <c r="E8" s="296"/>
      <c r="F8" s="297"/>
      <c r="G8" s="295" t="s">
        <v>49</v>
      </c>
      <c r="H8" s="296"/>
      <c r="I8" s="304"/>
    </row>
    <row r="9" spans="1:11" ht="13.5" customHeight="1" x14ac:dyDescent="0.25">
      <c r="A9" s="288"/>
      <c r="B9" s="289"/>
      <c r="C9" s="293"/>
      <c r="D9" s="298"/>
      <c r="E9" s="299"/>
      <c r="F9" s="300"/>
      <c r="G9" s="298"/>
      <c r="H9" s="299"/>
      <c r="I9" s="305"/>
    </row>
    <row r="10" spans="1:11" ht="13.5" customHeight="1" x14ac:dyDescent="0.25">
      <c r="A10" s="290"/>
      <c r="B10" s="291"/>
      <c r="C10" s="293"/>
      <c r="D10" s="301"/>
      <c r="E10" s="302"/>
      <c r="F10" s="303"/>
      <c r="G10" s="301"/>
      <c r="H10" s="302"/>
      <c r="I10" s="306"/>
    </row>
    <row r="11" spans="1:11" s="132" customFormat="1" ht="14.25" customHeight="1" x14ac:dyDescent="0.2">
      <c r="A11" s="307" t="s">
        <v>88</v>
      </c>
      <c r="B11" s="309" t="s">
        <v>89</v>
      </c>
      <c r="C11" s="293"/>
      <c r="D11" s="311" t="s">
        <v>90</v>
      </c>
      <c r="E11" s="313" t="s">
        <v>91</v>
      </c>
      <c r="F11" s="314"/>
      <c r="G11" s="311" t="s">
        <v>90</v>
      </c>
      <c r="H11" s="313" t="s">
        <v>91</v>
      </c>
      <c r="I11" s="315"/>
    </row>
    <row r="12" spans="1:11" s="132" customFormat="1" ht="57" customHeight="1" x14ac:dyDescent="0.2">
      <c r="A12" s="308"/>
      <c r="B12" s="310"/>
      <c r="C12" s="294"/>
      <c r="D12" s="312"/>
      <c r="E12" s="133" t="s">
        <v>126</v>
      </c>
      <c r="F12" s="134" t="s">
        <v>93</v>
      </c>
      <c r="G12" s="312"/>
      <c r="H12" s="133" t="s">
        <v>126</v>
      </c>
      <c r="I12" s="135" t="s">
        <v>93</v>
      </c>
    </row>
    <row r="13" spans="1:11" ht="27" x14ac:dyDescent="0.25">
      <c r="A13" s="136"/>
      <c r="B13" s="137"/>
      <c r="C13" s="138" t="s">
        <v>94</v>
      </c>
      <c r="D13" s="139">
        <f>E13+F13</f>
        <v>500000</v>
      </c>
      <c r="E13" s="140">
        <f>E14+E15</f>
        <v>425000</v>
      </c>
      <c r="F13" s="141">
        <f>F14+F15</f>
        <v>75000</v>
      </c>
      <c r="G13" s="139">
        <f>H13+I13</f>
        <v>800000</v>
      </c>
      <c r="H13" s="140">
        <f>H14+H15</f>
        <v>661000</v>
      </c>
      <c r="I13" s="142">
        <f>I14+I15</f>
        <v>139000</v>
      </c>
      <c r="K13" s="143"/>
    </row>
    <row r="14" spans="1:11" ht="14.25" x14ac:dyDescent="0.25">
      <c r="A14" s="136"/>
      <c r="B14" s="137"/>
      <c r="C14" s="144" t="s">
        <v>50</v>
      </c>
      <c r="D14" s="139">
        <f>+E14+F14</f>
        <v>0</v>
      </c>
      <c r="E14" s="140">
        <v>0</v>
      </c>
      <c r="F14" s="140">
        <v>0</v>
      </c>
      <c r="G14" s="139">
        <f>+H14+I14</f>
        <v>0</v>
      </c>
      <c r="H14" s="140">
        <v>0</v>
      </c>
      <c r="I14" s="142">
        <v>0</v>
      </c>
    </row>
    <row r="15" spans="1:11" ht="14.25" x14ac:dyDescent="0.25">
      <c r="A15" s="136"/>
      <c r="B15" s="137"/>
      <c r="C15" s="144" t="s">
        <v>51</v>
      </c>
      <c r="D15" s="145">
        <f>E15+F15</f>
        <v>500000</v>
      </c>
      <c r="E15" s="140">
        <f>E23</f>
        <v>425000</v>
      </c>
      <c r="F15" s="140">
        <f>F23</f>
        <v>75000</v>
      </c>
      <c r="G15" s="145">
        <f>H15+I15</f>
        <v>800000</v>
      </c>
      <c r="H15" s="140">
        <f>H23</f>
        <v>661000</v>
      </c>
      <c r="I15" s="140">
        <f>I23</f>
        <v>139000</v>
      </c>
    </row>
    <row r="16" spans="1:11" ht="27.75" thickBot="1" x14ac:dyDescent="0.3">
      <c r="A16" s="136"/>
      <c r="B16" s="137"/>
      <c r="C16" s="144" t="s">
        <v>95</v>
      </c>
      <c r="D16" s="146">
        <f>+D17</f>
        <v>500000</v>
      </c>
      <c r="E16" s="147">
        <f>+E17</f>
        <v>425000</v>
      </c>
      <c r="F16" s="147">
        <f>+F17</f>
        <v>75000</v>
      </c>
      <c r="G16" s="146">
        <f>G17</f>
        <v>800000</v>
      </c>
      <c r="H16" s="147">
        <f>+H17</f>
        <v>661000</v>
      </c>
      <c r="I16" s="147">
        <f>+I17</f>
        <v>139000</v>
      </c>
    </row>
    <row r="17" spans="1:15" s="152" customFormat="1" ht="21.75" customHeight="1" x14ac:dyDescent="0.25">
      <c r="A17" s="174" t="s">
        <v>99</v>
      </c>
      <c r="B17" s="148"/>
      <c r="C17" s="67" t="s">
        <v>13</v>
      </c>
      <c r="D17" s="149">
        <f>+E17+F17</f>
        <v>500000</v>
      </c>
      <c r="E17" s="150">
        <f>+E19</f>
        <v>425000</v>
      </c>
      <c r="F17" s="151">
        <f>+F19</f>
        <v>75000</v>
      </c>
      <c r="G17" s="149">
        <f>+H17+I17</f>
        <v>800000</v>
      </c>
      <c r="H17" s="150">
        <f>+H19</f>
        <v>661000</v>
      </c>
      <c r="I17" s="151">
        <f>+I19</f>
        <v>139000</v>
      </c>
    </row>
    <row r="18" spans="1:15" s="152" customFormat="1" ht="14.25" x14ac:dyDescent="0.25">
      <c r="A18" s="153"/>
      <c r="B18" s="154"/>
      <c r="C18" s="155" t="s">
        <v>96</v>
      </c>
      <c r="D18" s="156"/>
      <c r="E18" s="157"/>
      <c r="F18" s="158"/>
      <c r="G18" s="156"/>
      <c r="H18" s="157"/>
      <c r="I18" s="158"/>
    </row>
    <row r="19" spans="1:15" ht="42.75" x14ac:dyDescent="0.25">
      <c r="A19" s="159"/>
      <c r="B19" s="160">
        <v>21014</v>
      </c>
      <c r="C19" s="86" t="s">
        <v>76</v>
      </c>
      <c r="D19" s="161">
        <f>+E19+F19</f>
        <v>500000</v>
      </c>
      <c r="E19" s="140">
        <f>+E23</f>
        <v>425000</v>
      </c>
      <c r="F19" s="142">
        <f>+F23</f>
        <v>75000</v>
      </c>
      <c r="G19" s="161">
        <f>+H19+I19</f>
        <v>800000</v>
      </c>
      <c r="H19" s="140">
        <f>+H23</f>
        <v>661000</v>
      </c>
      <c r="I19" s="142">
        <f>+I23</f>
        <v>139000</v>
      </c>
    </row>
    <row r="20" spans="1:15" ht="14.25" x14ac:dyDescent="0.25">
      <c r="A20" s="279"/>
      <c r="B20" s="282"/>
      <c r="C20" s="162" t="s">
        <v>97</v>
      </c>
      <c r="D20" s="163"/>
      <c r="E20" s="140"/>
      <c r="F20" s="142"/>
      <c r="G20" s="163"/>
      <c r="H20" s="140"/>
      <c r="I20" s="142"/>
    </row>
    <row r="21" spans="1:15" ht="14.25" x14ac:dyDescent="0.25">
      <c r="A21" s="280"/>
      <c r="B21" s="283"/>
      <c r="C21" s="164" t="s">
        <v>138</v>
      </c>
      <c r="D21" s="161">
        <f>E21+F21</f>
        <v>500000</v>
      </c>
      <c r="E21" s="140">
        <f>E19</f>
        <v>425000</v>
      </c>
      <c r="F21" s="142">
        <f>F19</f>
        <v>75000</v>
      </c>
      <c r="G21" s="161">
        <f>H21+I21</f>
        <v>800000</v>
      </c>
      <c r="H21" s="140">
        <f>H19</f>
        <v>661000</v>
      </c>
      <c r="I21" s="142">
        <f>I19</f>
        <v>139000</v>
      </c>
    </row>
    <row r="22" spans="1:15" ht="14.25" x14ac:dyDescent="0.25">
      <c r="A22" s="280"/>
      <c r="B22" s="283"/>
      <c r="C22" s="162" t="s">
        <v>79</v>
      </c>
      <c r="D22" s="163"/>
      <c r="E22" s="140"/>
      <c r="F22" s="142"/>
      <c r="G22" s="163"/>
      <c r="H22" s="140"/>
      <c r="I22" s="142"/>
    </row>
    <row r="23" spans="1:15" ht="14.25" x14ac:dyDescent="0.25">
      <c r="A23" s="280"/>
      <c r="B23" s="283"/>
      <c r="C23" s="79" t="s">
        <v>77</v>
      </c>
      <c r="D23" s="163">
        <f>E23+F23</f>
        <v>500000</v>
      </c>
      <c r="E23" s="165">
        <f>+E24</f>
        <v>425000</v>
      </c>
      <c r="F23" s="166">
        <f>+F24</f>
        <v>75000</v>
      </c>
      <c r="G23" s="163">
        <f>H23+I23</f>
        <v>800000</v>
      </c>
      <c r="H23" s="165">
        <f>+H24</f>
        <v>661000</v>
      </c>
      <c r="I23" s="166">
        <f>+I24</f>
        <v>139000</v>
      </c>
      <c r="J23" s="121">
        <v>84981.799999999988</v>
      </c>
      <c r="K23" s="121">
        <v>67985.399999999994</v>
      </c>
      <c r="L23" s="121">
        <v>16996.400000000001</v>
      </c>
    </row>
    <row r="24" spans="1:15" ht="14.25" thickBot="1" x14ac:dyDescent="0.3">
      <c r="A24" s="281"/>
      <c r="B24" s="284"/>
      <c r="C24" s="80" t="s">
        <v>98</v>
      </c>
      <c r="D24" s="167">
        <f>E24+F24</f>
        <v>500000</v>
      </c>
      <c r="E24" s="168">
        <v>425000</v>
      </c>
      <c r="F24" s="169">
        <v>75000</v>
      </c>
      <c r="G24" s="167">
        <f>H24+I24</f>
        <v>800000</v>
      </c>
      <c r="H24" s="168">
        <v>661000</v>
      </c>
      <c r="I24" s="169">
        <v>139000</v>
      </c>
      <c r="J24" s="121" t="e">
        <f>+#REF!</f>
        <v>#REF!</v>
      </c>
      <c r="K24" s="121" t="e">
        <f>+#REF!</f>
        <v>#REF!</v>
      </c>
      <c r="L24" s="121" t="e">
        <f>+#REF!</f>
        <v>#REF!</v>
      </c>
      <c r="M24" s="170" t="e">
        <f>+G24+J24</f>
        <v>#REF!</v>
      </c>
      <c r="N24" s="170" t="e">
        <f>+H24+K24</f>
        <v>#REF!</v>
      </c>
      <c r="O24" s="170" t="e">
        <f>+I24+L24</f>
        <v>#REF!</v>
      </c>
    </row>
    <row r="35" spans="7:8" ht="14.25" customHeight="1" x14ac:dyDescent="0.25">
      <c r="G35" s="122"/>
      <c r="H35" s="122"/>
    </row>
    <row r="39" spans="7:8" ht="14.25" customHeight="1" x14ac:dyDescent="0.25">
      <c r="G39" s="122"/>
    </row>
  </sheetData>
  <mergeCells count="13">
    <mergeCell ref="A20:A24"/>
    <mergeCell ref="B20:B24"/>
    <mergeCell ref="A5:I5"/>
    <mergeCell ref="A8:B10"/>
    <mergeCell ref="C8:C12"/>
    <mergeCell ref="D8:F10"/>
    <mergeCell ref="G8:I10"/>
    <mergeCell ref="A11:A12"/>
    <mergeCell ref="B11:B12"/>
    <mergeCell ref="D11:D12"/>
    <mergeCell ref="E11:F11"/>
    <mergeCell ref="G11:G12"/>
    <mergeCell ref="H11:I11"/>
  </mergeCells>
  <pageMargins left="0.7" right="0.7" top="0.75" bottom="0.75" header="0.3" footer="0.3"/>
  <ignoredErrors>
    <ignoredError sqref="G13:G24 D1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topLeftCell="A19" workbookViewId="0">
      <selection sqref="A1:XFD1048576"/>
    </sheetView>
  </sheetViews>
  <sheetFormatPr defaultRowHeight="13.5" x14ac:dyDescent="0.2"/>
  <cols>
    <col min="1" max="1" width="28.5703125" style="184" customWidth="1"/>
    <col min="2" max="2" width="47.5703125" style="184" customWidth="1"/>
    <col min="3" max="3" width="19.5703125" style="184" customWidth="1"/>
    <col min="4" max="4" width="20" style="184" customWidth="1"/>
    <col min="5" max="5" width="9.5703125" style="184" bestFit="1" customWidth="1"/>
    <col min="6" max="16384" width="9.140625" style="184"/>
  </cols>
  <sheetData>
    <row r="1" spans="1:10" s="178" customFormat="1" ht="17.25" customHeight="1" x14ac:dyDescent="0.25">
      <c r="A1" s="352" t="s">
        <v>139</v>
      </c>
      <c r="B1" s="352"/>
      <c r="C1" s="352"/>
      <c r="D1" s="352"/>
      <c r="E1" s="34"/>
      <c r="G1" s="179"/>
      <c r="H1" s="179"/>
      <c r="I1" s="179"/>
      <c r="J1" s="179"/>
    </row>
    <row r="2" spans="1:10" s="178" customFormat="1" ht="17.25" customHeight="1" x14ac:dyDescent="0.25">
      <c r="A2" s="352" t="s">
        <v>54</v>
      </c>
      <c r="B2" s="352"/>
      <c r="C2" s="352"/>
      <c r="D2" s="352"/>
      <c r="E2" s="35"/>
      <c r="G2" s="179"/>
      <c r="H2" s="179"/>
      <c r="I2" s="179"/>
      <c r="J2" s="179"/>
    </row>
    <row r="3" spans="1:10" s="37" customFormat="1" ht="16.5" customHeight="1" x14ac:dyDescent="0.25">
      <c r="A3" s="352" t="s">
        <v>80</v>
      </c>
      <c r="B3" s="352"/>
      <c r="C3" s="352"/>
      <c r="D3" s="352"/>
      <c r="E3" s="35"/>
      <c r="F3" s="36"/>
      <c r="G3" s="36"/>
      <c r="H3" s="36"/>
    </row>
    <row r="4" spans="1:10" s="37" customFormat="1" ht="16.5" customHeight="1" x14ac:dyDescent="0.25">
      <c r="A4" s="352" t="s">
        <v>81</v>
      </c>
      <c r="B4" s="352"/>
      <c r="C4" s="352"/>
      <c r="D4" s="352"/>
      <c r="E4" s="35"/>
      <c r="F4" s="36"/>
      <c r="G4" s="36"/>
      <c r="H4" s="36"/>
    </row>
    <row r="5" spans="1:10" s="37" customFormat="1" ht="52.5" customHeight="1" x14ac:dyDescent="0.2">
      <c r="A5" s="353" t="s">
        <v>147</v>
      </c>
      <c r="B5" s="353"/>
      <c r="C5" s="353"/>
      <c r="D5" s="353"/>
      <c r="E5" s="38"/>
      <c r="F5" s="39"/>
      <c r="G5" s="39"/>
      <c r="H5" s="39"/>
    </row>
    <row r="8" spans="1:10" ht="20.25" customHeight="1" x14ac:dyDescent="0.2">
      <c r="A8" s="334" t="s">
        <v>82</v>
      </c>
      <c r="B8" s="334"/>
      <c r="C8" s="334"/>
      <c r="D8" s="334"/>
    </row>
    <row r="9" spans="1:10" x14ac:dyDescent="0.2">
      <c r="A9" s="335" t="s">
        <v>117</v>
      </c>
      <c r="B9" s="335"/>
      <c r="C9" s="335"/>
      <c r="D9" s="335"/>
    </row>
    <row r="10" spans="1:10" ht="14.25" thickBot="1" x14ac:dyDescent="0.25">
      <c r="D10" s="185">
        <v>9.8000000000000007</v>
      </c>
    </row>
    <row r="11" spans="1:10" x14ac:dyDescent="0.2">
      <c r="A11" s="186" t="s">
        <v>34</v>
      </c>
      <c r="B11" s="343" t="s">
        <v>35</v>
      </c>
      <c r="C11" s="344"/>
      <c r="D11" s="345"/>
    </row>
    <row r="12" spans="1:10" ht="14.25" thickBot="1" x14ac:dyDescent="0.25">
      <c r="A12" s="187">
        <v>1049</v>
      </c>
      <c r="B12" s="346" t="s">
        <v>13</v>
      </c>
      <c r="C12" s="347"/>
      <c r="D12" s="348"/>
    </row>
    <row r="13" spans="1:10" x14ac:dyDescent="0.2">
      <c r="A13" s="188"/>
      <c r="B13" s="188"/>
      <c r="C13" s="188"/>
      <c r="D13" s="188"/>
    </row>
    <row r="14" spans="1:10" ht="24" customHeight="1" thickBot="1" x14ac:dyDescent="0.25">
      <c r="A14" s="349" t="s">
        <v>36</v>
      </c>
      <c r="B14" s="349"/>
      <c r="C14" s="349"/>
      <c r="D14" s="349"/>
    </row>
    <row r="15" spans="1:10" ht="54.75" customHeight="1" x14ac:dyDescent="0.2">
      <c r="A15" s="189" t="s">
        <v>37</v>
      </c>
      <c r="B15" s="220" t="s">
        <v>46</v>
      </c>
      <c r="C15" s="350" t="s">
        <v>149</v>
      </c>
      <c r="D15" s="351"/>
    </row>
    <row r="16" spans="1:10" x14ac:dyDescent="0.2">
      <c r="A16" s="191" t="s">
        <v>38</v>
      </c>
      <c r="B16" s="203">
        <v>21014</v>
      </c>
      <c r="C16" s="192" t="s">
        <v>73</v>
      </c>
      <c r="D16" s="193" t="s">
        <v>39</v>
      </c>
    </row>
    <row r="17" spans="1:4" ht="54.75" customHeight="1" x14ac:dyDescent="0.2">
      <c r="A17" s="194" t="s">
        <v>40</v>
      </c>
      <c r="B17" s="181" t="s">
        <v>76</v>
      </c>
      <c r="C17" s="195"/>
      <c r="D17" s="196"/>
    </row>
    <row r="18" spans="1:4" ht="25.5" x14ac:dyDescent="0.2">
      <c r="A18" s="194" t="s">
        <v>41</v>
      </c>
      <c r="B18" s="181" t="s">
        <v>66</v>
      </c>
      <c r="C18" s="195"/>
      <c r="D18" s="196"/>
    </row>
    <row r="19" spans="1:4" ht="25.5" customHeight="1" x14ac:dyDescent="0.2">
      <c r="A19" s="197" t="s">
        <v>42</v>
      </c>
      <c r="B19" s="181" t="s">
        <v>45</v>
      </c>
      <c r="C19" s="195"/>
      <c r="D19" s="196"/>
    </row>
    <row r="20" spans="1:4" ht="38.25" customHeight="1" x14ac:dyDescent="0.2">
      <c r="A20" s="198" t="s">
        <v>74</v>
      </c>
      <c r="B20" s="181" t="s">
        <v>59</v>
      </c>
      <c r="C20" s="195"/>
      <c r="D20" s="196"/>
    </row>
    <row r="21" spans="1:4" x14ac:dyDescent="0.2">
      <c r="A21" s="338" t="s">
        <v>43</v>
      </c>
      <c r="B21" s="323"/>
      <c r="C21" s="199"/>
      <c r="D21" s="200"/>
    </row>
    <row r="22" spans="1:4" x14ac:dyDescent="0.2">
      <c r="A22" s="339" t="s">
        <v>83</v>
      </c>
      <c r="B22" s="340"/>
      <c r="C22" s="201">
        <v>3</v>
      </c>
      <c r="D22" s="202">
        <v>7</v>
      </c>
    </row>
    <row r="23" spans="1:4" ht="15" thickBot="1" x14ac:dyDescent="0.25">
      <c r="A23" s="341" t="s">
        <v>44</v>
      </c>
      <c r="B23" s="342"/>
      <c r="C23" s="182">
        <v>500000</v>
      </c>
      <c r="D23" s="183">
        <v>800000</v>
      </c>
    </row>
    <row r="24" spans="1:4" ht="14.25" thickBot="1" x14ac:dyDescent="0.25">
      <c r="A24" s="188"/>
      <c r="B24" s="188"/>
      <c r="C24" s="188"/>
      <c r="D24" s="188"/>
    </row>
    <row r="25" spans="1:4" ht="49.5" customHeight="1" x14ac:dyDescent="0.2">
      <c r="A25" s="189" t="s">
        <v>37</v>
      </c>
      <c r="B25" s="190">
        <v>1049</v>
      </c>
      <c r="C25" s="336" t="s">
        <v>149</v>
      </c>
      <c r="D25" s="337"/>
    </row>
    <row r="26" spans="1:4" x14ac:dyDescent="0.2">
      <c r="A26" s="191" t="s">
        <v>38</v>
      </c>
      <c r="B26" s="203">
        <v>21006</v>
      </c>
      <c r="C26" s="192" t="s">
        <v>73</v>
      </c>
      <c r="D26" s="193" t="s">
        <v>39</v>
      </c>
    </row>
    <row r="27" spans="1:4" ht="51" customHeight="1" x14ac:dyDescent="0.2">
      <c r="A27" s="194" t="s">
        <v>40</v>
      </c>
      <c r="B27" s="181" t="s">
        <v>75</v>
      </c>
      <c r="C27" s="195"/>
      <c r="D27" s="196"/>
    </row>
    <row r="28" spans="1:4" ht="22.5" customHeight="1" x14ac:dyDescent="0.2">
      <c r="A28" s="194" t="s">
        <v>41</v>
      </c>
      <c r="B28" s="181" t="s">
        <v>153</v>
      </c>
      <c r="C28" s="195"/>
      <c r="D28" s="196"/>
    </row>
    <row r="29" spans="1:4" ht="39" customHeight="1" x14ac:dyDescent="0.2">
      <c r="A29" s="197" t="s">
        <v>42</v>
      </c>
      <c r="B29" s="181" t="s">
        <v>45</v>
      </c>
      <c r="C29" s="195"/>
      <c r="D29" s="196"/>
    </row>
    <row r="30" spans="1:4" ht="29.25" customHeight="1" x14ac:dyDescent="0.2">
      <c r="A30" s="198" t="s">
        <v>74</v>
      </c>
      <c r="B30" s="235" t="s">
        <v>53</v>
      </c>
      <c r="C30" s="195"/>
      <c r="D30" s="196"/>
    </row>
    <row r="31" spans="1:4" x14ac:dyDescent="0.2">
      <c r="A31" s="338" t="s">
        <v>43</v>
      </c>
      <c r="B31" s="323"/>
      <c r="C31" s="199"/>
      <c r="D31" s="200"/>
    </row>
    <row r="32" spans="1:4" ht="22.5" customHeight="1" x14ac:dyDescent="0.2">
      <c r="A32" s="339" t="s">
        <v>83</v>
      </c>
      <c r="B32" s="340"/>
      <c r="C32" s="201">
        <v>0</v>
      </c>
      <c r="D32" s="202">
        <v>0</v>
      </c>
    </row>
    <row r="33" spans="1:5" ht="15" thickBot="1" x14ac:dyDescent="0.25">
      <c r="A33" s="341" t="s">
        <v>44</v>
      </c>
      <c r="B33" s="342"/>
      <c r="C33" s="182">
        <v>-75000</v>
      </c>
      <c r="D33" s="183">
        <v>-139000</v>
      </c>
    </row>
    <row r="34" spans="1:5" x14ac:dyDescent="0.2">
      <c r="A34" s="188"/>
      <c r="B34" s="188"/>
      <c r="C34" s="188"/>
      <c r="D34" s="188"/>
    </row>
    <row r="35" spans="1:5" ht="20.25" customHeight="1" x14ac:dyDescent="0.2">
      <c r="A35" s="334" t="s">
        <v>127</v>
      </c>
      <c r="B35" s="334"/>
      <c r="C35" s="334"/>
      <c r="D35" s="334"/>
      <c r="E35" s="221"/>
    </row>
    <row r="36" spans="1:5" ht="11.25" customHeight="1" x14ac:dyDescent="0.2">
      <c r="A36" s="335" t="s">
        <v>128</v>
      </c>
      <c r="B36" s="335"/>
      <c r="C36" s="335"/>
      <c r="D36" s="335"/>
      <c r="E36" s="335"/>
    </row>
    <row r="37" spans="1:5" ht="11.25" customHeight="1" x14ac:dyDescent="0.2">
      <c r="D37" s="185">
        <v>9.4700000000000006</v>
      </c>
    </row>
    <row r="38" spans="1:5" ht="11.25" customHeight="1" x14ac:dyDescent="0.2">
      <c r="A38" s="217" t="s">
        <v>34</v>
      </c>
      <c r="B38" s="327" t="s">
        <v>35</v>
      </c>
      <c r="C38" s="328"/>
      <c r="D38" s="329"/>
      <c r="E38" s="206"/>
    </row>
    <row r="39" spans="1:5" ht="11.25" customHeight="1" x14ac:dyDescent="0.2">
      <c r="A39" s="214" t="s">
        <v>129</v>
      </c>
      <c r="B39" s="330" t="s">
        <v>130</v>
      </c>
      <c r="C39" s="331"/>
      <c r="D39" s="332"/>
      <c r="E39" s="208"/>
    </row>
    <row r="40" spans="1:5" ht="11.25" customHeight="1" x14ac:dyDescent="0.2">
      <c r="A40" s="218"/>
      <c r="B40" s="333"/>
      <c r="C40" s="333"/>
      <c r="D40" s="317"/>
      <c r="E40" s="210"/>
    </row>
    <row r="41" spans="1:5" ht="11.25" customHeight="1" x14ac:dyDescent="0.2">
      <c r="A41" s="211" t="s">
        <v>36</v>
      </c>
      <c r="B41" s="320"/>
      <c r="C41" s="320"/>
      <c r="D41" s="321"/>
      <c r="E41" s="206"/>
    </row>
    <row r="42" spans="1:5" ht="11.25" customHeight="1" x14ac:dyDescent="0.2">
      <c r="A42" s="213"/>
      <c r="B42" s="232"/>
      <c r="C42" s="322"/>
      <c r="D42" s="323"/>
      <c r="E42" s="210"/>
    </row>
    <row r="43" spans="1:5" ht="44.25" customHeight="1" x14ac:dyDescent="0.2">
      <c r="A43" s="213" t="s">
        <v>37</v>
      </c>
      <c r="B43" s="222" t="s">
        <v>129</v>
      </c>
      <c r="C43" s="324" t="s">
        <v>149</v>
      </c>
      <c r="D43" s="324"/>
      <c r="E43" s="210"/>
    </row>
    <row r="44" spans="1:5" ht="15.75" customHeight="1" x14ac:dyDescent="0.2">
      <c r="A44" s="213" t="s">
        <v>38</v>
      </c>
      <c r="B44" s="214" t="s">
        <v>132</v>
      </c>
      <c r="C44" s="325" t="s">
        <v>61</v>
      </c>
      <c r="D44" s="325" t="s">
        <v>39</v>
      </c>
      <c r="E44" s="205"/>
    </row>
    <row r="45" spans="1:5" ht="19.5" customHeight="1" x14ac:dyDescent="0.2">
      <c r="A45" s="213" t="s">
        <v>40</v>
      </c>
      <c r="B45" s="214" t="s">
        <v>130</v>
      </c>
      <c r="C45" s="325"/>
      <c r="D45" s="325"/>
      <c r="E45" s="205"/>
    </row>
    <row r="46" spans="1:5" ht="51" customHeight="1" x14ac:dyDescent="0.2">
      <c r="A46" s="213" t="s">
        <v>41</v>
      </c>
      <c r="B46" s="214" t="s">
        <v>131</v>
      </c>
      <c r="C46" s="325"/>
      <c r="D46" s="325"/>
      <c r="E46" s="205"/>
    </row>
    <row r="47" spans="1:5" ht="11.25" customHeight="1" x14ac:dyDescent="0.2">
      <c r="A47" s="213" t="s">
        <v>42</v>
      </c>
      <c r="B47" s="214" t="s">
        <v>133</v>
      </c>
      <c r="C47" s="325"/>
      <c r="D47" s="325"/>
      <c r="E47" s="205"/>
    </row>
    <row r="48" spans="1:5" ht="25.5" customHeight="1" x14ac:dyDescent="0.2">
      <c r="A48" s="213" t="s">
        <v>74</v>
      </c>
      <c r="B48" s="214" t="s">
        <v>127</v>
      </c>
      <c r="C48" s="326"/>
      <c r="D48" s="326"/>
      <c r="E48" s="205"/>
    </row>
    <row r="49" spans="1:5" ht="19.5" customHeight="1" x14ac:dyDescent="0.2">
      <c r="A49" s="316" t="s">
        <v>43</v>
      </c>
      <c r="B49" s="317"/>
      <c r="C49" s="231"/>
      <c r="D49" s="213"/>
      <c r="E49" s="205"/>
    </row>
    <row r="50" spans="1:5" x14ac:dyDescent="0.2">
      <c r="A50" s="318" t="s">
        <v>44</v>
      </c>
      <c r="B50" s="319"/>
      <c r="C50" s="215">
        <v>-500000</v>
      </c>
      <c r="D50" s="215">
        <v>-800000</v>
      </c>
      <c r="E50" s="216"/>
    </row>
    <row r="51" spans="1:5" ht="11.25" customHeight="1" x14ac:dyDescent="0.2">
      <c r="A51" s="205"/>
      <c r="B51" s="205"/>
      <c r="C51" s="223"/>
      <c r="D51" s="223"/>
      <c r="E51" s="216"/>
    </row>
    <row r="52" spans="1:5" ht="11.25" customHeight="1" x14ac:dyDescent="0.2"/>
    <row r="53" spans="1:5" ht="11.25" customHeight="1" x14ac:dyDescent="0.2">
      <c r="A53" s="217" t="s">
        <v>34</v>
      </c>
      <c r="B53" s="327" t="s">
        <v>35</v>
      </c>
      <c r="C53" s="328"/>
      <c r="D53" s="329"/>
      <c r="E53" s="206"/>
    </row>
    <row r="54" spans="1:5" ht="11.25" customHeight="1" x14ac:dyDescent="0.2">
      <c r="A54" s="214" t="s">
        <v>129</v>
      </c>
      <c r="B54" s="330" t="s">
        <v>130</v>
      </c>
      <c r="C54" s="331"/>
      <c r="D54" s="332"/>
      <c r="E54" s="208"/>
    </row>
    <row r="55" spans="1:5" ht="11.25" customHeight="1" x14ac:dyDescent="0.2">
      <c r="A55" s="218"/>
      <c r="B55" s="333"/>
      <c r="C55" s="333"/>
      <c r="D55" s="317"/>
      <c r="E55" s="210"/>
    </row>
    <row r="56" spans="1:5" ht="11.25" customHeight="1" x14ac:dyDescent="0.2">
      <c r="A56" s="211" t="s">
        <v>36</v>
      </c>
      <c r="B56" s="320"/>
      <c r="C56" s="320"/>
      <c r="D56" s="321"/>
      <c r="E56" s="206"/>
    </row>
    <row r="57" spans="1:5" ht="11.25" customHeight="1" x14ac:dyDescent="0.2">
      <c r="A57" s="213"/>
      <c r="B57" s="232"/>
      <c r="C57" s="322"/>
      <c r="D57" s="323"/>
      <c r="E57" s="210"/>
    </row>
    <row r="58" spans="1:5" ht="44.25" customHeight="1" x14ac:dyDescent="0.2">
      <c r="A58" s="213" t="s">
        <v>37</v>
      </c>
      <c r="B58" s="222" t="s">
        <v>129</v>
      </c>
      <c r="C58" s="324" t="s">
        <v>149</v>
      </c>
      <c r="D58" s="324"/>
      <c r="E58" s="210"/>
    </row>
    <row r="59" spans="1:5" ht="11.25" customHeight="1" x14ac:dyDescent="0.2">
      <c r="A59" s="213" t="s">
        <v>38</v>
      </c>
      <c r="B59" s="214" t="s">
        <v>132</v>
      </c>
      <c r="C59" s="325" t="s">
        <v>61</v>
      </c>
      <c r="D59" s="325" t="s">
        <v>39</v>
      </c>
      <c r="E59" s="205"/>
    </row>
    <row r="60" spans="1:5" ht="11.25" customHeight="1" x14ac:dyDescent="0.2">
      <c r="A60" s="213" t="s">
        <v>40</v>
      </c>
      <c r="B60" s="214" t="s">
        <v>130</v>
      </c>
      <c r="C60" s="325"/>
      <c r="D60" s="325"/>
      <c r="E60" s="205"/>
    </row>
    <row r="61" spans="1:5" ht="51" customHeight="1" x14ac:dyDescent="0.2">
      <c r="A61" s="213" t="s">
        <v>41</v>
      </c>
      <c r="B61" s="214" t="s">
        <v>131</v>
      </c>
      <c r="C61" s="325"/>
      <c r="D61" s="325"/>
      <c r="E61" s="205"/>
    </row>
    <row r="62" spans="1:5" ht="11.25" customHeight="1" x14ac:dyDescent="0.2">
      <c r="A62" s="213" t="s">
        <v>42</v>
      </c>
      <c r="B62" s="214" t="s">
        <v>133</v>
      </c>
      <c r="C62" s="325"/>
      <c r="D62" s="325"/>
      <c r="E62" s="205"/>
    </row>
    <row r="63" spans="1:5" ht="25.5" customHeight="1" x14ac:dyDescent="0.2">
      <c r="A63" s="213" t="s">
        <v>74</v>
      </c>
      <c r="B63" s="214" t="s">
        <v>127</v>
      </c>
      <c r="C63" s="326"/>
      <c r="D63" s="326"/>
      <c r="E63" s="205"/>
    </row>
    <row r="64" spans="1:5" ht="18" customHeight="1" x14ac:dyDescent="0.2">
      <c r="A64" s="316" t="s">
        <v>43</v>
      </c>
      <c r="B64" s="317"/>
      <c r="C64" s="231"/>
      <c r="D64" s="213"/>
      <c r="E64" s="205"/>
    </row>
    <row r="65" spans="1:5" ht="18.75" customHeight="1" x14ac:dyDescent="0.2">
      <c r="A65" s="318" t="s">
        <v>44</v>
      </c>
      <c r="B65" s="319"/>
      <c r="C65" s="215">
        <f>-C50</f>
        <v>500000</v>
      </c>
      <c r="D65" s="215">
        <f>-D50</f>
        <v>800000</v>
      </c>
      <c r="E65" s="216"/>
    </row>
  </sheetData>
  <mergeCells count="40">
    <mergeCell ref="A8:D8"/>
    <mergeCell ref="A1:D1"/>
    <mergeCell ref="A2:D2"/>
    <mergeCell ref="A3:D3"/>
    <mergeCell ref="A4:D4"/>
    <mergeCell ref="A5:D5"/>
    <mergeCell ref="A9:D9"/>
    <mergeCell ref="B11:D11"/>
    <mergeCell ref="B12:D12"/>
    <mergeCell ref="A14:D14"/>
    <mergeCell ref="C15:D15"/>
    <mergeCell ref="C25:D25"/>
    <mergeCell ref="A31:B31"/>
    <mergeCell ref="A32:B32"/>
    <mergeCell ref="A33:B33"/>
    <mergeCell ref="A21:B21"/>
    <mergeCell ref="A22:B22"/>
    <mergeCell ref="A23:B23"/>
    <mergeCell ref="A35:D35"/>
    <mergeCell ref="A36:E36"/>
    <mergeCell ref="B38:D38"/>
    <mergeCell ref="B39:D39"/>
    <mergeCell ref="B40:D40"/>
    <mergeCell ref="B41:D41"/>
    <mergeCell ref="C42:D42"/>
    <mergeCell ref="C43:D43"/>
    <mergeCell ref="C44:C48"/>
    <mergeCell ref="D44:D48"/>
    <mergeCell ref="A49:B49"/>
    <mergeCell ref="A50:B50"/>
    <mergeCell ref="B53:D53"/>
    <mergeCell ref="B54:D54"/>
    <mergeCell ref="B55:D55"/>
    <mergeCell ref="A64:B64"/>
    <mergeCell ref="A65:B65"/>
    <mergeCell ref="B56:D56"/>
    <mergeCell ref="C57:D57"/>
    <mergeCell ref="C58:D58"/>
    <mergeCell ref="C59:C63"/>
    <mergeCell ref="D59:D63"/>
  </mergeCells>
  <pageMargins left="0.7" right="0.7" top="0.75" bottom="0.75" header="0.3" footer="0.3"/>
  <ignoredErrors>
    <ignoredError sqref="B1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abSelected="1" workbookViewId="0">
      <selection activeCell="F7" sqref="A1:XFD1048576"/>
    </sheetView>
  </sheetViews>
  <sheetFormatPr defaultRowHeight="13.5" x14ac:dyDescent="0.2"/>
  <cols>
    <col min="1" max="1" width="28.5703125" style="184" customWidth="1"/>
    <col min="2" max="2" width="47.5703125" style="184" customWidth="1"/>
    <col min="3" max="3" width="18.85546875" style="184" customWidth="1"/>
    <col min="4" max="4" width="22" style="184" customWidth="1"/>
    <col min="5" max="6" width="28.28515625" style="184" customWidth="1"/>
    <col min="7" max="10" width="9.140625" style="184"/>
    <col min="11" max="11" width="10.85546875" style="184" customWidth="1"/>
    <col min="12" max="16384" width="9.140625" style="184"/>
  </cols>
  <sheetData>
    <row r="1" spans="1:10" s="178" customFormat="1" ht="17.25" customHeight="1" x14ac:dyDescent="0.25">
      <c r="A1" s="352" t="s">
        <v>139</v>
      </c>
      <c r="B1" s="352"/>
      <c r="C1" s="352"/>
      <c r="D1" s="352"/>
      <c r="E1" s="34"/>
      <c r="G1" s="179"/>
      <c r="H1" s="179"/>
      <c r="I1" s="179"/>
      <c r="J1" s="179"/>
    </row>
    <row r="2" spans="1:10" s="178" customFormat="1" ht="17.25" customHeight="1" x14ac:dyDescent="0.25">
      <c r="A2" s="352" t="s">
        <v>55</v>
      </c>
      <c r="B2" s="352"/>
      <c r="C2" s="352"/>
      <c r="D2" s="352"/>
      <c r="E2" s="35"/>
      <c r="G2" s="179"/>
      <c r="H2" s="179"/>
      <c r="I2" s="179"/>
      <c r="J2" s="179"/>
    </row>
    <row r="3" spans="1:10" s="37" customFormat="1" ht="16.5" customHeight="1" x14ac:dyDescent="0.25">
      <c r="A3" s="352" t="s">
        <v>80</v>
      </c>
      <c r="B3" s="352"/>
      <c r="C3" s="352"/>
      <c r="D3" s="352"/>
      <c r="E3" s="35"/>
      <c r="F3" s="36"/>
      <c r="G3" s="36"/>
      <c r="H3" s="36"/>
    </row>
    <row r="4" spans="1:10" s="37" customFormat="1" ht="16.5" customHeight="1" x14ac:dyDescent="0.25">
      <c r="A4" s="352" t="s">
        <v>81</v>
      </c>
      <c r="B4" s="352"/>
      <c r="C4" s="352"/>
      <c r="D4" s="352"/>
      <c r="E4" s="35"/>
      <c r="F4" s="36"/>
      <c r="G4" s="36"/>
      <c r="H4" s="36"/>
    </row>
    <row r="5" spans="1:10" s="37" customFormat="1" ht="55.5" customHeight="1" x14ac:dyDescent="0.2">
      <c r="A5" s="353" t="s">
        <v>148</v>
      </c>
      <c r="B5" s="353"/>
      <c r="C5" s="353"/>
      <c r="D5" s="353"/>
      <c r="E5" s="38"/>
      <c r="F5" s="39"/>
      <c r="G5" s="39"/>
      <c r="H5" s="39"/>
    </row>
    <row r="7" spans="1:10" ht="20.25" customHeight="1" x14ac:dyDescent="0.2">
      <c r="A7" s="368" t="s">
        <v>68</v>
      </c>
      <c r="B7" s="368"/>
      <c r="C7" s="368"/>
      <c r="D7" s="368"/>
    </row>
    <row r="8" spans="1:10" ht="20.25" customHeight="1" x14ac:dyDescent="0.25">
      <c r="A8" s="233"/>
      <c r="B8" s="233"/>
      <c r="C8" s="233"/>
      <c r="D8" s="180" t="s">
        <v>111</v>
      </c>
    </row>
    <row r="9" spans="1:10" x14ac:dyDescent="0.2">
      <c r="A9" s="367" t="s">
        <v>64</v>
      </c>
      <c r="B9" s="367"/>
      <c r="C9" s="367"/>
      <c r="D9" s="367"/>
    </row>
    <row r="10" spans="1:10" ht="14.25" thickBot="1" x14ac:dyDescent="0.25">
      <c r="D10" s="185"/>
    </row>
    <row r="11" spans="1:10" x14ac:dyDescent="0.2">
      <c r="A11" s="186" t="s">
        <v>34</v>
      </c>
      <c r="B11" s="343" t="s">
        <v>35</v>
      </c>
      <c r="C11" s="344"/>
      <c r="D11" s="345"/>
    </row>
    <row r="12" spans="1:10" ht="14.25" thickBot="1" x14ac:dyDescent="0.25">
      <c r="A12" s="187">
        <v>1049</v>
      </c>
      <c r="B12" s="346" t="s">
        <v>140</v>
      </c>
      <c r="C12" s="347"/>
      <c r="D12" s="348"/>
    </row>
    <row r="13" spans="1:10" x14ac:dyDescent="0.2">
      <c r="A13" s="188"/>
      <c r="B13" s="188"/>
      <c r="C13" s="188"/>
      <c r="D13" s="188"/>
    </row>
    <row r="14" spans="1:10" ht="24" customHeight="1" thickBot="1" x14ac:dyDescent="0.25">
      <c r="A14" s="349" t="s">
        <v>36</v>
      </c>
      <c r="B14" s="349"/>
      <c r="C14" s="349"/>
      <c r="D14" s="349"/>
    </row>
    <row r="15" spans="1:10" ht="55.5" customHeight="1" x14ac:dyDescent="0.2">
      <c r="A15" s="189" t="s">
        <v>37</v>
      </c>
      <c r="B15" s="190">
        <v>1049</v>
      </c>
      <c r="C15" s="356" t="s">
        <v>149</v>
      </c>
      <c r="D15" s="351"/>
    </row>
    <row r="16" spans="1:10" ht="21.75" customHeight="1" x14ac:dyDescent="0.2">
      <c r="A16" s="191" t="s">
        <v>38</v>
      </c>
      <c r="B16" s="236">
        <v>21014</v>
      </c>
      <c r="C16" s="192" t="s">
        <v>73</v>
      </c>
      <c r="D16" s="193" t="s">
        <v>39</v>
      </c>
    </row>
    <row r="17" spans="1:4" ht="51" customHeight="1" x14ac:dyDescent="0.2">
      <c r="A17" s="194" t="s">
        <v>40</v>
      </c>
      <c r="B17" s="181" t="s">
        <v>76</v>
      </c>
      <c r="C17" s="195"/>
      <c r="D17" s="196"/>
    </row>
    <row r="18" spans="1:4" ht="33.75" customHeight="1" x14ac:dyDescent="0.2">
      <c r="A18" s="194" t="s">
        <v>41</v>
      </c>
      <c r="B18" s="181" t="s">
        <v>66</v>
      </c>
      <c r="C18" s="195"/>
      <c r="D18" s="196"/>
    </row>
    <row r="19" spans="1:4" ht="35.25" customHeight="1" x14ac:dyDescent="0.2">
      <c r="A19" s="197" t="s">
        <v>42</v>
      </c>
      <c r="B19" s="181" t="s">
        <v>45</v>
      </c>
      <c r="C19" s="195"/>
      <c r="D19" s="196"/>
    </row>
    <row r="20" spans="1:4" ht="38.25" customHeight="1" x14ac:dyDescent="0.2">
      <c r="A20" s="198" t="s">
        <v>74</v>
      </c>
      <c r="B20" s="235" t="s">
        <v>53</v>
      </c>
      <c r="C20" s="195"/>
      <c r="D20" s="196"/>
    </row>
    <row r="21" spans="1:4" x14ac:dyDescent="0.2">
      <c r="A21" s="338" t="s">
        <v>43</v>
      </c>
      <c r="B21" s="323"/>
      <c r="C21" s="199"/>
      <c r="D21" s="200"/>
    </row>
    <row r="22" spans="1:4" x14ac:dyDescent="0.2">
      <c r="A22" s="339" t="s">
        <v>83</v>
      </c>
      <c r="B22" s="340"/>
      <c r="C22" s="201">
        <v>3</v>
      </c>
      <c r="D22" s="202">
        <v>7</v>
      </c>
    </row>
    <row r="23" spans="1:4" ht="15" thickBot="1" x14ac:dyDescent="0.25">
      <c r="A23" s="341" t="s">
        <v>44</v>
      </c>
      <c r="B23" s="342"/>
      <c r="C23" s="182">
        <v>500000</v>
      </c>
      <c r="D23" s="183">
        <v>800000</v>
      </c>
    </row>
    <row r="24" spans="1:4" ht="14.25" thickBot="1" x14ac:dyDescent="0.25">
      <c r="A24" s="188"/>
      <c r="B24" s="188"/>
      <c r="C24" s="188"/>
      <c r="D24" s="188"/>
    </row>
    <row r="25" spans="1:4" ht="40.5" customHeight="1" x14ac:dyDescent="0.2">
      <c r="A25" s="189" t="s">
        <v>37</v>
      </c>
      <c r="B25" s="190">
        <v>1049</v>
      </c>
      <c r="C25" s="336" t="s">
        <v>149</v>
      </c>
      <c r="D25" s="337"/>
    </row>
    <row r="26" spans="1:4" ht="29.25" customHeight="1" x14ac:dyDescent="0.2">
      <c r="A26" s="191" t="s">
        <v>38</v>
      </c>
      <c r="B26" s="203">
        <v>21006</v>
      </c>
      <c r="C26" s="192" t="s">
        <v>73</v>
      </c>
      <c r="D26" s="193" t="s">
        <v>39</v>
      </c>
    </row>
    <row r="27" spans="1:4" ht="51" customHeight="1" x14ac:dyDescent="0.2">
      <c r="A27" s="194" t="s">
        <v>40</v>
      </c>
      <c r="B27" s="181" t="s">
        <v>75</v>
      </c>
      <c r="C27" s="195"/>
      <c r="D27" s="196"/>
    </row>
    <row r="28" spans="1:4" ht="22.5" customHeight="1" x14ac:dyDescent="0.2">
      <c r="A28" s="194" t="s">
        <v>41</v>
      </c>
      <c r="B28" s="181" t="s">
        <v>153</v>
      </c>
      <c r="C28" s="195"/>
      <c r="D28" s="196"/>
    </row>
    <row r="29" spans="1:4" ht="30.75" customHeight="1" x14ac:dyDescent="0.2">
      <c r="A29" s="197" t="s">
        <v>42</v>
      </c>
      <c r="B29" s="181" t="s">
        <v>45</v>
      </c>
      <c r="C29" s="195"/>
      <c r="D29" s="196"/>
    </row>
    <row r="30" spans="1:4" ht="29.25" customHeight="1" x14ac:dyDescent="0.2">
      <c r="A30" s="198" t="s">
        <v>74</v>
      </c>
      <c r="B30" s="235" t="s">
        <v>53</v>
      </c>
      <c r="C30" s="195"/>
      <c r="D30" s="196"/>
    </row>
    <row r="31" spans="1:4" ht="16.5" customHeight="1" x14ac:dyDescent="0.2">
      <c r="A31" s="338" t="s">
        <v>43</v>
      </c>
      <c r="B31" s="323"/>
      <c r="C31" s="199"/>
      <c r="D31" s="200"/>
    </row>
    <row r="32" spans="1:4" ht="18.75" customHeight="1" x14ac:dyDescent="0.2">
      <c r="A32" s="339" t="s">
        <v>83</v>
      </c>
      <c r="B32" s="340"/>
      <c r="C32" s="201">
        <v>0</v>
      </c>
      <c r="D32" s="202">
        <v>0</v>
      </c>
    </row>
    <row r="33" spans="1:5" ht="21.75" customHeight="1" thickBot="1" x14ac:dyDescent="0.25">
      <c r="A33" s="341" t="s">
        <v>44</v>
      </c>
      <c r="B33" s="342"/>
      <c r="C33" s="182">
        <v>-75000</v>
      </c>
      <c r="D33" s="183">
        <v>-139000</v>
      </c>
    </row>
    <row r="35" spans="1:5" s="205" customFormat="1" ht="20.25" customHeight="1" x14ac:dyDescent="0.2">
      <c r="A35" s="361" t="s">
        <v>127</v>
      </c>
      <c r="B35" s="361"/>
      <c r="C35" s="361"/>
      <c r="D35" s="361"/>
      <c r="E35" s="204"/>
    </row>
    <row r="36" spans="1:5" s="205" customFormat="1" ht="11.25" customHeight="1" x14ac:dyDescent="0.2">
      <c r="A36" s="366" t="s">
        <v>128</v>
      </c>
      <c r="B36" s="366"/>
      <c r="C36" s="366"/>
      <c r="D36" s="366"/>
      <c r="E36" s="206"/>
    </row>
    <row r="37" spans="1:5" s="205" customFormat="1" ht="11.25" customHeight="1" x14ac:dyDescent="0.2">
      <c r="D37" s="207" t="s">
        <v>141</v>
      </c>
    </row>
    <row r="38" spans="1:5" ht="11.25" customHeight="1" x14ac:dyDescent="0.2">
      <c r="A38" s="234" t="s">
        <v>34</v>
      </c>
      <c r="B38" s="362" t="s">
        <v>35</v>
      </c>
      <c r="C38" s="362"/>
      <c r="D38" s="362"/>
      <c r="E38" s="206"/>
    </row>
    <row r="39" spans="1:5" ht="11.25" customHeight="1" x14ac:dyDescent="0.2">
      <c r="A39" s="181" t="s">
        <v>129</v>
      </c>
      <c r="B39" s="363" t="s">
        <v>130</v>
      </c>
      <c r="C39" s="363"/>
      <c r="D39" s="363"/>
      <c r="E39" s="208"/>
    </row>
    <row r="40" spans="1:5" ht="11.25" customHeight="1" x14ac:dyDescent="0.2">
      <c r="A40" s="209"/>
      <c r="B40" s="364"/>
      <c r="C40" s="364"/>
      <c r="D40" s="365"/>
      <c r="E40" s="210"/>
    </row>
    <row r="41" spans="1:5" ht="20.25" customHeight="1" x14ac:dyDescent="0.2">
      <c r="A41" s="211" t="s">
        <v>36</v>
      </c>
      <c r="B41" s="328"/>
      <c r="C41" s="328"/>
      <c r="D41" s="329"/>
      <c r="E41" s="206"/>
    </row>
    <row r="42" spans="1:5" ht="49.5" customHeight="1" x14ac:dyDescent="0.2">
      <c r="A42" s="212" t="s">
        <v>37</v>
      </c>
      <c r="B42" s="236" t="s">
        <v>129</v>
      </c>
      <c r="C42" s="333" t="s">
        <v>149</v>
      </c>
      <c r="D42" s="317"/>
      <c r="E42" s="210"/>
    </row>
    <row r="43" spans="1:5" ht="49.5" customHeight="1" x14ac:dyDescent="0.2">
      <c r="A43" s="213" t="s">
        <v>38</v>
      </c>
      <c r="B43" s="214" t="s">
        <v>132</v>
      </c>
      <c r="C43" s="325" t="s">
        <v>61</v>
      </c>
      <c r="D43" s="325" t="s">
        <v>39</v>
      </c>
      <c r="E43" s="205"/>
    </row>
    <row r="44" spans="1:5" ht="49.5" customHeight="1" x14ac:dyDescent="0.2">
      <c r="A44" s="213" t="s">
        <v>40</v>
      </c>
      <c r="B44" s="214" t="s">
        <v>130</v>
      </c>
      <c r="C44" s="325"/>
      <c r="D44" s="325"/>
      <c r="E44" s="205"/>
    </row>
    <row r="45" spans="1:5" ht="49.5" customHeight="1" x14ac:dyDescent="0.2">
      <c r="A45" s="213" t="s">
        <v>41</v>
      </c>
      <c r="B45" s="214" t="s">
        <v>131</v>
      </c>
      <c r="C45" s="325"/>
      <c r="D45" s="325"/>
      <c r="E45" s="205"/>
    </row>
    <row r="46" spans="1:5" ht="19.5" customHeight="1" x14ac:dyDescent="0.2">
      <c r="A46" s="213" t="s">
        <v>42</v>
      </c>
      <c r="B46" s="214" t="s">
        <v>133</v>
      </c>
      <c r="C46" s="325"/>
      <c r="D46" s="325"/>
      <c r="E46" s="205"/>
    </row>
    <row r="47" spans="1:5" ht="25.5" customHeight="1" x14ac:dyDescent="0.2">
      <c r="A47" s="213" t="s">
        <v>74</v>
      </c>
      <c r="B47" s="214" t="s">
        <v>127</v>
      </c>
      <c r="C47" s="326"/>
      <c r="D47" s="326"/>
      <c r="E47" s="205"/>
    </row>
    <row r="48" spans="1:5" ht="24" customHeight="1" x14ac:dyDescent="0.2">
      <c r="A48" s="316" t="s">
        <v>43</v>
      </c>
      <c r="B48" s="317"/>
      <c r="C48" s="231"/>
      <c r="D48" s="213"/>
      <c r="E48" s="205"/>
    </row>
    <row r="49" spans="1:5" ht="20.25" customHeight="1" x14ac:dyDescent="0.2">
      <c r="A49" s="354" t="s">
        <v>44</v>
      </c>
      <c r="B49" s="355"/>
      <c r="C49" s="215">
        <f>-C81</f>
        <v>-500000</v>
      </c>
      <c r="D49" s="215">
        <f>-D81</f>
        <v>-800000</v>
      </c>
      <c r="E49" s="216"/>
    </row>
    <row r="50" spans="1:5" ht="11.25" customHeight="1" x14ac:dyDescent="0.2"/>
    <row r="51" spans="1:5" ht="11.25" hidden="1" customHeight="1" x14ac:dyDescent="0.2"/>
    <row r="52" spans="1:5" ht="11.25" hidden="1" customHeight="1" x14ac:dyDescent="0.2">
      <c r="A52" s="217" t="s">
        <v>34</v>
      </c>
      <c r="B52" s="327" t="s">
        <v>35</v>
      </c>
      <c r="C52" s="328"/>
      <c r="D52" s="329"/>
      <c r="E52" s="206"/>
    </row>
    <row r="53" spans="1:5" ht="11.25" hidden="1" customHeight="1" x14ac:dyDescent="0.2">
      <c r="A53" s="214" t="s">
        <v>129</v>
      </c>
      <c r="B53" s="330" t="s">
        <v>130</v>
      </c>
      <c r="C53" s="331"/>
      <c r="D53" s="332"/>
      <c r="E53" s="208"/>
    </row>
    <row r="54" spans="1:5" ht="11.25" hidden="1" customHeight="1" x14ac:dyDescent="0.2">
      <c r="A54" s="218"/>
      <c r="B54" s="333"/>
      <c r="C54" s="333"/>
      <c r="D54" s="317"/>
      <c r="E54" s="210"/>
    </row>
    <row r="55" spans="1:5" ht="11.25" hidden="1" customHeight="1" x14ac:dyDescent="0.2">
      <c r="A55" s="211" t="s">
        <v>36</v>
      </c>
      <c r="B55" s="328"/>
      <c r="C55" s="328"/>
      <c r="D55" s="329"/>
      <c r="E55" s="206"/>
    </row>
    <row r="56" spans="1:5" ht="11.25" hidden="1" customHeight="1" x14ac:dyDescent="0.2">
      <c r="A56" s="357" t="s">
        <v>37</v>
      </c>
      <c r="B56" s="359" t="s">
        <v>129</v>
      </c>
      <c r="C56" s="333"/>
      <c r="D56" s="317"/>
      <c r="E56" s="210"/>
    </row>
    <row r="57" spans="1:5" ht="44.25" hidden="1" customHeight="1" x14ac:dyDescent="0.2">
      <c r="A57" s="358"/>
      <c r="B57" s="360"/>
      <c r="C57" s="333"/>
      <c r="D57" s="317"/>
      <c r="E57" s="210"/>
    </row>
    <row r="58" spans="1:5" ht="11.25" hidden="1" customHeight="1" x14ac:dyDescent="0.2">
      <c r="A58" s="213" t="s">
        <v>38</v>
      </c>
      <c r="B58" s="237" t="s">
        <v>132</v>
      </c>
      <c r="C58" s="325" t="s">
        <v>61</v>
      </c>
      <c r="D58" s="325" t="s">
        <v>39</v>
      </c>
      <c r="E58" s="205"/>
    </row>
    <row r="59" spans="1:5" ht="11.25" hidden="1" customHeight="1" x14ac:dyDescent="0.2">
      <c r="A59" s="213" t="s">
        <v>40</v>
      </c>
      <c r="B59" s="214" t="s">
        <v>130</v>
      </c>
      <c r="C59" s="325"/>
      <c r="D59" s="325"/>
      <c r="E59" s="205"/>
    </row>
    <row r="60" spans="1:5" ht="51" hidden="1" customHeight="1" x14ac:dyDescent="0.2">
      <c r="A60" s="213" t="s">
        <v>41</v>
      </c>
      <c r="B60" s="214" t="s">
        <v>131</v>
      </c>
      <c r="C60" s="325"/>
      <c r="D60" s="325"/>
      <c r="E60" s="205"/>
    </row>
    <row r="61" spans="1:5" ht="11.25" hidden="1" customHeight="1" x14ac:dyDescent="0.2">
      <c r="A61" s="213" t="s">
        <v>42</v>
      </c>
      <c r="B61" s="214" t="s">
        <v>133</v>
      </c>
      <c r="C61" s="325"/>
      <c r="D61" s="325"/>
      <c r="E61" s="205"/>
    </row>
    <row r="62" spans="1:5" ht="25.5" hidden="1" customHeight="1" x14ac:dyDescent="0.2">
      <c r="A62" s="213" t="s">
        <v>74</v>
      </c>
      <c r="B62" s="214" t="s">
        <v>127</v>
      </c>
      <c r="C62" s="326"/>
      <c r="D62" s="326"/>
      <c r="E62" s="205"/>
    </row>
    <row r="63" spans="1:5" ht="11.25" hidden="1" customHeight="1" x14ac:dyDescent="0.2">
      <c r="A63" s="316" t="s">
        <v>43</v>
      </c>
      <c r="B63" s="317"/>
      <c r="C63" s="231"/>
      <c r="D63" s="213"/>
      <c r="E63" s="205"/>
    </row>
    <row r="64" spans="1:5" ht="18" hidden="1" customHeight="1" x14ac:dyDescent="0.2">
      <c r="A64" s="354" t="s">
        <v>44</v>
      </c>
      <c r="B64" s="355"/>
      <c r="C64" s="219">
        <f>'[1]5-1'!D64</f>
        <v>0</v>
      </c>
      <c r="D64" s="219">
        <f>'[1]5-1'!E64</f>
        <v>0</v>
      </c>
      <c r="E64" s="216"/>
    </row>
    <row r="65" spans="1:5" hidden="1" x14ac:dyDescent="0.2"/>
    <row r="66" spans="1:5" hidden="1" x14ac:dyDescent="0.2"/>
    <row r="67" spans="1:5" hidden="1" x14ac:dyDescent="0.2"/>
    <row r="68" spans="1:5" hidden="1" x14ac:dyDescent="0.2"/>
    <row r="69" spans="1:5" hidden="1" x14ac:dyDescent="0.2"/>
    <row r="70" spans="1:5" ht="11.25" customHeight="1" x14ac:dyDescent="0.2">
      <c r="A70" s="217" t="s">
        <v>34</v>
      </c>
      <c r="B70" s="327" t="s">
        <v>35</v>
      </c>
      <c r="C70" s="328"/>
      <c r="D70" s="329"/>
      <c r="E70" s="206"/>
    </row>
    <row r="71" spans="1:5" ht="11.25" customHeight="1" x14ac:dyDescent="0.2">
      <c r="A71" s="214" t="s">
        <v>129</v>
      </c>
      <c r="B71" s="330" t="s">
        <v>130</v>
      </c>
      <c r="C71" s="331"/>
      <c r="D71" s="332"/>
      <c r="E71" s="208"/>
    </row>
    <row r="72" spans="1:5" ht="11.25" customHeight="1" x14ac:dyDescent="0.2">
      <c r="A72" s="218"/>
      <c r="B72" s="333"/>
      <c r="C72" s="333"/>
      <c r="D72" s="317"/>
      <c r="E72" s="210"/>
    </row>
    <row r="73" spans="1:5" ht="11.25" customHeight="1" x14ac:dyDescent="0.2">
      <c r="A73" s="211" t="s">
        <v>36</v>
      </c>
      <c r="B73" s="328"/>
      <c r="C73" s="328"/>
      <c r="D73" s="329"/>
      <c r="E73" s="206"/>
    </row>
    <row r="74" spans="1:5" ht="48" customHeight="1" x14ac:dyDescent="0.2">
      <c r="A74" s="212" t="s">
        <v>37</v>
      </c>
      <c r="B74" s="236">
        <v>1139</v>
      </c>
      <c r="C74" s="333" t="s">
        <v>149</v>
      </c>
      <c r="D74" s="317"/>
      <c r="E74" s="210"/>
    </row>
    <row r="75" spans="1:5" ht="18.75" customHeight="1" x14ac:dyDescent="0.2">
      <c r="A75" s="213" t="s">
        <v>38</v>
      </c>
      <c r="B75" s="214" t="s">
        <v>132</v>
      </c>
      <c r="C75" s="325" t="s">
        <v>61</v>
      </c>
      <c r="D75" s="325" t="s">
        <v>39</v>
      </c>
      <c r="E75" s="205"/>
    </row>
    <row r="76" spans="1:5" ht="17.25" customHeight="1" x14ac:dyDescent="0.2">
      <c r="A76" s="213" t="s">
        <v>40</v>
      </c>
      <c r="B76" s="214" t="s">
        <v>130</v>
      </c>
      <c r="C76" s="325"/>
      <c r="D76" s="325"/>
      <c r="E76" s="205"/>
    </row>
    <row r="77" spans="1:5" ht="51" customHeight="1" x14ac:dyDescent="0.2">
      <c r="A77" s="213" t="s">
        <v>41</v>
      </c>
      <c r="B77" s="214" t="s">
        <v>131</v>
      </c>
      <c r="C77" s="325"/>
      <c r="D77" s="325"/>
      <c r="E77" s="205"/>
    </row>
    <row r="78" spans="1:5" ht="11.25" customHeight="1" x14ac:dyDescent="0.2">
      <c r="A78" s="213" t="s">
        <v>42</v>
      </c>
      <c r="B78" s="214" t="s">
        <v>133</v>
      </c>
      <c r="C78" s="325"/>
      <c r="D78" s="325"/>
      <c r="E78" s="205"/>
    </row>
    <row r="79" spans="1:5" ht="25.5" customHeight="1" x14ac:dyDescent="0.2">
      <c r="A79" s="213" t="s">
        <v>74</v>
      </c>
      <c r="B79" s="214" t="s">
        <v>127</v>
      </c>
      <c r="C79" s="326"/>
      <c r="D79" s="326"/>
      <c r="E79" s="205"/>
    </row>
    <row r="80" spans="1:5" ht="11.25" customHeight="1" x14ac:dyDescent="0.2">
      <c r="A80" s="316" t="s">
        <v>43</v>
      </c>
      <c r="B80" s="317"/>
      <c r="C80" s="231"/>
      <c r="D80" s="213"/>
      <c r="E80" s="205"/>
    </row>
    <row r="81" spans="1:5" ht="20.25" customHeight="1" x14ac:dyDescent="0.2">
      <c r="A81" s="354" t="s">
        <v>44</v>
      </c>
      <c r="B81" s="355"/>
      <c r="C81" s="215">
        <f>+'7-1'!C65</f>
        <v>500000</v>
      </c>
      <c r="D81" s="215">
        <f>+'7-1'!D65</f>
        <v>800000</v>
      </c>
      <c r="E81" s="216"/>
    </row>
  </sheetData>
  <mergeCells count="50">
    <mergeCell ref="A7:D7"/>
    <mergeCell ref="A1:D1"/>
    <mergeCell ref="A2:D2"/>
    <mergeCell ref="A3:D3"/>
    <mergeCell ref="A4:D4"/>
    <mergeCell ref="A5:D5"/>
    <mergeCell ref="A31:B31"/>
    <mergeCell ref="A32:B32"/>
    <mergeCell ref="A33:B33"/>
    <mergeCell ref="A21:B21"/>
    <mergeCell ref="A22:B22"/>
    <mergeCell ref="A23:B23"/>
    <mergeCell ref="C25:D25"/>
    <mergeCell ref="A9:D9"/>
    <mergeCell ref="B11:D11"/>
    <mergeCell ref="B12:D12"/>
    <mergeCell ref="A14:D14"/>
    <mergeCell ref="B41:D41"/>
    <mergeCell ref="C42:D42"/>
    <mergeCell ref="A35:D35"/>
    <mergeCell ref="B38:D38"/>
    <mergeCell ref="B39:D39"/>
    <mergeCell ref="B40:D40"/>
    <mergeCell ref="A36:D36"/>
    <mergeCell ref="C43:C47"/>
    <mergeCell ref="D43:D47"/>
    <mergeCell ref="A48:B48"/>
    <mergeCell ref="A49:B49"/>
    <mergeCell ref="B52:D52"/>
    <mergeCell ref="B55:D55"/>
    <mergeCell ref="A56:A57"/>
    <mergeCell ref="B56:B57"/>
    <mergeCell ref="C56:D56"/>
    <mergeCell ref="C57:D57"/>
    <mergeCell ref="C75:C79"/>
    <mergeCell ref="D75:D79"/>
    <mergeCell ref="A80:B80"/>
    <mergeCell ref="A81:B81"/>
    <mergeCell ref="C15:D15"/>
    <mergeCell ref="B71:D71"/>
    <mergeCell ref="B72:D72"/>
    <mergeCell ref="B73:D73"/>
    <mergeCell ref="C74:D74"/>
    <mergeCell ref="C58:C62"/>
    <mergeCell ref="D58:D62"/>
    <mergeCell ref="A63:B63"/>
    <mergeCell ref="A64:B64"/>
    <mergeCell ref="B70:D70"/>
    <mergeCell ref="B53:D53"/>
    <mergeCell ref="B54:D5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7-1</vt:lpstr>
      <vt:lpstr>7-2</vt:lpstr>
      <vt:lpstr>'1'!Print_Area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https:/mul2-mta.gov.am/tasks/124663/oneclick/Nor_Dramashnorh.xlsx?token=e16f4ff49a5836c3488eeeae3366f96b</cp:keywords>
  <cp:lastModifiedBy>Ashot Pirumyan</cp:lastModifiedBy>
  <cp:lastPrinted>2020-07-06T11:05:55Z</cp:lastPrinted>
  <dcterms:created xsi:type="dcterms:W3CDTF">2019-08-26T06:51:46Z</dcterms:created>
  <dcterms:modified xsi:type="dcterms:W3CDTF">2020-09-09T08:24:50Z</dcterms:modified>
</cp:coreProperties>
</file>