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Metaksya\KARAVARUTYAN VOROSHMAN NAXAGCER\0Gexardalich\Gexardalich-karavarutyun\"/>
    </mc:Choice>
  </mc:AlternateContent>
  <bookViews>
    <workbookView xWindow="0" yWindow="0" windowWidth="28800" windowHeight="11730" activeTab="8"/>
  </bookViews>
  <sheets>
    <sheet name="1" sheetId="9" r:id="rId1"/>
    <sheet name="2" sheetId="2" r:id="rId2"/>
    <sheet name="3" sheetId="3" r:id="rId3"/>
    <sheet name="4" sheetId="4" r:id="rId4"/>
    <sheet name="5" sheetId="10" r:id="rId5"/>
    <sheet name="6" sheetId="22" r:id="rId6"/>
    <sheet name="7-1" sheetId="6" r:id="rId7"/>
    <sheet name="7-2" sheetId="7" r:id="rId8"/>
    <sheet name="8" sheetId="8" r:id="rId9"/>
  </sheets>
  <definedNames>
    <definedName name="_xlnm.Print_Area" localSheetId="0">'1'!$A$1:$E$36</definedName>
    <definedName name="_xlnm.Print_Area" localSheetId="1">'2'!$A$1:$H$15</definedName>
    <definedName name="_xlnm.Print_Area" localSheetId="2">'3'!$A$1:$H$46</definedName>
    <definedName name="_xlnm.Print_Area" localSheetId="3">'4'!$A$1:$E$17</definedName>
    <definedName name="_xlnm.Print_Area" localSheetId="6">'7-1'!$A$1:$D$34</definedName>
    <definedName name="_xlnm.Print_Area" localSheetId="7">'7-2'!$A$1:$D$33</definedName>
  </definedNames>
  <calcPr calcId="162913"/>
</workbook>
</file>

<file path=xl/calcChain.xml><?xml version="1.0" encoding="utf-8"?>
<calcChain xmlns="http://schemas.openxmlformats.org/spreadsheetml/2006/main">
  <c r="E15" i="2" l="1"/>
  <c r="O20" i="22" l="1"/>
  <c r="L20" i="22"/>
  <c r="D14" i="10"/>
  <c r="E17" i="4"/>
  <c r="D17" i="4"/>
  <c r="H29" i="3"/>
  <c r="H28" i="3" s="1"/>
  <c r="G29" i="3"/>
  <c r="G28" i="3" s="1"/>
  <c r="H46" i="3"/>
  <c r="G46" i="3"/>
  <c r="G10" i="8"/>
  <c r="G12" i="8"/>
  <c r="G14" i="8"/>
  <c r="K12" i="22" l="1"/>
  <c r="N12" i="22"/>
  <c r="E15" i="4" l="1"/>
  <c r="D15" i="4"/>
  <c r="H45" i="3"/>
  <c r="H44" i="3" s="1"/>
  <c r="H43" i="3" s="1"/>
  <c r="H42" i="3" s="1"/>
  <c r="H40" i="3" s="1"/>
  <c r="H36" i="3" s="1"/>
  <c r="H34" i="3" s="1"/>
  <c r="H32" i="3" s="1"/>
  <c r="H30" i="3" s="1"/>
  <c r="G45" i="3"/>
  <c r="G44" i="3" s="1"/>
  <c r="G43" i="3" s="1"/>
  <c r="G42" i="3" s="1"/>
  <c r="G40" i="3" s="1"/>
  <c r="G36" i="3" s="1"/>
  <c r="G34" i="3" s="1"/>
  <c r="G32" i="3" s="1"/>
  <c r="G30" i="3" s="1"/>
  <c r="E11" i="2"/>
  <c r="E13" i="2"/>
  <c r="E11" i="9"/>
  <c r="D23" i="6" s="1"/>
  <c r="D33" i="7" s="1"/>
  <c r="D11" i="9"/>
  <c r="C23" i="6" s="1"/>
  <c r="C33" i="7" s="1"/>
  <c r="E24" i="9"/>
  <c r="D34" i="6" s="1"/>
  <c r="D15" i="7" s="1"/>
  <c r="D24" i="9"/>
  <c r="C34" i="6" s="1"/>
  <c r="C15" i="7" s="1"/>
  <c r="E10" i="9" l="1"/>
  <c r="E9" i="9" s="1"/>
  <c r="D10" i="9"/>
  <c r="D9" i="9" s="1"/>
  <c r="M20" i="22"/>
  <c r="O19" i="22"/>
  <c r="L19" i="22"/>
  <c r="J20" i="22"/>
  <c r="G20" i="22"/>
  <c r="D20" i="22"/>
  <c r="I19" i="22"/>
  <c r="I12" i="22" s="1"/>
  <c r="H19" i="22"/>
  <c r="H12" i="22" s="1"/>
  <c r="F19" i="22"/>
  <c r="F17" i="22" s="1"/>
  <c r="F15" i="22" s="1"/>
  <c r="E19" i="22"/>
  <c r="N17" i="22"/>
  <c r="N15" i="22" s="1"/>
  <c r="H17" i="22"/>
  <c r="H15" i="22"/>
  <c r="I11" i="22"/>
  <c r="F11" i="22"/>
  <c r="O17" i="22" l="1"/>
  <c r="O15" i="22" s="1"/>
  <c r="O13" i="22" s="1"/>
  <c r="O12" i="22"/>
  <c r="L17" i="22"/>
  <c r="L15" i="22" s="1"/>
  <c r="L13" i="22" s="1"/>
  <c r="L12" i="22"/>
  <c r="F12" i="22"/>
  <c r="E12" i="22"/>
  <c r="I17" i="22"/>
  <c r="I15" i="22" s="1"/>
  <c r="I13" i="22" s="1"/>
  <c r="F10" i="22"/>
  <c r="E17" i="22"/>
  <c r="E15" i="22" s="1"/>
  <c r="D15" i="22" s="1"/>
  <c r="D13" i="22" s="1"/>
  <c r="O10" i="22"/>
  <c r="J12" i="22"/>
  <c r="I10" i="22"/>
  <c r="K17" i="22"/>
  <c r="K15" i="22" s="1"/>
  <c r="K13" i="22" s="1"/>
  <c r="M15" i="22"/>
  <c r="M13" i="22" s="1"/>
  <c r="J19" i="22"/>
  <c r="N13" i="22"/>
  <c r="G12" i="22"/>
  <c r="D12" i="22"/>
  <c r="J11" i="22"/>
  <c r="M11" i="22"/>
  <c r="N10" i="22"/>
  <c r="E11" i="22"/>
  <c r="D11" i="22" s="1"/>
  <c r="H11" i="22"/>
  <c r="K10" i="22"/>
  <c r="E13" i="22"/>
  <c r="G17" i="22"/>
  <c r="M17" i="22"/>
  <c r="D19" i="22"/>
  <c r="G19" i="22"/>
  <c r="F13" i="22"/>
  <c r="M19" i="22"/>
  <c r="M10" i="22" l="1"/>
  <c r="M12" i="22"/>
  <c r="E10" i="22"/>
  <c r="D10" i="22" s="1"/>
  <c r="G15" i="22"/>
  <c r="G13" i="22" s="1"/>
  <c r="J17" i="22"/>
  <c r="J15" i="22"/>
  <c r="J13" i="22" s="1"/>
  <c r="D17" i="22"/>
  <c r="L10" i="22"/>
  <c r="J10" i="22" s="1"/>
  <c r="G11" i="22"/>
  <c r="H10" i="22"/>
  <c r="G10" i="22" s="1"/>
  <c r="H13" i="22"/>
  <c r="D12" i="10" l="1"/>
  <c r="G27" i="3" l="1"/>
  <c r="D15" i="2"/>
  <c r="G15" i="8" l="1"/>
  <c r="G13" i="8" s="1"/>
  <c r="G11" i="8" l="1"/>
  <c r="G9" i="8" l="1"/>
  <c r="G26" i="3" l="1"/>
  <c r="H27" i="3" l="1"/>
  <c r="H26" i="3" s="1"/>
  <c r="D10" i="10" l="1"/>
  <c r="E9" i="2"/>
  <c r="H25" i="3" l="1"/>
  <c r="H23" i="3" s="1"/>
  <c r="H21" i="3" s="1"/>
  <c r="H19" i="3" s="1"/>
  <c r="D13" i="2" l="1"/>
  <c r="D11" i="2" s="1"/>
  <c r="H15" i="3"/>
  <c r="H13" i="3" s="1"/>
  <c r="H11" i="3" s="1"/>
  <c r="H9" i="3" s="1"/>
  <c r="G25" i="3"/>
  <c r="G23" i="3" s="1"/>
  <c r="G21" i="3" s="1"/>
  <c r="G19" i="3" s="1"/>
  <c r="D9" i="2"/>
  <c r="D13" i="4" l="1"/>
  <c r="D11" i="4" s="1"/>
  <c r="G15" i="3"/>
  <c r="G13" i="3" s="1"/>
  <c r="G11" i="3" s="1"/>
  <c r="G9" i="3" s="1"/>
  <c r="E13" i="4"/>
  <c r="E11" i="4" l="1"/>
  <c r="E9" i="4" s="1"/>
  <c r="D9" i="4"/>
</calcChain>
</file>

<file path=xl/sharedStrings.xml><?xml version="1.0" encoding="utf-8"?>
<sst xmlns="http://schemas.openxmlformats.org/spreadsheetml/2006/main" count="336" uniqueCount="182">
  <si>
    <t>Հավելված N 1</t>
  </si>
  <si>
    <t xml:space="preserve">                   -ի N        -Ն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</si>
  <si>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</si>
  <si>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</si>
  <si>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</si>
  <si>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</si>
  <si>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</si>
  <si>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</si>
  <si>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</si>
  <si>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</si>
  <si>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</si>
  <si>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</si>
  <si>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</si>
  <si>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</si>
  <si>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</si>
  <si>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</si>
  <si>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Ոռոգման համակարգերի հիմնանորոգում</t>
  </si>
  <si>
    <t>Հավելված N 2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</si>
  <si>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</si>
  <si>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</si>
  <si>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</si>
  <si>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</si>
  <si>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</si>
  <si>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</si>
  <si>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</si>
  <si>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</si>
  <si>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</si>
  <si>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</si>
  <si>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</si>
  <si>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</si>
  <si>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</si>
  <si>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</si>
  <si>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</si>
  <si>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</si>
  <si>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</t>
  </si>
  <si>
    <t xml:space="preserve"> 31002</t>
  </si>
  <si>
    <t xml:space="preserve"> Ոռոգման համակարգերի հիմնանորոգում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</si>
  <si>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</si>
  <si>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</si>
  <si>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</si>
  <si>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</si>
  <si>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</si>
  <si>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ՀՀ  տարածքային կառավարման և ենթակառուցվածքների նախարարության ջրային կոմիտե</t>
  </si>
  <si>
    <t>Հավելված N 3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</si>
  <si>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</si>
  <si>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</si>
  <si>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</si>
  <si>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տարածքային կառավարման և ենթակառուցվածքների նախարարության ջրային կոմիտե</t>
  </si>
  <si>
    <t>այդ թվում՝ ըստ ուղղությունների</t>
  </si>
  <si>
    <t>Հավելված N 4</t>
  </si>
  <si>
    <t>Ծրագրային դասիչը</t>
  </si>
  <si>
    <t>Հավելված N 5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</si>
  <si>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</si>
  <si>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</si>
  <si>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</si>
  <si>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</si>
  <si>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</si>
  <si>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</si>
  <si>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</si>
  <si>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</si>
  <si>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>Ցուցանիշների փոփոխությունը (ավելացումները նշված են դրական նշանով)</t>
  </si>
  <si>
    <t xml:space="preserve"> Միջոցառման դասիչը` </t>
  </si>
  <si>
    <t xml:space="preserve"> 31002 </t>
  </si>
  <si>
    <t xml:space="preserve"> Տարի </t>
  </si>
  <si>
    <t xml:space="preserve"> Միջոցառման անվանումը` </t>
  </si>
  <si>
    <t xml:space="preserve"> Ոռոգման համակարգերի հիմնանորոգում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</si>
  <si>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</si>
  <si>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</si>
  <si>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</si>
  <si>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</si>
  <si>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</si>
  <si>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</si>
  <si>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</si>
  <si>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</si>
  <si>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</si>
  <si>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</si>
  <si>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</si>
  <si>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</si>
  <si>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</si>
  <si>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</si>
  <si>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</si>
  <si>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</si>
  <si>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</si>
  <si>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Ծրագիր &lt;&lt;Ոռոգման համակարգի առողջացում&gt;&gt;
Միջոցառում &lt;&lt;Ոռոգման համակարգերի հիմնանորոգում&gt;&gt;
Բաժին N 04, Խումբ 02, Դաս 04 Ծրագիր 1004 Միջոցառում 31002</t>
  </si>
  <si>
    <t>ՄԱՍ II ԱՇԽԱՏԱՆՔՆԵՐ</t>
  </si>
  <si>
    <t>հազ.դրամ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</si>
  <si>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</si>
  <si>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</si>
  <si>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</si>
  <si>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</si>
  <si>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</si>
  <si>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</si>
  <si>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</si>
  <si>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</si>
  <si>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</si>
  <si>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</si>
  <si>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</si>
  <si>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Աղյուսակ 1</t>
  </si>
  <si>
    <t>հազար  դրամ</t>
  </si>
  <si>
    <t>հազար դրամ</t>
  </si>
  <si>
    <t xml:space="preserve"> Միջոցառում</t>
  </si>
  <si>
    <t>ՀՀ կառավարության 2020 թվականի</t>
  </si>
  <si>
    <t>հազար  դրամներով</t>
  </si>
  <si>
    <t>Ցուցանիշների փոփոխությունը (նվազեցումները նշված են փակագծերում)</t>
  </si>
  <si>
    <t>Ընդամենը</t>
  </si>
  <si>
    <t>«ՀԱՅԱՍՏԱՆԻ ՀԱՆՐԱՊԵՏՈՒԹՅԱՆ 2020 ԹՎԱԿԱՆԻ ՊԵՏԱԿԱՆ ԲՅՈՒՋԵԻ ՄԱՍԻՆ» ՀՀ ՕՐԵՆՔԻ N 1 ՀԱՎԵԼՎԱԾԻ N 3 ԱՂՅՈՒՍԱԿՈՒՄ ԿԱՏԱՐՎՈՂ  ՓՈՓՈԽՈՒԹՅՈՒՆՆԵՐԸ ԵՎ ԼՐԱՑՈՒՄՆԵՐԸ</t>
  </si>
  <si>
    <t>ՀԱՅԱՍՏԱՆԻ ՀԱՆՐԱՊԵՏՈՒԹՅԱՆ ԿԱՌԱՎԱՐՈՒԹՅԱՆ 2019 ԹՎԱԿԱՆԻ ԴԵԿՏԵՄԲԵՐԻ 26-Ի N 1919-Ն ՈՐՈՇՄԱՆ N 3 և N 4 ՀԱՎԵԼՎԱԾՆԵՐՈՒՄ ԿԱՏԱՐՎՈՂ ՓՈՓՈԽՈՒԹՅՈՒՆՆԵՐԸ ԵՎ ԼՐԱՑՈՒՄՆԵՐԸ</t>
  </si>
  <si>
    <t>ՀԱՅԱՍՏԱՆԻ ՀԱՆՐԱՊԵՏՈՒԹՅԱՆ ԿԱՌԱՎԱՐՈՒԹՅԱՆ 2019 ԹՎԱԿԱՆԻ ԴԵԿՏԵՄԲԵՐԻ 26-Ի N 1919-Ն ՈՐՈՇՄԱՆ N 5 ՀԱՎԵԼՎԱԾԻ N 2 ԱՂՅՈՒՍԱԿՈՒՄ ԿԱՏԱՐՎՈՂ  ՓՈՓՈԽՈՒԹՅՈՒՆՆԵՐԸ ԵՎ ԼՐԱՑՈՒՄՆԵՐԸ</t>
  </si>
  <si>
    <t xml:space="preserve"> Աղյուսակ 9.1.26 </t>
  </si>
  <si>
    <t>Աղյուսակ 2</t>
  </si>
  <si>
    <t xml:space="preserve"> ՀԱՅԱՍՏԱՆԻ ՀԱՆՐԱՊԵՏՈՒԹՅԱՆ ԿԱՌԱՎԱՐՈՒԹՅԱՆ 2019 ԹՎԱԿԱՆԻ ԴԵԿՏԵՄԲԵՐԻ 26-Ի N 1919-Ն ՈՐՈՇՄԱՆ N 10 ՀԱՎԵԼՎԱԾՈՒՄ ԿԱՏԱՐՎՈՂ ԼՐԱՑՈՒՄՆԵՐԸ</t>
  </si>
  <si>
    <t>Առաջին կիսամյակ</t>
  </si>
  <si>
    <t>Բյուջետային գլխավոր կարգադրիչների, ծրագրերի և միջոցառումների անվանումները</t>
  </si>
  <si>
    <t xml:space="preserve"> Ինն ամիս</t>
  </si>
  <si>
    <t>Ինն ամիս</t>
  </si>
  <si>
    <t xml:space="preserve">Ինն ամիս </t>
  </si>
  <si>
    <t xml:space="preserve"> ՀՀ տարածքային կառավարման և ենթակառուցվածքների նախարարության ջրային կոմիտե</t>
  </si>
  <si>
    <t>ՀՀ  տարածքային կառավարման և ենթակառուցվածքների նախարարություն</t>
  </si>
  <si>
    <t>«ՀԱՅԱՍՏԱՆԻ ՀԱՆՐԱՊԵՏՈՒԹՅԱՆ 2020 ԹՎԱԿԱՆԻ ՊԵՏԱԿԱՆ ԲՅՈՒՋԵԻ ՄԱՍԻՆ» ՀՀ ՕՐԵՆՔԻ N 6 ՀԱՎԵԼՎԱԾԻ N 1 ԱՂՅՈՒՍԱԿՈՒՄ ԿԱՏԱՐՎՈՂ  ՓՈՓՈԽՈՒԹՅՈՒՆՆԵՐԸ</t>
  </si>
  <si>
    <t xml:space="preserve"> - Շենքերի և շինությունների շինարարություն</t>
  </si>
  <si>
    <t>դրամ</t>
  </si>
  <si>
    <t>ՄԱՍ III ԾԱՌԱՅՈՒԹՅՈՒՆՆԵՐ</t>
  </si>
  <si>
    <t>տեխնիկական հսկողության ծառայություններ</t>
  </si>
  <si>
    <t>հեղինակային հսկողության ծառայություններ</t>
  </si>
  <si>
    <t xml:space="preserve"> 01</t>
  </si>
  <si>
    <t>«ՀԱՅԱՍՏԱՆԻ ՀԱՆՐԱՊԵՏՈՒԹՅԱՆ 2020 ԹՎԱԿԱՆԻ ՊԵՏԱԿԱՆ ԲՅՈՒՋԵԻ ՄԱՍԻՆ» ՀՀ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 ՓՈՓՈԽՈՒԹՅՈՒՆՆԵՐԸ ԵՎ ԼՐԱՑՈՒՄՆԵՐԸ</t>
  </si>
  <si>
    <t>Կառուցվող ջրագիծ,մ</t>
  </si>
  <si>
    <t>Ցուցանիշներ</t>
  </si>
  <si>
    <t>Ցուցանիշների փոփոխությունը (ավելացումները նշված են դրական նշանով, իսկ նվազեցումները` փակագծերում)</t>
  </si>
  <si>
    <t>ոռոգման խողովակաշարերի կառուցման աշխատանքներ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</si>
  <si>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</si>
  <si>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ՀՀ կառավարության  2020 թվականի </t>
  </si>
  <si>
    <t xml:space="preserve"> «ՀԱՅԱՍՏԱՆԻ ՀԱՆՐԱՊԵՏՈՒԹՅԱՆ 2020 ԹՎԱԿԱՆԻ ՊԵՏԱԿԱՆ ԲՅՈՒՋԵԻ ՄԱՍԻՆ» ՀԱՅԱՍՏԱՆԻ ՀԱՆՐԱՊԵՏՈՒԹՅԱՆ ՕՐԵՆՔԻ N 1 ՀԱՎԵԼՎԱԾԻ N 5 ԱՂՅՈՒՍԱԿՈՒՄ ԵՎ ՀԱՅԱՍՏԱՆԻ ՀԱՆՐԱՊԵՏՈՒԹՅԱՆ ԿԱՌԱՎԱՐՈՒԹՅԱՆ 2019 ԹՎԱԿԱՆԻ ԴԵԿՏԵՄԲԵՐԻ 26-Ի N 1919-Ն ՈՐՈՇՄԱՆ N5 ՀԱՎԵԼՎԱԾԻ N 4 ԱՂՅՈՒՍԱԿՈՒՄ ԿԱՏԱՐՎՈՂ ՓՈՓՈԽՈՒԹՅՈՒՆՆԵՐԸ ԵՎ ԼՐԱՑՈՒՄՆԵՐԸ</t>
  </si>
  <si>
    <t xml:space="preserve"> 05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</si>
  <si>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</si>
  <si>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եռամսյակ</t>
  </si>
  <si>
    <t xml:space="preserve"> Ընդամենը </t>
  </si>
  <si>
    <t xml:space="preserve"> այդ թվում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</si>
  <si>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</si>
  <si>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</si>
  <si>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</si>
  <si>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</si>
  <si>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</si>
  <si>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</si>
  <si>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Միջոց_x000D_
առում</t>
  </si>
  <si>
    <t xml:space="preserve"> Դրամաշնոր_x000D_
հային միջոցներ </t>
  </si>
  <si>
    <t>Համաֆինանս
ավորում</t>
  </si>
  <si>
    <t>ՀՀ տարածքային կառավարման և ենթակառուցվածքների  նախարարություն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</si>
  <si>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</si>
  <si>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անվանումը՛ </t>
  </si>
  <si>
    <t xml:space="preserve"> Աղյուսակ 9.1.8</t>
  </si>
  <si>
    <t xml:space="preserve"> Կոշտ թափոնների կառավարում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</si>
  <si>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</si>
  <si>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</si>
  <si>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</si>
  <si>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 xml:space="preserve"> Կոշտ թափոնների կառավարման համակարգի բարելավում և նոր աղբավայրի ստեղծում</t>
  </si>
  <si>
    <t>Պետական մարմինների կողմից օգտագործվող ոչֆինանսական ակտիվների հետ գործառնություններ</t>
  </si>
  <si>
    <t xml:space="preserve"> ՇՐՋԱԿԱ  ՄԻՋԱՎԱՅՐԻ ՊԱՇՏՊԱՆՈՒԹՅՈՒՆ</t>
  </si>
  <si>
    <t xml:space="preserve"> Աղբահանում</t>
  </si>
  <si>
    <t xml:space="preserve"> 1040</t>
  </si>
  <si>
    <t xml:space="preserve"> 32004</t>
  </si>
  <si>
    <t>Կոշտ թափոնների կառավարում</t>
  </si>
  <si>
    <t>Վերակառուցման և զարգացման եվրոպական բանկի աջակցությամբ իրականացվող «Կոտայքի և_x000D_ Գեղարքունիքի մարզի կոշտ թափոնների կառավարման» դրամաշնորհային ծրագիր</t>
  </si>
  <si>
    <t>ՀՀ Կոտայքի մարզիԳեղարդալճի ինքնահոս համակարգի չավարտված աշխատանքների իրականացում</t>
  </si>
  <si>
    <t xml:space="preserve"> 1040 </t>
  </si>
  <si>
    <t xml:space="preserve"> 32004 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</si>
  <si>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</si>
  <si>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</si>
  <si>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 ՀՀ տարածքային կառավարման և ենթակառուցվածքների նախարարություն </t>
  </si>
  <si>
    <t xml:space="preserve"> Կոշտ թափոնների կառավարում </t>
  </si>
  <si>
    <t xml:space="preserve">ՀՀ ՏԿԵն ջրային կոմիտե, «ՋՕԸ»- եր </t>
  </si>
  <si>
    <t>ՀԱՅԱՍՏԱՆԻ ՀԱՆՐԱՊԵՏՈՒԹՅԱՆ ԿԱՌԱՎԱՐՈՒԹՅԱՆ 2019 ԹՎԱԿԱՆԻ ԴԵԿՏԵՄԲԵՐԻ 26-Ի N 1919-Ն ՈՐՈՇՄԱՆ N 9 ՀԱՎԵԼՎԱԾԻ N 9.8 ԱՂՅՈՒՍԱԿՈՒՄ ԿԱՏԱՐՎՈՂ  ՓՈՓՈԽՈՒԹՅՈՒՆՆԵՐԸ</t>
  </si>
  <si>
    <t>ՀԱՅԱՍՏԱՆԻ ՀԱՆՐԱՊԵՏՈՒԹՅԱՆ ԿԱՌԱՎԱՐՈՒԹՅԱՆ 2019 ԹՎԱԿԱՆԻ ԴԵԿՏԵՄԲԵՐԻ 26-Ի N 1919-Ն ՈՐՈՇՄԱՆ N 9.1 ՀԱՎԵԼՎԱԾԻ N 9.1.8 և N 9.1.26 ԱՂՅՈՒՍԱԿՆԵՐՈՒՄ ԿԱՏԱՐՎՈՂ  ՓՈՓՈԽՈՒԹՅՈՒՆՆԵՐԸ</t>
  </si>
  <si>
    <t>Հավելված 6</t>
  </si>
  <si>
    <t>Հավելված N 7</t>
  </si>
  <si>
    <t>Հավելված  N 8</t>
  </si>
  <si>
    <t>ՀԲՄ</t>
  </si>
  <si>
    <t>ԳՀ</t>
  </si>
  <si>
    <t>ՄԱ</t>
  </si>
  <si>
    <t>98111140/</t>
  </si>
  <si>
    <t>71351540/526</t>
  </si>
  <si>
    <t>45231126/507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</si>
</sst>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֏_-;\-* #,##0.00\ _֏_-;_-* &quot;-&quot;??\ _֏_-;_-@_-"/>
    <numFmt numFmtId="164" formatCode="_-* #,##0.00\ _դ_ր_._-;\-* #,##0.00\ _դ_ր_._-;_-* &quot;-&quot;??\ _դ_ր_._-;_-@_-"/>
    <numFmt numFmtId="165" formatCode="_(* #,##0.00_);_(* \(#,##0.00\);_(* &quot;-&quot;??_);_(@_)"/>
    <numFmt numFmtId="166" formatCode="##,##0.0;\(##,##0.0\);\-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(* #,##0.0_);_(* \(#,##0.0\);_(* &quot;-&quot;?_);_(@_)"/>
    <numFmt numFmtId="172" formatCode="_(* #,##0.0_);_(* \(#,##0.0\);_(* &quot;-&quot;??_);_(@_)"/>
  </numFmts>
  <fonts count="81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sz val="9"/>
      <name val="GHEA Grapalat"/>
      <family val="2"/>
    </font>
    <font>
      <sz val="11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GHEA Grapalat"/>
      <family val="2"/>
    </font>
    <font>
      <sz val="8"/>
      <name val="GHEA Grapalat"/>
      <family val="3"/>
    </font>
    <font>
      <b/>
      <sz val="10"/>
      <name val="GHEA Grapalat"/>
      <family val="2"/>
    </font>
    <font>
      <sz val="9"/>
      <name val="GHEA Grapalat"/>
      <family val="3"/>
    </font>
    <font>
      <b/>
      <sz val="11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sz val="8"/>
      <color indexed="10"/>
      <name val="GHEA Grapalat"/>
      <family val="2"/>
    </font>
    <font>
      <b/>
      <i/>
      <sz val="12"/>
      <name val="GHEA Grapalat"/>
      <family val="3"/>
    </font>
    <font>
      <i/>
      <sz val="10"/>
      <color indexed="8"/>
      <name val="GHEA Grapalat"/>
      <family val="3"/>
    </font>
    <font>
      <b/>
      <sz val="14"/>
      <name val="GHEA Grapalat"/>
      <family val="2"/>
    </font>
    <font>
      <i/>
      <sz val="8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sz val="10"/>
      <color rgb="FFFF0000"/>
      <name val="GHEA Grapalat"/>
      <family val="3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  <font>
      <sz val="10"/>
      <name val="Times Armenian"/>
      <family val="1"/>
    </font>
    <font>
      <b/>
      <sz val="12"/>
      <color rgb="FF000000"/>
      <name val="GHEA Grapalat"/>
      <family val="3"/>
    </font>
    <font>
      <b/>
      <sz val="14"/>
      <color rgb="FF000000"/>
      <name val="GHEA Grapalat"/>
      <family val="3"/>
    </font>
    <font>
      <b/>
      <sz val="10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15">
    <xf numFmtId="0" fontId="0" fillId="0" borderId="0">
      <alignment horizontal="left" vertical="top" wrapText="1"/>
    </xf>
    <xf numFmtId="164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0" fillId="0" borderId="0"/>
    <xf numFmtId="0" fontId="21" fillId="0" borderId="0"/>
    <xf numFmtId="0" fontId="22" fillId="0" borderId="0"/>
    <xf numFmtId="0" fontId="20" fillId="0" borderId="0"/>
    <xf numFmtId="0" fontId="22" fillId="0" borderId="0"/>
    <xf numFmtId="166" fontId="19" fillId="0" borderId="0" applyFill="0" applyBorder="0" applyProtection="0">
      <alignment horizontal="right" vertical="top"/>
    </xf>
    <xf numFmtId="0" fontId="22" fillId="0" borderId="0"/>
    <xf numFmtId="0" fontId="20" fillId="0" borderId="0"/>
    <xf numFmtId="0" fontId="19" fillId="0" borderId="0">
      <alignment horizontal="left" vertical="top" wrapText="1"/>
    </xf>
    <xf numFmtId="0" fontId="21" fillId="0" borderId="0"/>
    <xf numFmtId="170" fontId="19" fillId="0" borderId="0" applyFont="0" applyFill="0" applyBorder="0" applyAlignment="0" applyProtection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9" fillId="0" borderId="0" applyFont="0" applyFill="0" applyBorder="0" applyAlignment="0" applyProtection="0">
      <alignment horizontal="left" vertical="top" wrapText="1"/>
    </xf>
    <xf numFmtId="0" fontId="22" fillId="0" borderId="0"/>
    <xf numFmtId="0" fontId="1" fillId="8" borderId="8" applyNumberFormat="0" applyFont="0" applyAlignment="0" applyProtection="0"/>
    <xf numFmtId="0" fontId="19" fillId="0" borderId="0">
      <alignment horizontal="left" vertical="top" wrapText="1"/>
    </xf>
    <xf numFmtId="166" fontId="23" fillId="0" borderId="0" applyFill="0" applyBorder="0" applyProtection="0">
      <alignment horizontal="right" vertical="top"/>
    </xf>
    <xf numFmtId="0" fontId="53" fillId="0" borderId="0"/>
    <xf numFmtId="0" fontId="55" fillId="0" borderId="0"/>
    <xf numFmtId="0" fontId="63" fillId="0" borderId="0"/>
    <xf numFmtId="0" fontId="64" fillId="0" borderId="0" applyNumberFormat="0" applyFill="0" applyBorder="0" applyAlignment="0" applyProtection="0"/>
    <xf numFmtId="0" fontId="65" fillId="0" borderId="1" applyNumberFormat="0" applyFill="0" applyAlignment="0" applyProtection="0"/>
    <xf numFmtId="0" fontId="66" fillId="0" borderId="2" applyNumberFormat="0" applyFill="0" applyAlignment="0" applyProtection="0"/>
    <xf numFmtId="0" fontId="67" fillId="0" borderId="3" applyNumberFormat="0" applyFill="0" applyAlignment="0" applyProtection="0"/>
    <xf numFmtId="0" fontId="67" fillId="0" borderId="0" applyNumberFormat="0" applyFill="0" applyBorder="0" applyAlignment="0" applyProtection="0"/>
    <xf numFmtId="0" fontId="68" fillId="2" borderId="0" applyNumberFormat="0" applyBorder="0" applyAlignment="0" applyProtection="0"/>
    <xf numFmtId="0" fontId="69" fillId="3" borderId="0" applyNumberFormat="0" applyBorder="0" applyAlignment="0" applyProtection="0"/>
    <xf numFmtId="0" fontId="70" fillId="4" borderId="0" applyNumberFormat="0" applyBorder="0" applyAlignment="0" applyProtection="0"/>
    <xf numFmtId="0" fontId="71" fillId="5" borderId="4" applyNumberFormat="0" applyAlignment="0" applyProtection="0"/>
    <xf numFmtId="0" fontId="72" fillId="6" borderId="5" applyNumberFormat="0" applyAlignment="0" applyProtection="0"/>
    <xf numFmtId="0" fontId="73" fillId="6" borderId="4" applyNumberFormat="0" applyAlignment="0" applyProtection="0"/>
    <xf numFmtId="0" fontId="74" fillId="0" borderId="6" applyNumberFormat="0" applyFill="0" applyAlignment="0" applyProtection="0"/>
    <xf numFmtId="0" fontId="75" fillId="7" borderId="7" applyNumberFormat="0" applyAlignment="0" applyProtection="0"/>
    <xf numFmtId="0" fontId="76" fillId="0" borderId="0" applyNumberFormat="0" applyFill="0" applyBorder="0" applyAlignment="0" applyProtection="0"/>
    <xf numFmtId="0" fontId="53" fillId="8" borderId="8" applyNumberFormat="0" applyFont="0" applyAlignment="0" applyProtection="0"/>
    <xf numFmtId="0" fontId="77" fillId="0" borderId="0" applyNumberFormat="0" applyFill="0" applyBorder="0" applyAlignment="0" applyProtection="0"/>
    <xf numFmtId="0" fontId="78" fillId="0" borderId="9" applyNumberFormat="0" applyFill="0" applyAlignment="0" applyProtection="0"/>
    <xf numFmtId="0" fontId="79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79" fillId="12" borderId="0" applyNumberFormat="0" applyBorder="0" applyAlignment="0" applyProtection="0"/>
    <xf numFmtId="0" fontId="79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79" fillId="16" borderId="0" applyNumberFormat="0" applyBorder="0" applyAlignment="0" applyProtection="0"/>
    <xf numFmtId="0" fontId="79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79" fillId="20" borderId="0" applyNumberFormat="0" applyBorder="0" applyAlignment="0" applyProtection="0"/>
    <xf numFmtId="0" fontId="79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79" fillId="24" borderId="0" applyNumberFormat="0" applyBorder="0" applyAlignment="0" applyProtection="0"/>
    <xf numFmtId="0" fontId="79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79" fillId="28" borderId="0" applyNumberFormat="0" applyBorder="0" applyAlignment="0" applyProtection="0"/>
    <xf numFmtId="0" fontId="79" fillId="29" borderId="0" applyNumberFormat="0" applyBorder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79" fillId="32" borderId="0" applyNumberFormat="0" applyBorder="0" applyAlignment="0" applyProtection="0"/>
  </cellStyleXfs>
  <cellXfs count="388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36" fillId="0" borderId="0" xfId="0" applyFont="1" applyFill="1" applyAlignment="1">
      <alignment vertical="center" wrapText="1"/>
    </xf>
    <xf numFmtId="0" fontId="37" fillId="0" borderId="0" xfId="44" applyFont="1" applyFill="1" applyAlignment="1">
      <alignment vertical="center"/>
    </xf>
    <xf numFmtId="0" fontId="37" fillId="0" borderId="0" xfId="0" applyNumberFormat="1" applyFont="1" applyFill="1" applyAlignment="1">
      <alignment horizontal="center" vertical="center" wrapText="1"/>
    </xf>
    <xf numFmtId="0" fontId="37" fillId="0" borderId="0" xfId="0" applyNumberFormat="1" applyFont="1" applyFill="1" applyAlignment="1">
      <alignment vertical="center" wrapText="1"/>
    </xf>
    <xf numFmtId="0" fontId="32" fillId="0" borderId="0" xfId="0" applyFont="1" applyAlignment="1">
      <alignment vertical="center" wrapText="1"/>
    </xf>
    <xf numFmtId="49" fontId="24" fillId="0" borderId="0" xfId="0" applyNumberFormat="1" applyFont="1" applyFill="1" applyAlignment="1">
      <alignment horizontal="center" vertical="center" wrapText="1"/>
    </xf>
    <xf numFmtId="169" fontId="24" fillId="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9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textRotation="90" wrapText="1"/>
    </xf>
    <xf numFmtId="0" fontId="32" fillId="0" borderId="0" xfId="0" applyFont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textRotation="90" wrapText="1"/>
    </xf>
    <xf numFmtId="0" fontId="29" fillId="0" borderId="10" xfId="0" applyNumberFormat="1" applyFont="1" applyFill="1" applyBorder="1" applyAlignment="1">
      <alignment horizontal="center" vertical="center" wrapText="1"/>
    </xf>
    <xf numFmtId="169" fontId="29" fillId="0" borderId="13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8" fillId="33" borderId="10" xfId="0" applyFont="1" applyFill="1" applyBorder="1" applyAlignment="1">
      <alignment horizontal="center" vertical="center" wrapText="1"/>
    </xf>
    <xf numFmtId="169" fontId="29" fillId="33" borderId="10" xfId="0" applyNumberFormat="1" applyFont="1" applyFill="1" applyBorder="1" applyAlignment="1">
      <alignment horizontal="center" vertical="center" wrapText="1"/>
    </xf>
    <xf numFmtId="169" fontId="32" fillId="33" borderId="10" xfId="0" applyNumberFormat="1" applyFont="1" applyFill="1" applyBorder="1" applyAlignment="1">
      <alignment horizontal="center" vertical="center" wrapText="1"/>
    </xf>
    <xf numFmtId="0" fontId="31" fillId="33" borderId="0" xfId="0" applyFont="1" applyFill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left" vertical="center" wrapText="1"/>
    </xf>
    <xf numFmtId="169" fontId="31" fillId="33" borderId="10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vertical="center" wrapText="1"/>
    </xf>
    <xf numFmtId="167" fontId="40" fillId="33" borderId="10" xfId="0" applyNumberFormat="1" applyFont="1" applyFill="1" applyBorder="1" applyAlignment="1">
      <alignment horizontal="center" vertical="center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10" xfId="0" applyBorder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33" borderId="0" xfId="0" applyFill="1">
      <alignment horizontal="left" vertical="top" wrapText="1"/>
    </xf>
    <xf numFmtId="0" fontId="0" fillId="33" borderId="10" xfId="0" applyFill="1" applyBorder="1">
      <alignment horizontal="left" vertical="top" wrapText="1"/>
    </xf>
    <xf numFmtId="0" fontId="23" fillId="33" borderId="10" xfId="0" applyFont="1" applyFill="1" applyBorder="1" applyAlignment="1">
      <alignment horizontal="left" vertical="top" wrapText="1"/>
    </xf>
    <xf numFmtId="0" fontId="0" fillId="33" borderId="10" xfId="0" applyFont="1" applyFill="1" applyBorder="1" applyAlignment="1">
      <alignment horizontal="left" vertical="top" wrapText="1"/>
    </xf>
    <xf numFmtId="166" fontId="19" fillId="33" borderId="10" xfId="48" applyNumberFormat="1" applyFont="1" applyFill="1" applyBorder="1" applyAlignment="1">
      <alignment horizontal="right" vertical="top"/>
    </xf>
    <xf numFmtId="0" fontId="0" fillId="33" borderId="12" xfId="0" applyFill="1" applyBorder="1">
      <alignment horizontal="left" vertical="top" wrapText="1"/>
    </xf>
    <xf numFmtId="0" fontId="0" fillId="33" borderId="12" xfId="0" applyFont="1" applyFill="1" applyBorder="1" applyAlignment="1">
      <alignment horizontal="left" vertical="top" wrapText="1"/>
    </xf>
    <xf numFmtId="0" fontId="0" fillId="33" borderId="15" xfId="0" applyFill="1" applyBorder="1">
      <alignment horizontal="left" vertical="top" wrapText="1"/>
    </xf>
    <xf numFmtId="0" fontId="30" fillId="33" borderId="10" xfId="0" applyFont="1" applyFill="1" applyBorder="1" applyAlignment="1">
      <alignment horizontal="left" vertical="top" wrapText="1"/>
    </xf>
    <xf numFmtId="0" fontId="41" fillId="33" borderId="0" xfId="0" applyFont="1" applyFill="1">
      <alignment horizontal="left" vertical="top" wrapText="1"/>
    </xf>
    <xf numFmtId="0" fontId="41" fillId="33" borderId="10" xfId="0" applyFont="1" applyFill="1" applyBorder="1">
      <alignment horizontal="left" vertical="top" wrapText="1"/>
    </xf>
    <xf numFmtId="0" fontId="41" fillId="33" borderId="15" xfId="0" applyFont="1" applyFill="1" applyBorder="1">
      <alignment horizontal="left" vertical="top" wrapText="1"/>
    </xf>
    <xf numFmtId="0" fontId="41" fillId="33" borderId="12" xfId="0" applyFont="1" applyFill="1" applyBorder="1">
      <alignment horizontal="left" vertical="top" wrapText="1"/>
    </xf>
    <xf numFmtId="0" fontId="41" fillId="33" borderId="14" xfId="0" applyFont="1" applyFill="1" applyBorder="1">
      <alignment horizontal="left" vertical="top" wrapText="1"/>
    </xf>
    <xf numFmtId="0" fontId="0" fillId="33" borderId="13" xfId="0" applyFont="1" applyFill="1" applyBorder="1" applyAlignment="1">
      <alignment horizontal="left" vertical="top" wrapText="1"/>
    </xf>
    <xf numFmtId="0" fontId="41" fillId="0" borderId="0" xfId="0" applyFont="1">
      <alignment horizontal="left" vertical="top" wrapText="1"/>
    </xf>
    <xf numFmtId="0" fontId="41" fillId="0" borderId="10" xfId="0" applyFont="1" applyBorder="1">
      <alignment horizontal="left" vertical="top" wrapText="1"/>
    </xf>
    <xf numFmtId="0" fontId="41" fillId="0" borderId="15" xfId="0" applyFont="1" applyBorder="1">
      <alignment horizontal="left" vertical="top" wrapText="1"/>
    </xf>
    <xf numFmtId="165" fontId="32" fillId="0" borderId="0" xfId="1" applyNumberFormat="1" applyFont="1" applyAlignment="1">
      <alignment vertical="center" wrapText="1"/>
    </xf>
    <xf numFmtId="165" fontId="36" fillId="0" borderId="0" xfId="1" applyNumberFormat="1" applyFont="1" applyFill="1" applyAlignment="1">
      <alignment vertical="center" wrapText="1"/>
    </xf>
    <xf numFmtId="169" fontId="29" fillId="0" borderId="10" xfId="0" applyNumberFormat="1" applyFont="1" applyFill="1" applyBorder="1" applyAlignment="1">
      <alignment horizontal="center" vertical="center" wrapText="1"/>
    </xf>
    <xf numFmtId="169" fontId="24" fillId="0" borderId="0" xfId="0" applyNumberFormat="1" applyFont="1" applyFill="1" applyAlignment="1">
      <alignment vertical="center" wrapText="1"/>
    </xf>
    <xf numFmtId="0" fontId="37" fillId="0" borderId="0" xfId="0" applyNumberFormat="1" applyFont="1" applyFill="1" applyBorder="1" applyAlignment="1">
      <alignment vertical="center" wrapText="1"/>
    </xf>
    <xf numFmtId="0" fontId="32" fillId="33" borderId="0" xfId="45" applyFont="1" applyFill="1" applyAlignment="1">
      <alignment vertical="center"/>
    </xf>
    <xf numFmtId="0" fontId="32" fillId="33" borderId="0" xfId="46" applyFont="1" applyFill="1" applyAlignment="1">
      <alignment horizontal="right" vertical="center"/>
    </xf>
    <xf numFmtId="0" fontId="32" fillId="33" borderId="0" xfId="46" applyFont="1" applyFill="1" applyAlignment="1">
      <alignment horizontal="center" vertical="center"/>
    </xf>
    <xf numFmtId="0" fontId="46" fillId="33" borderId="0" xfId="45" applyFont="1" applyFill="1" applyAlignment="1">
      <alignment vertical="center"/>
    </xf>
    <xf numFmtId="0" fontId="46" fillId="33" borderId="0" xfId="45" applyFont="1" applyFill="1" applyAlignment="1">
      <alignment horizontal="center" vertical="center"/>
    </xf>
    <xf numFmtId="0" fontId="47" fillId="33" borderId="0" xfId="45" applyFont="1" applyFill="1" applyAlignment="1">
      <alignment vertical="center"/>
    </xf>
    <xf numFmtId="0" fontId="48" fillId="33" borderId="0" xfId="45" applyFont="1" applyFill="1" applyAlignment="1">
      <alignment vertical="center"/>
    </xf>
    <xf numFmtId="169" fontId="25" fillId="0" borderId="22" xfId="0" applyNumberFormat="1" applyFont="1" applyFill="1" applyBorder="1" applyAlignment="1">
      <alignment horizontal="right" vertical="center" wrapText="1"/>
    </xf>
    <xf numFmtId="0" fontId="37" fillId="0" borderId="0" xfId="44" applyFont="1" applyFill="1" applyAlignment="1">
      <alignment horizontal="right" vertical="center"/>
    </xf>
    <xf numFmtId="0" fontId="0" fillId="0" borderId="0" xfId="0" applyAlignment="1">
      <alignment horizontal="right" vertical="top" wrapText="1"/>
    </xf>
    <xf numFmtId="0" fontId="24" fillId="0" borderId="0" xfId="0" applyFont="1" applyAlignment="1">
      <alignment horizontal="left" vertical="center" wrapText="1"/>
    </xf>
    <xf numFmtId="0" fontId="37" fillId="0" borderId="0" xfId="44" applyFont="1" applyFill="1" applyAlignment="1">
      <alignment horizontal="right" vertical="center"/>
    </xf>
    <xf numFmtId="0" fontId="24" fillId="0" borderId="0" xfId="0" applyFont="1" applyAlignment="1">
      <alignment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168" fontId="25" fillId="0" borderId="0" xfId="0" applyNumberFormat="1" applyFont="1" applyFill="1" applyBorder="1" applyAlignment="1">
      <alignment horizontal="right" vertical="center" wrapText="1"/>
    </xf>
    <xf numFmtId="49" fontId="24" fillId="0" borderId="31" xfId="0" applyNumberFormat="1" applyFont="1" applyFill="1" applyBorder="1" applyAlignment="1">
      <alignment horizontal="center" vertical="center" textRotation="90" wrapText="1"/>
    </xf>
    <xf numFmtId="49" fontId="31" fillId="0" borderId="31" xfId="0" applyNumberFormat="1" applyFont="1" applyFill="1" applyBorder="1" applyAlignment="1">
      <alignment horizontal="center" vertical="center" textRotation="90" wrapText="1"/>
    </xf>
    <xf numFmtId="0" fontId="31" fillId="0" borderId="31" xfId="0" applyNumberFormat="1" applyFont="1" applyFill="1" applyBorder="1" applyAlignment="1">
      <alignment horizontal="center" vertical="center" wrapText="1"/>
    </xf>
    <xf numFmtId="166" fontId="31" fillId="33" borderId="31" xfId="0" applyNumberFormat="1" applyFont="1" applyFill="1" applyBorder="1" applyAlignment="1">
      <alignment horizontal="center" vertical="center" wrapText="1"/>
    </xf>
    <xf numFmtId="168" fontId="31" fillId="33" borderId="32" xfId="0" applyNumberFormat="1" applyFont="1" applyFill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49" fillId="0" borderId="31" xfId="0" applyFont="1" applyBorder="1" applyAlignment="1">
      <alignment horizontal="center" vertical="center" wrapText="1"/>
    </xf>
    <xf numFmtId="168" fontId="32" fillId="0" borderId="0" xfId="0" applyNumberFormat="1" applyFont="1" applyAlignment="1">
      <alignment horizontal="center" vertical="center" wrapText="1"/>
    </xf>
    <xf numFmtId="168" fontId="32" fillId="33" borderId="31" xfId="0" applyNumberFormat="1" applyFont="1" applyFill="1" applyBorder="1" applyAlignment="1">
      <alignment horizontal="center" vertical="center" wrapText="1"/>
    </xf>
    <xf numFmtId="0" fontId="50" fillId="0" borderId="31" xfId="0" applyFont="1" applyBorder="1" applyAlignment="1">
      <alignment horizontal="center" vertical="center" wrapText="1"/>
    </xf>
    <xf numFmtId="0" fontId="50" fillId="33" borderId="31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168" fontId="32" fillId="33" borderId="0" xfId="0" applyNumberFormat="1" applyFont="1" applyFill="1" applyAlignment="1">
      <alignment vertical="center" wrapText="1"/>
    </xf>
    <xf numFmtId="0" fontId="0" fillId="33" borderId="12" xfId="0" applyFont="1" applyFill="1" applyBorder="1" applyAlignment="1">
      <alignment horizontal="left" vertical="top" wrapText="1"/>
    </xf>
    <xf numFmtId="0" fontId="26" fillId="33" borderId="31" xfId="0" applyFont="1" applyFill="1" applyBorder="1" applyAlignment="1">
      <alignment horizontal="left" vertical="top" wrapText="1"/>
    </xf>
    <xf numFmtId="0" fontId="0" fillId="33" borderId="31" xfId="0" applyFont="1" applyFill="1" applyBorder="1" applyAlignment="1">
      <alignment horizontal="left" vertical="top" wrapText="1"/>
    </xf>
    <xf numFmtId="0" fontId="32" fillId="34" borderId="31" xfId="0" applyFont="1" applyFill="1" applyBorder="1" applyAlignment="1">
      <alignment horizontal="left" vertical="center" wrapText="1"/>
    </xf>
    <xf numFmtId="0" fontId="25" fillId="34" borderId="31" xfId="0" applyFont="1" applyFill="1" applyBorder="1" applyAlignment="1">
      <alignment horizontal="left" vertical="center" wrapText="1"/>
    </xf>
    <xf numFmtId="0" fontId="0" fillId="33" borderId="0" xfId="0" applyFill="1" applyAlignment="1">
      <alignment horizontal="left" vertical="top" wrapText="1"/>
    </xf>
    <xf numFmtId="0" fontId="0" fillId="33" borderId="0" xfId="0" applyFont="1" applyFill="1" applyAlignment="1">
      <alignment horizontal="right" vertical="top" wrapText="1"/>
    </xf>
    <xf numFmtId="0" fontId="24" fillId="0" borderId="3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0" fontId="36" fillId="33" borderId="33" xfId="0" applyFont="1" applyFill="1" applyBorder="1" applyAlignment="1">
      <alignment horizontal="center" vertical="center" wrapText="1"/>
    </xf>
    <xf numFmtId="0" fontId="29" fillId="0" borderId="31" xfId="0" applyNumberFormat="1" applyFont="1" applyFill="1" applyBorder="1" applyAlignment="1">
      <alignment horizontal="center" vertical="center" wrapText="1"/>
    </xf>
    <xf numFmtId="0" fontId="0" fillId="33" borderId="25" xfId="0" applyFont="1" applyFill="1" applyBorder="1" applyAlignment="1">
      <alignment horizontal="center" vertical="top" wrapText="1"/>
    </xf>
    <xf numFmtId="166" fontId="24" fillId="0" borderId="31" xfId="0" applyNumberFormat="1" applyFont="1" applyBorder="1" applyAlignment="1">
      <alignment horizontal="right" vertical="center" wrapText="1"/>
    </xf>
    <xf numFmtId="0" fontId="0" fillId="33" borderId="31" xfId="0" applyFont="1" applyFill="1" applyBorder="1" applyAlignment="1">
      <alignment horizontal="right" vertical="top" wrapText="1"/>
    </xf>
    <xf numFmtId="0" fontId="0" fillId="33" borderId="30" xfId="0" applyFont="1" applyFill="1" applyBorder="1" applyAlignment="1">
      <alignment horizontal="right" vertical="top" wrapText="1"/>
    </xf>
    <xf numFmtId="0" fontId="0" fillId="33" borderId="12" xfId="0" applyFont="1" applyFill="1" applyBorder="1" applyAlignment="1">
      <alignment horizontal="right" vertical="top" wrapText="1"/>
    </xf>
    <xf numFmtId="0" fontId="26" fillId="33" borderId="10" xfId="0" applyFont="1" applyFill="1" applyBorder="1" applyAlignment="1">
      <alignment horizontal="left" vertical="top" wrapText="1"/>
    </xf>
    <xf numFmtId="0" fontId="0" fillId="33" borderId="28" xfId="0" applyFont="1" applyFill="1" applyBorder="1" applyAlignment="1">
      <alignment horizontal="left" vertical="top" wrapText="1"/>
    </xf>
    <xf numFmtId="168" fontId="0" fillId="33" borderId="31" xfId="0" applyNumberFormat="1" applyFill="1" applyBorder="1" applyAlignment="1">
      <alignment horizontal="right" vertical="top" wrapText="1"/>
    </xf>
    <xf numFmtId="168" fontId="45" fillId="33" borderId="31" xfId="0" applyNumberFormat="1" applyFont="1" applyFill="1" applyBorder="1" applyAlignment="1">
      <alignment horizontal="right" vertical="top" wrapText="1"/>
    </xf>
    <xf numFmtId="0" fontId="26" fillId="33" borderId="10" xfId="0" applyFont="1" applyFill="1" applyBorder="1">
      <alignment horizontal="left" vertical="top" wrapText="1"/>
    </xf>
    <xf numFmtId="0" fontId="52" fillId="33" borderId="10" xfId="0" applyFont="1" applyFill="1" applyBorder="1" applyAlignment="1">
      <alignment horizontal="left" vertical="top" wrapText="1"/>
    </xf>
    <xf numFmtId="0" fontId="26" fillId="33" borderId="0" xfId="0" applyFont="1" applyFill="1">
      <alignment horizontal="left" vertical="top" wrapText="1"/>
    </xf>
    <xf numFmtId="0" fontId="26" fillId="0" borderId="10" xfId="0" applyFont="1" applyBorder="1">
      <alignment horizontal="left" vertical="top" wrapText="1"/>
    </xf>
    <xf numFmtId="0" fontId="52" fillId="0" borderId="10" xfId="0" applyFont="1" applyBorder="1" applyAlignment="1">
      <alignment horizontal="left" vertical="top" wrapText="1"/>
    </xf>
    <xf numFmtId="0" fontId="26" fillId="0" borderId="0" xfId="0" applyFont="1">
      <alignment horizontal="left" vertical="top" wrapText="1"/>
    </xf>
    <xf numFmtId="0" fontId="33" fillId="0" borderId="10" xfId="0" applyFont="1" applyBorder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33" fillId="0" borderId="0" xfId="0" applyFont="1">
      <alignment horizontal="left" vertical="top" wrapText="1"/>
    </xf>
    <xf numFmtId="168" fontId="35" fillId="0" borderId="31" xfId="0" applyNumberFormat="1" applyFont="1" applyBorder="1" applyAlignment="1">
      <alignment horizontal="right" vertical="top" wrapText="1"/>
    </xf>
    <xf numFmtId="0" fontId="0" fillId="0" borderId="31" xfId="0" applyFont="1" applyBorder="1" applyAlignment="1">
      <alignment horizontal="right" vertical="top" wrapText="1"/>
    </xf>
    <xf numFmtId="0" fontId="0" fillId="0" borderId="10" xfId="0" applyFont="1" applyBorder="1" applyAlignment="1">
      <alignment horizontal="right" vertical="top" wrapText="1"/>
    </xf>
    <xf numFmtId="168" fontId="52" fillId="0" borderId="31" xfId="0" applyNumberFormat="1" applyFont="1" applyBorder="1" applyAlignment="1">
      <alignment horizontal="right" vertical="top" wrapText="1"/>
    </xf>
    <xf numFmtId="168" fontId="52" fillId="33" borderId="31" xfId="0" applyNumberFormat="1" applyFont="1" applyFill="1" applyBorder="1" applyAlignment="1">
      <alignment horizontal="right" vertical="top" wrapText="1"/>
    </xf>
    <xf numFmtId="168" fontId="26" fillId="33" borderId="31" xfId="0" applyNumberFormat="1" applyFont="1" applyFill="1" applyBorder="1" applyAlignment="1">
      <alignment horizontal="right" vertical="top" wrapText="1"/>
    </xf>
    <xf numFmtId="166" fontId="32" fillId="34" borderId="31" xfId="0" applyNumberFormat="1" applyFont="1" applyFill="1" applyBorder="1" applyAlignment="1">
      <alignment horizontal="center" vertical="center" wrapText="1"/>
    </xf>
    <xf numFmtId="168" fontId="30" fillId="33" borderId="29" xfId="0" applyNumberFormat="1" applyFont="1" applyFill="1" applyBorder="1" applyAlignment="1">
      <alignment horizontal="right" vertical="top" wrapText="1"/>
    </xf>
    <xf numFmtId="0" fontId="30" fillId="33" borderId="33" xfId="0" applyFont="1" applyFill="1" applyBorder="1" applyAlignment="1">
      <alignment horizontal="left" vertical="top" wrapText="1"/>
    </xf>
    <xf numFmtId="0" fontId="0" fillId="33" borderId="31" xfId="0" applyFont="1" applyFill="1" applyBorder="1" applyAlignment="1">
      <alignment horizontal="left" vertical="top" wrapText="1"/>
    </xf>
    <xf numFmtId="0" fontId="30" fillId="33" borderId="33" xfId="0" applyFont="1" applyFill="1" applyBorder="1" applyAlignment="1">
      <alignment horizontal="left" vertical="top" wrapText="1"/>
    </xf>
    <xf numFmtId="0" fontId="0" fillId="33" borderId="33" xfId="0" applyFill="1" applyBorder="1">
      <alignment horizontal="left" vertical="top" wrapText="1"/>
    </xf>
    <xf numFmtId="0" fontId="0" fillId="33" borderId="33" xfId="0" applyFont="1" applyFill="1" applyBorder="1" applyAlignment="1">
      <alignment horizontal="left" vertical="top" wrapText="1"/>
    </xf>
    <xf numFmtId="169" fontId="37" fillId="0" borderId="0" xfId="0" applyNumberFormat="1" applyFont="1" applyFill="1" applyAlignment="1">
      <alignment horizontal="right" wrapText="1"/>
    </xf>
    <xf numFmtId="0" fontId="29" fillId="0" borderId="10" xfId="0" applyNumberFormat="1" applyFont="1" applyFill="1" applyBorder="1" applyAlignment="1">
      <alignment horizontal="center" vertical="center" wrapText="1"/>
    </xf>
    <xf numFmtId="169" fontId="32" fillId="0" borderId="31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69" fontId="32" fillId="0" borderId="0" xfId="0" applyNumberFormat="1" applyFont="1" applyFill="1" applyAlignment="1">
      <alignment vertical="center" wrapText="1"/>
    </xf>
    <xf numFmtId="0" fontId="43" fillId="0" borderId="27" xfId="0" applyFont="1" applyFill="1" applyBorder="1" applyAlignment="1">
      <alignment horizontal="left" vertical="center" wrapText="1"/>
    </xf>
    <xf numFmtId="0" fontId="32" fillId="0" borderId="24" xfId="0" applyFont="1" applyFill="1" applyBorder="1" applyAlignment="1">
      <alignment horizontal="center" vertical="center" wrapText="1"/>
    </xf>
    <xf numFmtId="165" fontId="42" fillId="0" borderId="0" xfId="1" applyNumberFormat="1" applyFont="1" applyFill="1" applyAlignment="1">
      <alignment vertical="center" wrapText="1"/>
    </xf>
    <xf numFmtId="0" fontId="42" fillId="0" borderId="0" xfId="0" applyFont="1" applyFill="1" applyAlignment="1">
      <alignment vertical="center" wrapText="1"/>
    </xf>
    <xf numFmtId="169" fontId="42" fillId="0" borderId="31" xfId="0" applyNumberFormat="1" applyFont="1" applyFill="1" applyBorder="1" applyAlignment="1">
      <alignment horizontal="center" vertical="center" wrapText="1"/>
    </xf>
    <xf numFmtId="0" fontId="42" fillId="0" borderId="28" xfId="0" applyFont="1" applyFill="1" applyBorder="1" applyAlignment="1">
      <alignment horizontal="left" vertical="center" wrapText="1"/>
    </xf>
    <xf numFmtId="0" fontId="42" fillId="0" borderId="10" xfId="0" applyFont="1" applyFill="1" applyBorder="1" applyAlignment="1">
      <alignment horizontal="center" vertical="center" wrapText="1"/>
    </xf>
    <xf numFmtId="165" fontId="31" fillId="0" borderId="0" xfId="1" applyNumberFormat="1" applyFont="1" applyFill="1" applyAlignment="1">
      <alignment vertical="center" wrapText="1"/>
    </xf>
    <xf numFmtId="0" fontId="31" fillId="0" borderId="0" xfId="0" applyFont="1" applyFill="1" applyAlignment="1">
      <alignment vertical="center" wrapText="1"/>
    </xf>
    <xf numFmtId="169" fontId="31" fillId="0" borderId="31" xfId="0" applyNumberFormat="1" applyFont="1" applyFill="1" applyBorder="1" applyAlignment="1">
      <alignment horizontal="center" vertical="center" wrapText="1"/>
    </xf>
    <xf numFmtId="0" fontId="31" fillId="0" borderId="28" xfId="0" applyFont="1" applyFill="1" applyBorder="1" applyAlignment="1">
      <alignment horizontal="left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165" fontId="32" fillId="0" borderId="0" xfId="1" applyNumberFormat="1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165" fontId="25" fillId="0" borderId="0" xfId="1" applyNumberFormat="1" applyFont="1" applyFill="1" applyAlignment="1">
      <alignment horizontal="center" vertical="center" wrapText="1"/>
    </xf>
    <xf numFmtId="165" fontId="32" fillId="0" borderId="0" xfId="1" applyNumberFormat="1" applyFont="1" applyFill="1" applyAlignment="1">
      <alignment vertical="center" wrapText="1"/>
    </xf>
    <xf numFmtId="0" fontId="32" fillId="0" borderId="0" xfId="0" applyFont="1" applyFill="1" applyAlignment="1">
      <alignment vertical="center" wrapText="1"/>
    </xf>
    <xf numFmtId="0" fontId="25" fillId="0" borderId="0" xfId="0" applyFont="1" applyFill="1" applyAlignment="1">
      <alignment horizontal="center" vertical="center" wrapText="1"/>
    </xf>
    <xf numFmtId="0" fontId="0" fillId="0" borderId="0" xfId="0">
      <alignment horizontal="left" vertical="top" wrapText="1"/>
    </xf>
    <xf numFmtId="0" fontId="0" fillId="33" borderId="0" xfId="0" applyFill="1">
      <alignment horizontal="left" vertical="top" wrapText="1"/>
    </xf>
    <xf numFmtId="0" fontId="36" fillId="0" borderId="0" xfId="0" applyFont="1" applyFill="1" applyAlignment="1">
      <alignment vertical="center" wrapText="1"/>
    </xf>
    <xf numFmtId="0" fontId="37" fillId="0" borderId="0" xfId="44" applyFont="1" applyFill="1" applyAlignment="1">
      <alignment vertical="center"/>
    </xf>
    <xf numFmtId="0" fontId="37" fillId="0" borderId="0" xfId="0" applyNumberFormat="1" applyFont="1" applyFill="1" applyAlignment="1">
      <alignment vertical="center" wrapText="1"/>
    </xf>
    <xf numFmtId="49" fontId="24" fillId="0" borderId="0" xfId="0" applyNumberFormat="1" applyFont="1" applyFill="1" applyAlignment="1">
      <alignment horizontal="center" vertical="center" wrapText="1"/>
    </xf>
    <xf numFmtId="0" fontId="37" fillId="0" borderId="0" xfId="0" applyNumberFormat="1" applyFont="1" applyFill="1" applyAlignment="1">
      <alignment horizontal="center" vertical="center" wrapText="1"/>
    </xf>
    <xf numFmtId="0" fontId="25" fillId="33" borderId="10" xfId="46" applyFont="1" applyFill="1" applyBorder="1" applyAlignment="1">
      <alignment horizontal="center" vertical="center"/>
    </xf>
    <xf numFmtId="0" fontId="25" fillId="33" borderId="10" xfId="46" applyFont="1" applyFill="1" applyBorder="1" applyAlignment="1">
      <alignment horizontal="center" vertical="center" wrapText="1"/>
    </xf>
    <xf numFmtId="169" fontId="24" fillId="33" borderId="10" xfId="46" applyNumberFormat="1" applyFont="1" applyFill="1" applyBorder="1" applyAlignment="1">
      <alignment horizontal="center" vertical="center"/>
    </xf>
    <xf numFmtId="168" fontId="25" fillId="33" borderId="10" xfId="47" applyNumberFormat="1" applyFont="1" applyFill="1" applyBorder="1" applyAlignment="1">
      <alignment horizontal="center" vertical="center" wrapText="1"/>
    </xf>
    <xf numFmtId="0" fontId="25" fillId="33" borderId="15" xfId="46" applyFont="1" applyFill="1" applyBorder="1" applyAlignment="1">
      <alignment horizontal="left" vertical="center"/>
    </xf>
    <xf numFmtId="0" fontId="24" fillId="33" borderId="15" xfId="49" applyFont="1" applyFill="1" applyBorder="1" applyAlignment="1"/>
    <xf numFmtId="0" fontId="24" fillId="33" borderId="17" xfId="49" applyFont="1" applyFill="1" applyBorder="1" applyAlignment="1"/>
    <xf numFmtId="0" fontId="25" fillId="33" borderId="17" xfId="46" applyFont="1" applyFill="1" applyBorder="1" applyAlignment="1">
      <alignment horizontal="left" vertical="center"/>
    </xf>
    <xf numFmtId="168" fontId="24" fillId="33" borderId="16" xfId="47" applyNumberFormat="1" applyFont="1" applyFill="1" applyBorder="1" applyAlignment="1">
      <alignment horizontal="center" vertical="center" wrapText="1"/>
    </xf>
    <xf numFmtId="0" fontId="37" fillId="0" borderId="0" xfId="44" applyFont="1" applyFill="1" applyAlignment="1">
      <alignment horizontal="right" vertical="center"/>
    </xf>
    <xf numFmtId="0" fontId="0" fillId="0" borderId="42" xfId="0" applyBorder="1">
      <alignment horizontal="left" vertical="top" wrapText="1"/>
    </xf>
    <xf numFmtId="169" fontId="32" fillId="33" borderId="42" xfId="0" applyNumberFormat="1" applyFont="1" applyFill="1" applyBorder="1" applyAlignment="1">
      <alignment horizontal="center" vertical="center" wrapText="1"/>
    </xf>
    <xf numFmtId="0" fontId="34" fillId="0" borderId="42" xfId="0" applyFont="1" applyBorder="1">
      <alignment horizontal="left" vertical="top" wrapText="1"/>
    </xf>
    <xf numFmtId="0" fontId="32" fillId="0" borderId="42" xfId="0" applyFont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right" vertical="top" wrapText="1"/>
    </xf>
    <xf numFmtId="0" fontId="0" fillId="0" borderId="49" xfId="0" applyBorder="1">
      <alignment horizontal="left" vertical="top" wrapText="1"/>
    </xf>
    <xf numFmtId="0" fontId="0" fillId="34" borderId="0" xfId="0" applyFill="1">
      <alignment horizontal="left" vertical="top" wrapText="1"/>
    </xf>
    <xf numFmtId="0" fontId="25" fillId="34" borderId="42" xfId="0" applyFont="1" applyFill="1" applyBorder="1" applyAlignment="1">
      <alignment horizontal="left" vertical="top" wrapText="1"/>
    </xf>
    <xf numFmtId="0" fontId="25" fillId="34" borderId="45" xfId="0" applyFont="1" applyFill="1" applyBorder="1" applyAlignment="1">
      <alignment horizontal="left" vertical="top" wrapText="1"/>
    </xf>
    <xf numFmtId="0" fontId="33" fillId="33" borderId="49" xfId="0" applyFont="1" applyFill="1" applyBorder="1">
      <alignment horizontal="left" vertical="top" wrapText="1"/>
    </xf>
    <xf numFmtId="168" fontId="0" fillId="33" borderId="49" xfId="0" applyNumberFormat="1" applyFill="1" applyBorder="1" applyAlignment="1">
      <alignment horizontal="right" vertical="top" wrapText="1"/>
    </xf>
    <xf numFmtId="0" fontId="25" fillId="0" borderId="0" xfId="72" applyFont="1"/>
    <xf numFmtId="171" fontId="25" fillId="0" borderId="0" xfId="0" applyNumberFormat="1" applyFont="1" applyFill="1" applyBorder="1" applyAlignment="1"/>
    <xf numFmtId="0" fontId="25" fillId="0" borderId="0" xfId="0" applyFont="1" applyFill="1" applyBorder="1" applyAlignment="1">
      <alignment wrapText="1"/>
    </xf>
    <xf numFmtId="171" fontId="25" fillId="0" borderId="0" xfId="0" applyNumberFormat="1" applyFont="1" applyFill="1" applyBorder="1" applyAlignment="1">
      <alignment horizontal="right" wrapText="1"/>
    </xf>
    <xf numFmtId="49" fontId="61" fillId="0" borderId="0" xfId="0" applyNumberFormat="1" applyFont="1" applyFill="1" applyBorder="1" applyAlignment="1">
      <alignment horizontal="left" vertical="center"/>
    </xf>
    <xf numFmtId="49" fontId="61" fillId="0" borderId="0" xfId="0" applyNumberFormat="1" applyFont="1" applyFill="1" applyBorder="1" applyAlignment="1">
      <alignment vertical="center" wrapText="1"/>
    </xf>
    <xf numFmtId="0" fontId="61" fillId="0" borderId="0" xfId="0" applyNumberFormat="1" applyFont="1" applyFill="1" applyBorder="1" applyAlignment="1">
      <alignment horizontal="left" vertical="center"/>
    </xf>
    <xf numFmtId="0" fontId="58" fillId="0" borderId="0" xfId="0" applyNumberFormat="1" applyFont="1" applyFill="1" applyBorder="1" applyAlignment="1">
      <alignment horizontal="center" vertical="center"/>
    </xf>
    <xf numFmtId="172" fontId="61" fillId="0" borderId="0" xfId="0" applyNumberFormat="1" applyFont="1" applyFill="1" applyBorder="1" applyAlignment="1">
      <alignment horizontal="left" vertical="center"/>
    </xf>
    <xf numFmtId="171" fontId="61" fillId="0" borderId="0" xfId="0" applyNumberFormat="1" applyFont="1" applyFill="1" applyBorder="1" applyAlignment="1">
      <alignment horizontal="left" vertical="center"/>
    </xf>
    <xf numFmtId="0" fontId="61" fillId="0" borderId="0" xfId="0" applyNumberFormat="1" applyFont="1" applyFill="1" applyBorder="1" applyAlignment="1">
      <alignment vertical="center" wrapText="1"/>
    </xf>
    <xf numFmtId="0" fontId="58" fillId="0" borderId="0" xfId="0" applyNumberFormat="1" applyFont="1" applyFill="1" applyBorder="1" applyAlignment="1">
      <alignment horizontal="center" vertical="center" wrapText="1"/>
    </xf>
    <xf numFmtId="172" fontId="51" fillId="0" borderId="0" xfId="0" applyNumberFormat="1" applyFont="1" applyFill="1" applyBorder="1" applyAlignment="1">
      <alignment horizontal="left" vertical="center"/>
    </xf>
    <xf numFmtId="171" fontId="58" fillId="0" borderId="0" xfId="0" applyNumberFormat="1" applyFont="1" applyFill="1" applyBorder="1" applyAlignment="1">
      <alignment horizontal="left" vertical="center"/>
    </xf>
    <xf numFmtId="172" fontId="24" fillId="0" borderId="52" xfId="66" applyNumberFormat="1" applyFont="1" applyFill="1" applyBorder="1" applyAlignment="1">
      <alignment horizontal="center" vertical="center" wrapText="1"/>
    </xf>
    <xf numFmtId="49" fontId="58" fillId="0" borderId="50" xfId="0" applyNumberFormat="1" applyFont="1" applyFill="1" applyBorder="1" applyAlignment="1">
      <alignment horizontal="center" vertical="center" wrapText="1"/>
    </xf>
    <xf numFmtId="172" fontId="57" fillId="0" borderId="49" xfId="0" applyNumberFormat="1" applyFont="1" applyFill="1" applyBorder="1" applyAlignment="1">
      <alignment horizontal="right" vertical="center" shrinkToFit="1"/>
    </xf>
    <xf numFmtId="49" fontId="58" fillId="0" borderId="50" xfId="0" applyNumberFormat="1" applyFont="1" applyFill="1" applyBorder="1" applyAlignment="1">
      <alignment vertical="center" wrapText="1"/>
    </xf>
    <xf numFmtId="172" fontId="56" fillId="0" borderId="49" xfId="0" applyNumberFormat="1" applyFont="1" applyFill="1" applyBorder="1" applyAlignment="1">
      <alignment horizontal="right" vertical="center" shrinkToFit="1"/>
    </xf>
    <xf numFmtId="0" fontId="58" fillId="0" borderId="49" xfId="0" applyNumberFormat="1" applyFont="1" applyFill="1" applyBorder="1" applyAlignment="1">
      <alignment horizontal="center" vertical="center" shrinkToFit="1"/>
    </xf>
    <xf numFmtId="49" fontId="24" fillId="0" borderId="50" xfId="0" applyNumberFormat="1" applyFont="1" applyFill="1" applyBorder="1" applyAlignment="1">
      <alignment horizontal="left" vertical="center" wrapText="1"/>
    </xf>
    <xf numFmtId="0" fontId="61" fillId="0" borderId="49" xfId="0" applyNumberFormat="1" applyFont="1" applyFill="1" applyBorder="1" applyAlignment="1">
      <alignment horizontal="left" vertical="center" wrapText="1"/>
    </xf>
    <xf numFmtId="49" fontId="25" fillId="0" borderId="50" xfId="0" applyNumberFormat="1" applyFont="1" applyFill="1" applyBorder="1" applyAlignment="1">
      <alignment horizontal="left" vertical="center" wrapText="1"/>
    </xf>
    <xf numFmtId="172" fontId="59" fillId="0" borderId="49" xfId="0" applyNumberFormat="1" applyFont="1" applyFill="1" applyBorder="1" applyAlignment="1">
      <alignment horizontal="left" vertical="center" wrapText="1"/>
    </xf>
    <xf numFmtId="49" fontId="40" fillId="0" borderId="50" xfId="0" applyNumberFormat="1" applyFont="1" applyFill="1" applyBorder="1" applyAlignment="1">
      <alignment horizontal="left" vertical="center" wrapText="1"/>
    </xf>
    <xf numFmtId="172" fontId="60" fillId="0" borderId="49" xfId="0" applyNumberFormat="1" applyFont="1" applyFill="1" applyBorder="1" applyAlignment="1">
      <alignment horizontal="right" vertical="center" shrinkToFit="1"/>
    </xf>
    <xf numFmtId="172" fontId="59" fillId="0" borderId="49" xfId="0" applyNumberFormat="1" applyFont="1" applyFill="1" applyBorder="1" applyAlignment="1">
      <alignment horizontal="right" vertical="center" shrinkToFit="1"/>
    </xf>
    <xf numFmtId="49" fontId="25" fillId="0" borderId="50" xfId="0" quotePrefix="1" applyNumberFormat="1" applyFont="1" applyFill="1" applyBorder="1" applyAlignment="1">
      <alignment horizontal="left" vertical="center" wrapText="1"/>
    </xf>
    <xf numFmtId="0" fontId="37" fillId="0" borderId="0" xfId="72" applyFont="1"/>
    <xf numFmtId="0" fontId="37" fillId="0" borderId="0" xfId="72" applyFont="1" applyAlignment="1">
      <alignment wrapText="1"/>
    </xf>
    <xf numFmtId="0" fontId="30" fillId="34" borderId="0" xfId="0" applyFont="1" applyFill="1" applyAlignment="1">
      <alignment horizontal="right" vertical="top" wrapText="1"/>
    </xf>
    <xf numFmtId="0" fontId="0" fillId="34" borderId="0" xfId="0" applyFont="1" applyFill="1" applyAlignment="1">
      <alignment horizontal="left" vertical="top" wrapText="1"/>
    </xf>
    <xf numFmtId="169" fontId="28" fillId="34" borderId="10" xfId="0" applyNumberFormat="1" applyFont="1" applyFill="1" applyBorder="1" applyAlignment="1">
      <alignment horizontal="center" vertical="center" wrapText="1"/>
    </xf>
    <xf numFmtId="0" fontId="58" fillId="0" borderId="49" xfId="0" applyNumberFormat="1" applyFont="1" applyFill="1" applyBorder="1" applyAlignment="1">
      <alignment horizontal="center" vertical="center" wrapText="1"/>
    </xf>
    <xf numFmtId="0" fontId="37" fillId="0" borderId="0" xfId="44" applyFont="1" applyFill="1" applyAlignment="1">
      <alignment horizontal="right" vertical="center"/>
    </xf>
    <xf numFmtId="0" fontId="54" fillId="0" borderId="0" xfId="72" applyFont="1" applyAlignment="1">
      <alignment horizontal="right" vertical="center"/>
    </xf>
    <xf numFmtId="0" fontId="30" fillId="33" borderId="33" xfId="0" applyFont="1" applyFill="1" applyBorder="1" applyAlignment="1">
      <alignment horizontal="left" vertical="top" wrapText="1"/>
    </xf>
    <xf numFmtId="0" fontId="27" fillId="0" borderId="33" xfId="0" applyFont="1" applyBorder="1" applyAlignment="1">
      <alignment horizontal="center" vertical="center" wrapText="1"/>
    </xf>
    <xf numFmtId="0" fontId="24" fillId="33" borderId="31" xfId="0" applyFont="1" applyFill="1" applyBorder="1" applyAlignment="1">
      <alignment horizontal="left" vertical="top" wrapText="1"/>
    </xf>
    <xf numFmtId="0" fontId="24" fillId="34" borderId="31" xfId="0" applyFont="1" applyFill="1" applyBorder="1" applyAlignment="1">
      <alignment horizontal="left" vertical="top" wrapText="1"/>
    </xf>
    <xf numFmtId="0" fontId="25" fillId="33" borderId="31" xfId="0" applyFont="1" applyFill="1" applyBorder="1">
      <alignment horizontal="left" vertical="top" wrapText="1"/>
    </xf>
    <xf numFmtId="166" fontId="24" fillId="33" borderId="31" xfId="0" applyNumberFormat="1" applyFont="1" applyFill="1" applyBorder="1" applyAlignment="1">
      <alignment horizontal="right" vertical="top" wrapText="1"/>
    </xf>
    <xf numFmtId="0" fontId="39" fillId="33" borderId="31" xfId="0" applyFont="1" applyFill="1" applyBorder="1">
      <alignment horizontal="left" vertical="top" wrapText="1"/>
    </xf>
    <xf numFmtId="166" fontId="25" fillId="33" borderId="31" xfId="0" applyNumberFormat="1" applyFont="1" applyFill="1" applyBorder="1" applyAlignment="1">
      <alignment horizontal="right" vertical="top" wrapText="1"/>
    </xf>
    <xf numFmtId="0" fontId="25" fillId="33" borderId="31" xfId="0" applyFont="1" applyFill="1" applyBorder="1" applyAlignment="1">
      <alignment horizontal="left" vertical="top" wrapText="1"/>
    </xf>
    <xf numFmtId="166" fontId="25" fillId="34" borderId="31" xfId="48" applyNumberFormat="1" applyFont="1" applyFill="1" applyBorder="1" applyAlignment="1">
      <alignment horizontal="right" vertical="top"/>
    </xf>
    <xf numFmtId="0" fontId="25" fillId="34" borderId="31" xfId="0" applyFont="1" applyFill="1" applyBorder="1" applyAlignment="1">
      <alignment horizontal="left" vertical="top" wrapText="1"/>
    </xf>
    <xf numFmtId="0" fontId="25" fillId="33" borderId="49" xfId="0" applyFont="1" applyFill="1" applyBorder="1">
      <alignment horizontal="left" vertical="top" wrapText="1"/>
    </xf>
    <xf numFmtId="0" fontId="25" fillId="33" borderId="49" xfId="0" applyFont="1" applyFill="1" applyBorder="1" applyAlignment="1">
      <alignment horizontal="left" vertical="top" wrapText="1"/>
    </xf>
    <xf numFmtId="0" fontId="25" fillId="34" borderId="31" xfId="0" applyFont="1" applyFill="1" applyBorder="1">
      <alignment horizontal="left" vertical="top" wrapText="1"/>
    </xf>
    <xf numFmtId="0" fontId="39" fillId="34" borderId="31" xfId="0" applyFont="1" applyFill="1" applyBorder="1">
      <alignment horizontal="left" vertical="top" wrapText="1"/>
    </xf>
    <xf numFmtId="166" fontId="24" fillId="34" borderId="31" xfId="48" applyNumberFormat="1" applyFont="1" applyFill="1" applyBorder="1" applyAlignment="1">
      <alignment horizontal="right" vertical="top"/>
    </xf>
    <xf numFmtId="0" fontId="25" fillId="34" borderId="49" xfId="0" applyFont="1" applyFill="1" applyBorder="1" applyAlignment="1">
      <alignment horizontal="left" vertical="top" wrapText="1"/>
    </xf>
    <xf numFmtId="0" fontId="25" fillId="34" borderId="49" xfId="0" applyFont="1" applyFill="1" applyBorder="1">
      <alignment horizontal="left" vertical="top" wrapText="1"/>
    </xf>
    <xf numFmtId="0" fontId="25" fillId="34" borderId="0" xfId="0" applyFont="1" applyFill="1" applyBorder="1" applyAlignment="1">
      <alignment horizontal="center" vertical="top" wrapText="1"/>
    </xf>
    <xf numFmtId="0" fontId="25" fillId="34" borderId="46" xfId="0" applyFont="1" applyFill="1" applyBorder="1" applyAlignment="1">
      <alignment horizontal="left" vertical="top" wrapText="1"/>
    </xf>
    <xf numFmtId="0" fontId="25" fillId="34" borderId="47" xfId="0" applyFont="1" applyFill="1" applyBorder="1" applyAlignment="1">
      <alignment horizontal="left" vertical="top" wrapText="1"/>
    </xf>
    <xf numFmtId="0" fontId="25" fillId="34" borderId="48" xfId="0" applyFont="1" applyFill="1" applyBorder="1" applyAlignment="1">
      <alignment horizontal="left" vertical="top" wrapText="1"/>
    </xf>
    <xf numFmtId="0" fontId="25" fillId="34" borderId="42" xfId="0" applyFont="1" applyFill="1" applyBorder="1">
      <alignment horizontal="left" vertical="top" wrapText="1"/>
    </xf>
    <xf numFmtId="0" fontId="25" fillId="34" borderId="41" xfId="0" applyFont="1" applyFill="1" applyBorder="1" applyAlignment="1">
      <alignment horizontal="left" vertical="top" wrapText="1"/>
    </xf>
    <xf numFmtId="0" fontId="26" fillId="0" borderId="49" xfId="0" applyFont="1" applyBorder="1">
      <alignment horizontal="left" vertical="top" wrapText="1"/>
    </xf>
    <xf numFmtId="0" fontId="52" fillId="0" borderId="49" xfId="0" applyFont="1" applyBorder="1" applyAlignment="1">
      <alignment horizontal="left" vertical="top" wrapText="1"/>
    </xf>
    <xf numFmtId="166" fontId="0" fillId="0" borderId="49" xfId="0" applyNumberFormat="1" applyFont="1" applyBorder="1" applyAlignment="1">
      <alignment vertical="top" wrapText="1"/>
    </xf>
    <xf numFmtId="49" fontId="58" fillId="0" borderId="50" xfId="0" applyNumberFormat="1" applyFont="1" applyFill="1" applyBorder="1" applyAlignment="1">
      <alignment horizontal="left" vertical="center" wrapText="1"/>
    </xf>
    <xf numFmtId="0" fontId="26" fillId="33" borderId="49" xfId="0" applyFont="1" applyFill="1" applyBorder="1" applyAlignment="1">
      <alignment horizontal="left" vertical="top" wrapText="1"/>
    </xf>
    <xf numFmtId="166" fontId="34" fillId="34" borderId="31" xfId="48" applyNumberFormat="1" applyFont="1" applyFill="1" applyBorder="1" applyAlignment="1">
      <alignment vertical="top"/>
    </xf>
    <xf numFmtId="166" fontId="19" fillId="33" borderId="42" xfId="48" applyNumberFormat="1" applyFont="1" applyFill="1" applyBorder="1" applyAlignment="1">
      <alignment vertical="top"/>
    </xf>
    <xf numFmtId="0" fontId="0" fillId="0" borderId="49" xfId="0" applyBorder="1">
      <alignment horizontal="left" vertical="top" wrapText="1"/>
    </xf>
    <xf numFmtId="0" fontId="23" fillId="0" borderId="49" xfId="0" applyFont="1" applyBorder="1" applyAlignment="1">
      <alignment horizontal="left" vertical="top" wrapText="1"/>
    </xf>
    <xf numFmtId="0" fontId="0" fillId="0" borderId="49" xfId="0" applyFont="1" applyBorder="1" applyAlignment="1">
      <alignment horizontal="left" vertical="top" wrapText="1"/>
    </xf>
    <xf numFmtId="166" fontId="19" fillId="0" borderId="49" xfId="48" applyNumberFormat="1" applyFont="1" applyBorder="1" applyAlignment="1">
      <alignment horizontal="right" vertical="top"/>
    </xf>
    <xf numFmtId="0" fontId="0" fillId="0" borderId="0" xfId="0">
      <alignment horizontal="left" vertical="top" wrapText="1"/>
    </xf>
    <xf numFmtId="0" fontId="0" fillId="0" borderId="49" xfId="0" applyBorder="1">
      <alignment horizontal="left" vertical="top" wrapText="1"/>
    </xf>
    <xf numFmtId="0" fontId="0" fillId="0" borderId="49" xfId="0" applyFont="1" applyBorder="1" applyAlignment="1">
      <alignment horizontal="left" vertical="top" wrapText="1"/>
    </xf>
    <xf numFmtId="166" fontId="19" fillId="0" borderId="49" xfId="48" applyNumberFormat="1" applyFont="1" applyBorder="1" applyAlignment="1">
      <alignment horizontal="right" vertical="top"/>
    </xf>
    <xf numFmtId="0" fontId="30" fillId="0" borderId="49" xfId="0" applyFont="1" applyBorder="1" applyAlignment="1">
      <alignment horizontal="left" vertical="top" wrapText="1"/>
    </xf>
    <xf numFmtId="166" fontId="52" fillId="0" borderId="49" xfId="70" applyNumberFormat="1" applyFont="1" applyBorder="1" applyAlignment="1">
      <alignment horizontal="right" vertical="top"/>
    </xf>
    <xf numFmtId="0" fontId="26" fillId="0" borderId="49" xfId="0" applyFont="1" applyBorder="1" applyAlignment="1">
      <alignment horizontal="left" vertical="top" wrapText="1"/>
    </xf>
    <xf numFmtId="0" fontId="0" fillId="0" borderId="10" xfId="0" applyFill="1" applyBorder="1">
      <alignment horizontal="left" vertical="top" wrapText="1"/>
    </xf>
    <xf numFmtId="0" fontId="0" fillId="0" borderId="15" xfId="0" applyFill="1" applyBorder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168" fontId="0" fillId="0" borderId="31" xfId="0" applyNumberFormat="1" applyFill="1" applyBorder="1" applyAlignment="1">
      <alignment horizontal="right" vertical="top" wrapText="1"/>
    </xf>
    <xf numFmtId="0" fontId="0" fillId="0" borderId="0" xfId="0" applyFill="1">
      <alignment horizontal="left" vertical="top" wrapText="1"/>
    </xf>
    <xf numFmtId="166" fontId="36" fillId="34" borderId="31" xfId="48" applyNumberFormat="1" applyFont="1" applyFill="1" applyBorder="1" applyAlignment="1">
      <alignment horizontal="right" vertical="top"/>
    </xf>
    <xf numFmtId="0" fontId="80" fillId="33" borderId="10" xfId="0" applyFont="1" applyFill="1" applyBorder="1" applyAlignment="1">
      <alignment horizontal="left" vertical="top" wrapText="1"/>
    </xf>
    <xf numFmtId="0" fontId="80" fillId="0" borderId="49" xfId="0" applyFont="1" applyBorder="1" applyAlignment="1">
      <alignment horizontal="left" vertical="top" wrapText="1"/>
    </xf>
    <xf numFmtId="0" fontId="25" fillId="0" borderId="49" xfId="0" applyFont="1" applyFill="1" applyBorder="1">
      <alignment horizontal="left" vertical="top" wrapText="1"/>
    </xf>
    <xf numFmtId="0" fontId="25" fillId="0" borderId="49" xfId="0" applyFont="1" applyFill="1" applyBorder="1" applyAlignment="1">
      <alignment horizontal="center" vertical="center" wrapText="1"/>
    </xf>
    <xf numFmtId="0" fontId="25" fillId="0" borderId="53" xfId="0" applyFont="1" applyFill="1" applyBorder="1" applyAlignment="1">
      <alignment horizontal="left" vertical="center" wrapText="1"/>
    </xf>
    <xf numFmtId="0" fontId="25" fillId="0" borderId="49" xfId="49" applyFont="1" applyFill="1" applyBorder="1" applyAlignment="1">
      <alignment horizontal="center" vertical="center"/>
    </xf>
    <xf numFmtId="0" fontId="46" fillId="0" borderId="0" xfId="45" applyFont="1" applyFill="1" applyAlignment="1">
      <alignment vertical="center"/>
    </xf>
    <xf numFmtId="0" fontId="25" fillId="0" borderId="0" xfId="46" applyFont="1" applyFill="1" applyBorder="1" applyAlignment="1">
      <alignment horizontal="left" vertical="center"/>
    </xf>
    <xf numFmtId="0" fontId="25" fillId="0" borderId="49" xfId="46" applyFont="1" applyFill="1" applyBorder="1" applyAlignment="1">
      <alignment horizontal="center" vertical="center"/>
    </xf>
    <xf numFmtId="0" fontId="25" fillId="0" borderId="52" xfId="46" applyFont="1" applyFill="1" applyBorder="1" applyAlignment="1">
      <alignment horizontal="center" vertical="center"/>
    </xf>
    <xf numFmtId="168" fontId="25" fillId="0" borderId="25" xfId="47" applyNumberFormat="1" applyFont="1" applyFill="1" applyBorder="1" applyAlignment="1">
      <alignment horizontal="center" vertical="center" wrapText="1"/>
    </xf>
    <xf numFmtId="0" fontId="25" fillId="0" borderId="35" xfId="0" applyFont="1" applyFill="1" applyBorder="1" applyAlignment="1">
      <alignment vertical="top" wrapText="1"/>
    </xf>
    <xf numFmtId="168" fontId="24" fillId="0" borderId="33" xfId="0" applyNumberFormat="1" applyFont="1" applyFill="1" applyBorder="1" applyAlignment="1">
      <alignment horizontal="center" vertical="center" wrapText="1"/>
    </xf>
    <xf numFmtId="3" fontId="25" fillId="0" borderId="52" xfId="46" applyNumberFormat="1" applyFont="1" applyFill="1" applyBorder="1" applyAlignment="1">
      <alignment horizontal="center" vertical="center"/>
    </xf>
    <xf numFmtId="0" fontId="25" fillId="0" borderId="33" xfId="0" applyFont="1" applyFill="1" applyBorder="1">
      <alignment horizontal="left" vertical="top" wrapText="1"/>
    </xf>
    <xf numFmtId="0" fontId="25" fillId="0" borderId="33" xfId="0" applyFont="1" applyFill="1" applyBorder="1" applyAlignment="1">
      <alignment horizontal="center" vertical="center" wrapText="1"/>
    </xf>
    <xf numFmtId="3" fontId="25" fillId="0" borderId="33" xfId="46" applyNumberFormat="1" applyFont="1" applyFill="1" applyBorder="1" applyAlignment="1">
      <alignment horizontal="center" vertical="center"/>
    </xf>
    <xf numFmtId="0" fontId="37" fillId="0" borderId="0" xfId="0" applyNumberFormat="1" applyFont="1" applyFill="1" applyAlignment="1">
      <alignment wrapText="1"/>
    </xf>
    <xf numFmtId="0" fontId="37" fillId="0" borderId="0" xfId="44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center" vertical="center" wrapText="1"/>
    </xf>
    <xf numFmtId="0" fontId="25" fillId="34" borderId="31" xfId="0" applyFont="1" applyFill="1" applyBorder="1" applyAlignment="1">
      <alignment horizontal="center" vertical="top" wrapText="1"/>
    </xf>
    <xf numFmtId="0" fontId="25" fillId="33" borderId="31" xfId="0" applyFont="1" applyFill="1" applyBorder="1" applyAlignment="1">
      <alignment horizontal="center" vertical="top" wrapText="1"/>
    </xf>
    <xf numFmtId="0" fontId="36" fillId="33" borderId="35" xfId="0" applyFont="1" applyFill="1" applyBorder="1" applyAlignment="1">
      <alignment horizontal="center" vertical="center" wrapText="1"/>
    </xf>
    <xf numFmtId="0" fontId="36" fillId="33" borderId="37" xfId="0" applyFont="1" applyFill="1" applyBorder="1" applyAlignment="1">
      <alignment horizontal="center" vertical="center" wrapText="1"/>
    </xf>
    <xf numFmtId="0" fontId="25" fillId="33" borderId="39" xfId="0" applyFont="1" applyFill="1" applyBorder="1" applyAlignment="1">
      <alignment horizontal="center" vertical="center" wrapText="1"/>
    </xf>
    <xf numFmtId="0" fontId="25" fillId="33" borderId="40" xfId="0" applyFont="1" applyFill="1" applyBorder="1" applyAlignment="1">
      <alignment horizontal="center" vertical="center" wrapText="1"/>
    </xf>
    <xf numFmtId="0" fontId="27" fillId="33" borderId="50" xfId="0" applyFont="1" applyFill="1" applyBorder="1" applyAlignment="1">
      <alignment horizontal="center" vertical="center" wrapText="1"/>
    </xf>
    <xf numFmtId="0" fontId="27" fillId="33" borderId="51" xfId="0" applyFont="1" applyFill="1" applyBorder="1" applyAlignment="1">
      <alignment horizontal="center" vertical="center" wrapText="1"/>
    </xf>
    <xf numFmtId="49" fontId="28" fillId="0" borderId="14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0" borderId="21" xfId="0" applyNumberFormat="1" applyFont="1" applyFill="1" applyBorder="1" applyAlignment="1">
      <alignment horizontal="center" vertical="center" wrapText="1"/>
    </xf>
    <xf numFmtId="49" fontId="28" fillId="0" borderId="23" xfId="0" applyNumberFormat="1" applyFont="1" applyFill="1" applyBorder="1" applyAlignment="1">
      <alignment horizontal="center" vertical="center" wrapText="1"/>
    </xf>
    <xf numFmtId="0" fontId="28" fillId="0" borderId="12" xfId="0" applyNumberFormat="1" applyFont="1" applyFill="1" applyBorder="1" applyAlignment="1">
      <alignment horizontal="center" vertical="center" wrapText="1"/>
    </xf>
    <xf numFmtId="0" fontId="28" fillId="0" borderId="19" xfId="0" applyNumberFormat="1" applyFont="1" applyFill="1" applyBorder="1" applyAlignment="1">
      <alignment horizontal="center" vertical="center" wrapText="1"/>
    </xf>
    <xf numFmtId="0" fontId="28" fillId="0" borderId="13" xfId="0" applyNumberFormat="1" applyFont="1" applyFill="1" applyBorder="1" applyAlignment="1">
      <alignment horizontal="center" vertical="center" wrapText="1"/>
    </xf>
    <xf numFmtId="169" fontId="24" fillId="33" borderId="15" xfId="0" applyNumberFormat="1" applyFont="1" applyFill="1" applyBorder="1" applyAlignment="1">
      <alignment horizontal="center" vertical="center" wrapText="1"/>
    </xf>
    <xf numFmtId="169" fontId="24" fillId="33" borderId="17" xfId="0" applyNumberFormat="1" applyFont="1" applyFill="1" applyBorder="1" applyAlignment="1">
      <alignment horizontal="center" vertical="center" wrapText="1"/>
    </xf>
    <xf numFmtId="169" fontId="24" fillId="33" borderId="16" xfId="0" applyNumberFormat="1" applyFont="1" applyFill="1" applyBorder="1" applyAlignment="1">
      <alignment horizontal="center" vertical="center" wrapText="1"/>
    </xf>
    <xf numFmtId="169" fontId="28" fillId="0" borderId="18" xfId="0" applyNumberFormat="1" applyFont="1" applyFill="1" applyBorder="1" applyAlignment="1">
      <alignment horizontal="center" vertical="center" wrapText="1"/>
    </xf>
    <xf numFmtId="169" fontId="28" fillId="0" borderId="23" xfId="0" applyNumberFormat="1" applyFont="1" applyFill="1" applyBorder="1" applyAlignment="1">
      <alignment horizontal="center" vertical="center" wrapText="1"/>
    </xf>
    <xf numFmtId="169" fontId="28" fillId="0" borderId="15" xfId="0" applyNumberFormat="1" applyFont="1" applyFill="1" applyBorder="1" applyAlignment="1">
      <alignment horizontal="center" vertical="center" wrapText="1"/>
    </xf>
    <xf numFmtId="169" fontId="28" fillId="0" borderId="17" xfId="0" applyNumberFormat="1" applyFont="1" applyFill="1" applyBorder="1" applyAlignment="1">
      <alignment horizontal="center" vertical="center" wrapText="1"/>
    </xf>
    <xf numFmtId="169" fontId="28" fillId="0" borderId="16" xfId="0" applyNumberFormat="1" applyFont="1" applyFill="1" applyBorder="1" applyAlignment="1">
      <alignment horizontal="center" vertical="center" wrapText="1"/>
    </xf>
    <xf numFmtId="169" fontId="25" fillId="0" borderId="0" xfId="0" applyNumberFormat="1" applyFont="1" applyFill="1" applyBorder="1" applyAlignment="1">
      <alignment horizontal="right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top" wrapText="1"/>
    </xf>
    <xf numFmtId="0" fontId="36" fillId="0" borderId="38" xfId="0" applyFont="1" applyBorder="1" applyAlignment="1">
      <alignment horizontal="center" vertical="top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NumberFormat="1" applyFont="1" applyFill="1" applyBorder="1" applyAlignment="1">
      <alignment horizontal="center" vertical="center" wrapText="1"/>
    </xf>
    <xf numFmtId="169" fontId="29" fillId="0" borderId="20" xfId="0" applyNumberFormat="1" applyFont="1" applyFill="1" applyBorder="1" applyAlignment="1">
      <alignment horizontal="center" vertical="center" wrapText="1"/>
    </xf>
    <xf numFmtId="169" fontId="29" fillId="0" borderId="23" xfId="0" applyNumberFormat="1" applyFont="1" applyFill="1" applyBorder="1" applyAlignment="1">
      <alignment horizontal="center" vertical="center" wrapText="1"/>
    </xf>
    <xf numFmtId="0" fontId="37" fillId="0" borderId="0" xfId="0" applyNumberFormat="1" applyFont="1" applyFill="1" applyBorder="1" applyAlignment="1">
      <alignment horizontal="center" vertical="center" wrapText="1"/>
    </xf>
    <xf numFmtId="169" fontId="24" fillId="0" borderId="50" xfId="0" applyNumberFormat="1" applyFont="1" applyFill="1" applyBorder="1" applyAlignment="1">
      <alignment horizontal="center" vertical="center" wrapText="1"/>
    </xf>
    <xf numFmtId="169" fontId="24" fillId="0" borderId="51" xfId="0" applyNumberFormat="1" applyFont="1" applyFill="1" applyBorder="1" applyAlignment="1">
      <alignment horizontal="center" vertical="center" wrapText="1"/>
    </xf>
    <xf numFmtId="168" fontId="25" fillId="0" borderId="0" xfId="0" applyNumberFormat="1" applyFont="1" applyFill="1" applyBorder="1" applyAlignment="1">
      <alignment horizontal="right" vertical="center" wrapText="1"/>
    </xf>
    <xf numFmtId="49" fontId="24" fillId="0" borderId="28" xfId="0" applyNumberFormat="1" applyFont="1" applyFill="1" applyBorder="1" applyAlignment="1">
      <alignment horizontal="center" vertical="center" wrapText="1"/>
    </xf>
    <xf numFmtId="49" fontId="24" fillId="0" borderId="29" xfId="0" applyNumberFormat="1" applyFont="1" applyFill="1" applyBorder="1" applyAlignment="1">
      <alignment horizontal="center" vertical="center" wrapText="1"/>
    </xf>
    <xf numFmtId="0" fontId="24" fillId="0" borderId="30" xfId="0" applyNumberFormat="1" applyFont="1" applyFill="1" applyBorder="1" applyAlignment="1">
      <alignment horizontal="center" vertical="center" wrapText="1"/>
    </xf>
    <xf numFmtId="0" fontId="24" fillId="0" borderId="32" xfId="0" applyNumberFormat="1" applyFont="1" applyFill="1" applyBorder="1" applyAlignment="1">
      <alignment horizontal="center" vertical="center" wrapText="1"/>
    </xf>
    <xf numFmtId="168" fontId="24" fillId="33" borderId="30" xfId="0" applyNumberFormat="1" applyFont="1" applyFill="1" applyBorder="1" applyAlignment="1">
      <alignment horizontal="center" vertical="center" wrapText="1"/>
    </xf>
    <xf numFmtId="168" fontId="24" fillId="33" borderId="32" xfId="0" applyNumberFormat="1" applyFont="1" applyFill="1" applyBorder="1" applyAlignment="1">
      <alignment horizontal="center" vertical="center" wrapText="1"/>
    </xf>
    <xf numFmtId="0" fontId="58" fillId="0" borderId="49" xfId="0" applyNumberFormat="1" applyFont="1" applyFill="1" applyBorder="1" applyAlignment="1">
      <alignment horizontal="center" vertical="center" wrapText="1"/>
    </xf>
    <xf numFmtId="0" fontId="24" fillId="0" borderId="49" xfId="0" applyNumberFormat="1" applyFont="1" applyFill="1" applyBorder="1" applyAlignment="1">
      <alignment horizontal="center" vertical="center" wrapText="1"/>
    </xf>
    <xf numFmtId="172" fontId="24" fillId="0" borderId="49" xfId="66" applyNumberFormat="1" applyFont="1" applyFill="1" applyBorder="1" applyAlignment="1">
      <alignment horizontal="center" vertical="center" wrapText="1"/>
    </xf>
    <xf numFmtId="172" fontId="24" fillId="0" borderId="52" xfId="66" applyNumberFormat="1" applyFont="1" applyFill="1" applyBorder="1" applyAlignment="1">
      <alignment horizontal="center" vertical="center" wrapText="1"/>
    </xf>
    <xf numFmtId="49" fontId="24" fillId="0" borderId="49" xfId="0" applyNumberFormat="1" applyFont="1" applyFill="1" applyBorder="1" applyAlignment="1">
      <alignment horizontal="center" vertical="center" wrapText="1"/>
    </xf>
    <xf numFmtId="172" fontId="24" fillId="0" borderId="49" xfId="0" applyNumberFormat="1" applyFont="1" applyFill="1" applyBorder="1" applyAlignment="1">
      <alignment horizontal="center" vertical="center" wrapText="1"/>
    </xf>
    <xf numFmtId="171" fontId="37" fillId="0" borderId="0" xfId="72" applyNumberFormat="1" applyFont="1" applyAlignment="1">
      <alignment horizontal="right" wrapText="1"/>
    </xf>
    <xf numFmtId="0" fontId="54" fillId="0" borderId="0" xfId="72" applyFont="1" applyAlignment="1">
      <alignment horizontal="right" vertical="center"/>
    </xf>
    <xf numFmtId="172" fontId="62" fillId="0" borderId="0" xfId="0" applyNumberFormat="1" applyFont="1" applyFill="1" applyBorder="1" applyAlignment="1">
      <alignment horizontal="right" vertical="center" wrapText="1"/>
    </xf>
    <xf numFmtId="0" fontId="23" fillId="33" borderId="15" xfId="0" applyFont="1" applyFill="1" applyBorder="1" applyAlignment="1">
      <alignment horizontal="left" vertical="top" wrapText="1"/>
    </xf>
    <xf numFmtId="0" fontId="23" fillId="33" borderId="27" xfId="0" applyFont="1" applyFill="1" applyBorder="1" applyAlignment="1">
      <alignment horizontal="left" vertical="top" wrapText="1"/>
    </xf>
    <xf numFmtId="0" fontId="23" fillId="33" borderId="16" xfId="0" applyFont="1" applyFill="1" applyBorder="1" applyAlignment="1">
      <alignment horizontal="left" vertical="top" wrapText="1"/>
    </xf>
    <xf numFmtId="0" fontId="30" fillId="33" borderId="33" xfId="0" applyFont="1" applyFill="1" applyBorder="1" applyAlignment="1">
      <alignment horizontal="left" vertical="top" wrapText="1"/>
    </xf>
    <xf numFmtId="0" fontId="23" fillId="33" borderId="17" xfId="0" applyFont="1" applyFill="1" applyBorder="1" applyAlignment="1">
      <alignment horizontal="left" vertical="top" wrapText="1"/>
    </xf>
    <xf numFmtId="0" fontId="0" fillId="33" borderId="12" xfId="0" applyFont="1" applyFill="1" applyBorder="1" applyAlignment="1">
      <alignment horizontal="left" vertical="center" wrapText="1"/>
    </xf>
    <xf numFmtId="0" fontId="0" fillId="33" borderId="13" xfId="0" applyFont="1" applyFill="1" applyBorder="1" applyAlignment="1">
      <alignment horizontal="left" vertical="center" wrapText="1"/>
    </xf>
    <xf numFmtId="0" fontId="80" fillId="33" borderId="12" xfId="0" applyFont="1" applyFill="1" applyBorder="1" applyAlignment="1">
      <alignment horizontal="left" vertical="center" wrapText="1"/>
    </xf>
    <xf numFmtId="0" fontId="80" fillId="33" borderId="13" xfId="0" applyFont="1" applyFill="1" applyBorder="1" applyAlignment="1">
      <alignment horizontal="left" vertical="center" wrapText="1"/>
    </xf>
    <xf numFmtId="0" fontId="34" fillId="33" borderId="49" xfId="0" applyFont="1" applyFill="1" applyBorder="1" applyAlignment="1">
      <alignment horizontal="center" vertical="center" wrapText="1"/>
    </xf>
    <xf numFmtId="0" fontId="30" fillId="33" borderId="49" xfId="0" applyFont="1" applyFill="1" applyBorder="1" applyAlignment="1">
      <alignment horizontal="center" vertical="center" wrapText="1"/>
    </xf>
    <xf numFmtId="0" fontId="0" fillId="33" borderId="40" xfId="0" applyFill="1" applyBorder="1" applyAlignment="1">
      <alignment horizontal="center" vertical="center" wrapText="1"/>
    </xf>
    <xf numFmtId="0" fontId="0" fillId="33" borderId="26" xfId="0" applyFill="1" applyBorder="1" applyAlignment="1">
      <alignment horizontal="center" vertical="center" wrapText="1"/>
    </xf>
    <xf numFmtId="169" fontId="37" fillId="0" borderId="0" xfId="0" applyNumberFormat="1" applyFont="1" applyFill="1" applyAlignment="1">
      <alignment horizontal="right" vertical="center" wrapText="1"/>
    </xf>
    <xf numFmtId="0" fontId="44" fillId="33" borderId="0" xfId="0" applyFont="1" applyFill="1" applyAlignment="1">
      <alignment horizontal="center" vertical="top"/>
    </xf>
    <xf numFmtId="0" fontId="0" fillId="33" borderId="12" xfId="0" applyFill="1" applyBorder="1" applyAlignment="1">
      <alignment horizontal="center" vertical="top" wrapText="1"/>
    </xf>
    <xf numFmtId="0" fontId="0" fillId="33" borderId="19" xfId="0" applyFont="1" applyFill="1" applyBorder="1" applyAlignment="1">
      <alignment horizontal="center" vertical="top" wrapText="1"/>
    </xf>
    <xf numFmtId="0" fontId="0" fillId="33" borderId="13" xfId="0" applyFont="1" applyFill="1" applyBorder="1" applyAlignment="1">
      <alignment horizontal="center" vertical="top" wrapText="1"/>
    </xf>
    <xf numFmtId="0" fontId="34" fillId="33" borderId="15" xfId="0" applyFont="1" applyFill="1" applyBorder="1" applyAlignment="1">
      <alignment horizontal="left" vertical="top" wrapText="1"/>
    </xf>
    <xf numFmtId="0" fontId="34" fillId="33" borderId="16" xfId="0" applyFont="1" applyFill="1" applyBorder="1" applyAlignment="1">
      <alignment horizontal="left" vertical="top" wrapText="1"/>
    </xf>
    <xf numFmtId="0" fontId="23" fillId="33" borderId="0" xfId="0" applyFont="1" applyFill="1" applyAlignment="1">
      <alignment horizontal="left" vertical="top" wrapText="1"/>
    </xf>
    <xf numFmtId="0" fontId="30" fillId="33" borderId="43" xfId="0" applyFont="1" applyFill="1" applyBorder="1" applyAlignment="1">
      <alignment horizontal="left" vertical="top" wrapText="1"/>
    </xf>
    <xf numFmtId="0" fontId="30" fillId="33" borderId="44" xfId="0" applyFont="1" applyFill="1" applyBorder="1" applyAlignment="1">
      <alignment horizontal="left" vertical="top" wrapText="1"/>
    </xf>
    <xf numFmtId="0" fontId="0" fillId="33" borderId="31" xfId="0" applyFont="1" applyFill="1" applyBorder="1" applyAlignment="1">
      <alignment horizontal="left" vertical="top" wrapText="1"/>
    </xf>
    <xf numFmtId="0" fontId="0" fillId="33" borderId="12" xfId="0" applyFont="1" applyFill="1" applyBorder="1" applyAlignment="1">
      <alignment horizontal="center" vertical="top" wrapText="1"/>
    </xf>
    <xf numFmtId="0" fontId="0" fillId="33" borderId="14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center" vertical="top" wrapText="1"/>
    </xf>
    <xf numFmtId="0" fontId="37" fillId="0" borderId="0" xfId="0" applyNumberFormat="1" applyFont="1" applyFill="1" applyBorder="1" applyAlignment="1">
      <alignment horizontal="center" wrapText="1"/>
    </xf>
    <xf numFmtId="0" fontId="44" fillId="33" borderId="0" xfId="0" applyFont="1" applyFill="1" applyAlignment="1">
      <alignment horizontal="center" vertical="top" wrapText="1"/>
    </xf>
    <xf numFmtId="0" fontId="24" fillId="0" borderId="36" xfId="0" applyFont="1" applyFill="1" applyBorder="1" applyAlignment="1">
      <alignment horizontal="left" vertical="top" wrapText="1"/>
    </xf>
    <xf numFmtId="0" fontId="24" fillId="0" borderId="37" xfId="0" applyFont="1" applyFill="1" applyBorder="1" applyAlignment="1">
      <alignment horizontal="left" vertical="top" wrapText="1"/>
    </xf>
    <xf numFmtId="0" fontId="24" fillId="33" borderId="15" xfId="46" applyFont="1" applyFill="1" applyBorder="1" applyAlignment="1">
      <alignment horizontal="left" vertical="center" wrapText="1"/>
    </xf>
    <xf numFmtId="0" fontId="24" fillId="33" borderId="17" xfId="46" applyFont="1" applyFill="1" applyBorder="1" applyAlignment="1">
      <alignment horizontal="left" vertical="center" wrapText="1"/>
    </xf>
    <xf numFmtId="0" fontId="24" fillId="33" borderId="16" xfId="46" applyFont="1" applyFill="1" applyBorder="1" applyAlignment="1">
      <alignment horizontal="left" vertical="center" wrapText="1"/>
    </xf>
    <xf numFmtId="0" fontId="25" fillId="33" borderId="15" xfId="46" applyFont="1" applyFill="1" applyBorder="1" applyAlignment="1">
      <alignment horizontal="left" vertical="center" wrapText="1"/>
    </xf>
    <xf numFmtId="0" fontId="25" fillId="33" borderId="17" xfId="46" applyFont="1" applyFill="1" applyBorder="1" applyAlignment="1">
      <alignment horizontal="left" vertical="center" wrapText="1"/>
    </xf>
    <xf numFmtId="0" fontId="25" fillId="33" borderId="16" xfId="46" applyFont="1" applyFill="1" applyBorder="1" applyAlignment="1">
      <alignment horizontal="left" vertical="center" wrapText="1"/>
    </xf>
    <xf numFmtId="0" fontId="24" fillId="33" borderId="0" xfId="46" applyFont="1" applyFill="1" applyAlignment="1">
      <alignment horizontal="right" vertical="center"/>
    </xf>
    <xf numFmtId="0" fontId="31" fillId="34" borderId="0" xfId="46" applyFont="1" applyFill="1" applyAlignment="1">
      <alignment horizontal="center" vertical="center" wrapText="1"/>
    </xf>
    <xf numFmtId="0" fontId="25" fillId="33" borderId="12" xfId="45" applyFont="1" applyFill="1" applyBorder="1" applyAlignment="1">
      <alignment horizontal="center" vertical="center"/>
    </xf>
    <xf numFmtId="0" fontId="25" fillId="33" borderId="13" xfId="45" applyFont="1" applyFill="1" applyBorder="1" applyAlignment="1">
      <alignment horizontal="center" vertical="center"/>
    </xf>
    <xf numFmtId="0" fontId="25" fillId="33" borderId="12" xfId="46" applyFont="1" applyFill="1" applyBorder="1" applyAlignment="1">
      <alignment horizontal="center" vertical="center"/>
    </xf>
    <xf numFmtId="0" fontId="25" fillId="33" borderId="13" xfId="46" applyFont="1" applyFill="1" applyBorder="1" applyAlignment="1">
      <alignment horizontal="center" vertical="center"/>
    </xf>
    <xf numFmtId="0" fontId="25" fillId="33" borderId="12" xfId="46" applyFont="1" applyFill="1" applyBorder="1" applyAlignment="1">
      <alignment horizontal="center" vertical="center" wrapText="1"/>
    </xf>
    <xf numFmtId="0" fontId="25" fillId="33" borderId="13" xfId="46" applyFont="1" applyFill="1" applyBorder="1" applyAlignment="1">
      <alignment horizontal="center" vertical="center" wrapText="1"/>
    </xf>
    <xf numFmtId="0" fontId="25" fillId="33" borderId="15" xfId="46" applyFont="1" applyFill="1" applyBorder="1" applyAlignment="1">
      <alignment horizontal="center" vertical="center" wrapText="1"/>
    </xf>
    <xf numFmtId="0" fontId="25" fillId="33" borderId="16" xfId="46" applyFont="1" applyFill="1" applyBorder="1" applyAlignment="1">
      <alignment horizontal="center" vertical="center" wrapText="1"/>
    </xf>
  </cellXfs>
  <cellStyles count="115">
    <cellStyle name="20% - Accent1" xfId="20" builtinId="30" customBuiltin="1"/>
    <cellStyle name="20% - Accent1 2" xfId="54"/>
    <cellStyle name="20% - Accent1 3" xfId="92"/>
    <cellStyle name="20% - Accent2" xfId="24" builtinId="34" customBuiltin="1"/>
    <cellStyle name="20% - Accent2 2" xfId="55"/>
    <cellStyle name="20% - Accent2 3" xfId="96"/>
    <cellStyle name="20% - Accent3" xfId="28" builtinId="38" customBuiltin="1"/>
    <cellStyle name="20% - Accent3 2" xfId="56"/>
    <cellStyle name="20% - Accent3 3" xfId="100"/>
    <cellStyle name="20% - Accent4" xfId="32" builtinId="42" customBuiltin="1"/>
    <cellStyle name="20% - Accent4 2" xfId="57"/>
    <cellStyle name="20% - Accent4 3" xfId="104"/>
    <cellStyle name="20% - Accent5" xfId="36" builtinId="46" customBuiltin="1"/>
    <cellStyle name="20% - Accent5 2" xfId="58"/>
    <cellStyle name="20% - Accent5 3" xfId="108"/>
    <cellStyle name="20% - Accent6" xfId="40" builtinId="50" customBuiltin="1"/>
    <cellStyle name="20% - Accent6 2" xfId="59"/>
    <cellStyle name="20% - Accent6 3" xfId="112"/>
    <cellStyle name="40% - Accent1" xfId="21" builtinId="31" customBuiltin="1"/>
    <cellStyle name="40% - Accent1 2" xfId="60"/>
    <cellStyle name="40% - Accent1 3" xfId="93"/>
    <cellStyle name="40% - Accent2" xfId="25" builtinId="35" customBuiltin="1"/>
    <cellStyle name="40% - Accent2 2" xfId="61"/>
    <cellStyle name="40% - Accent2 3" xfId="97"/>
    <cellStyle name="40% - Accent3" xfId="29" builtinId="39" customBuiltin="1"/>
    <cellStyle name="40% - Accent3 2" xfId="62"/>
    <cellStyle name="40% - Accent3 3" xfId="101"/>
    <cellStyle name="40% - Accent4" xfId="33" builtinId="43" customBuiltin="1"/>
    <cellStyle name="40% - Accent4 2" xfId="63"/>
    <cellStyle name="40% - Accent4 3" xfId="105"/>
    <cellStyle name="40% - Accent5" xfId="37" builtinId="47" customBuiltin="1"/>
    <cellStyle name="40% - Accent5 2" xfId="64"/>
    <cellStyle name="40% - Accent5 3" xfId="109"/>
    <cellStyle name="40% - Accent6" xfId="41" builtinId="51" customBuiltin="1"/>
    <cellStyle name="40% - Accent6 2" xfId="65"/>
    <cellStyle name="40% - Accent6 3" xfId="113"/>
    <cellStyle name="60% - Accent1" xfId="22" builtinId="32" customBuiltin="1"/>
    <cellStyle name="60% - Accent1 2" xfId="94"/>
    <cellStyle name="60% - Accent2" xfId="26" builtinId="36" customBuiltin="1"/>
    <cellStyle name="60% - Accent2 2" xfId="98"/>
    <cellStyle name="60% - Accent3" xfId="30" builtinId="40" customBuiltin="1"/>
    <cellStyle name="60% - Accent3 2" xfId="102"/>
    <cellStyle name="60% - Accent4" xfId="34" builtinId="44" customBuiltin="1"/>
    <cellStyle name="60% - Accent4 2" xfId="106"/>
    <cellStyle name="60% - Accent5" xfId="38" builtinId="48" customBuiltin="1"/>
    <cellStyle name="60% - Accent5 2" xfId="110"/>
    <cellStyle name="60% - Accent6" xfId="42" builtinId="52" customBuiltin="1"/>
    <cellStyle name="60% - Accent6 2" xfId="114"/>
    <cellStyle name="Accent1" xfId="19" builtinId="29" customBuiltin="1"/>
    <cellStyle name="Accent1 2" xfId="91"/>
    <cellStyle name="Accent2" xfId="23" builtinId="33" customBuiltin="1"/>
    <cellStyle name="Accent2 2" xfId="95"/>
    <cellStyle name="Accent3" xfId="27" builtinId="37" customBuiltin="1"/>
    <cellStyle name="Accent3 2" xfId="99"/>
    <cellStyle name="Accent4" xfId="31" builtinId="41" customBuiltin="1"/>
    <cellStyle name="Accent4 2" xfId="103"/>
    <cellStyle name="Accent5" xfId="35" builtinId="45" customBuiltin="1"/>
    <cellStyle name="Accent5 2" xfId="107"/>
    <cellStyle name="Accent6" xfId="39" builtinId="49" customBuiltin="1"/>
    <cellStyle name="Accent6 2" xfId="111"/>
    <cellStyle name="Bad" xfId="8" builtinId="27" customBuiltin="1"/>
    <cellStyle name="Bad 2" xfId="80"/>
    <cellStyle name="Calculation" xfId="12" builtinId="22" customBuiltin="1"/>
    <cellStyle name="Calculation 2" xfId="84"/>
    <cellStyle name="Check Cell" xfId="14" builtinId="23" customBuiltin="1"/>
    <cellStyle name="Check Cell 2" xfId="86"/>
    <cellStyle name="Comma" xfId="1" builtinId="3" customBuiltin="1"/>
    <cellStyle name="Comma 2" xfId="66"/>
    <cellStyle name="Comma 6" xfId="53"/>
    <cellStyle name="Explanatory Text" xfId="17" builtinId="53" customBuiltin="1"/>
    <cellStyle name="Explanatory Text 2" xfId="89"/>
    <cellStyle name="Good" xfId="7" builtinId="26" customBuiltin="1"/>
    <cellStyle name="Good 2" xfId="79"/>
    <cellStyle name="Heading 1" xfId="3" builtinId="16" customBuiltin="1"/>
    <cellStyle name="Heading 1 2" xfId="75"/>
    <cellStyle name="Heading 2" xfId="4" builtinId="17" customBuiltin="1"/>
    <cellStyle name="Heading 2 2" xfId="76"/>
    <cellStyle name="Heading 3" xfId="5" builtinId="18" customBuiltin="1"/>
    <cellStyle name="Heading 3 2" xfId="77"/>
    <cellStyle name="Heading 4" xfId="6" builtinId="19" customBuiltin="1"/>
    <cellStyle name="Heading 4 2" xfId="78"/>
    <cellStyle name="Input" xfId="10" builtinId="20" customBuiltin="1"/>
    <cellStyle name="Input 2" xfId="82"/>
    <cellStyle name="Linked Cell" xfId="13" builtinId="24" customBuiltin="1"/>
    <cellStyle name="Linked Cell 2" xfId="85"/>
    <cellStyle name="Neutral" xfId="9" builtinId="28" customBuiltin="1"/>
    <cellStyle name="Neutral 2" xfId="81"/>
    <cellStyle name="Normal" xfId="0" builtinId="0" customBuiltin="1"/>
    <cellStyle name="Normal 11 2" xfId="72"/>
    <cellStyle name="Normal 13" xfId="73"/>
    <cellStyle name="Normal 2" xfId="69"/>
    <cellStyle name="Normal 2 2" xfId="43"/>
    <cellStyle name="Normal 2 3" xfId="44"/>
    <cellStyle name="Normal 2_IV-ՀՐԱՏԱՊ ՓՈՒԼԵՐՈՎ" xfId="45"/>
    <cellStyle name="Normal 3" xfId="71"/>
    <cellStyle name="Normal 5" xfId="52"/>
    <cellStyle name="Normal 5 2" xfId="46"/>
    <cellStyle name="Normal 6 2" xfId="47"/>
    <cellStyle name="Normal 8" xfId="67"/>
    <cellStyle name="Note" xfId="16" builtinId="10" customBuiltin="1"/>
    <cellStyle name="Note 2" xfId="68"/>
    <cellStyle name="Note 3" xfId="88"/>
    <cellStyle name="Output" xfId="11" builtinId="21" customBuiltin="1"/>
    <cellStyle name="Output 2" xfId="83"/>
    <cellStyle name="SN_241" xfId="48"/>
    <cellStyle name="SN_b" xfId="70"/>
    <cellStyle name="Title" xfId="2" builtinId="15" customBuiltin="1"/>
    <cellStyle name="Title 2" xfId="74"/>
    <cellStyle name="Total" xfId="18" builtinId="25" customBuiltin="1"/>
    <cellStyle name="Total 2" xfId="90"/>
    <cellStyle name="Warning Text" xfId="15" builtinId="11" customBuiltin="1"/>
    <cellStyle name="Warning Text 2" xfId="87"/>
    <cellStyle name="Обычный 2" xfId="51"/>
    <cellStyle name="Обычный 2 2" xfId="49"/>
    <cellStyle name="Обычный_+JRVEG-DZOR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6"/>
  <sheetViews>
    <sheetView view="pageBreakPreview" topLeftCell="A19" zoomScaleNormal="100" zoomScaleSheetLayoutView="100" workbookViewId="0">
      <selection activeCell="C38" sqref="C38"/>
    </sheetView>
  </sheetViews>
  <sheetFormatPr defaultRowHeight="12.75" x14ac:dyDescent="0.25"/>
  <cols>
    <col min="1" max="1" width="10.7109375" customWidth="1"/>
    <col min="2" max="2" width="11.5703125" customWidth="1"/>
    <col min="3" max="3" width="76.28515625" customWidth="1"/>
    <col min="4" max="4" width="19.7109375" customWidth="1"/>
    <col min="5" max="5" width="21.42578125" customWidth="1"/>
  </cols>
  <sheetData>
    <row r="1" spans="1:10" ht="14.25" customHeight="1" x14ac:dyDescent="0.25">
      <c r="A1" s="64"/>
      <c r="B1" s="64"/>
      <c r="C1" s="281" t="s">
        <v>0</v>
      </c>
      <c r="D1" s="281"/>
      <c r="E1" s="281"/>
      <c r="F1" s="1"/>
      <c r="G1" s="1"/>
    </row>
    <row r="2" spans="1:10" s="3" customFormat="1" ht="16.5" customHeight="1" x14ac:dyDescent="0.25">
      <c r="A2" s="281" t="s">
        <v>101</v>
      </c>
      <c r="B2" s="281"/>
      <c r="C2" s="281"/>
      <c r="D2" s="281"/>
      <c r="E2" s="281"/>
      <c r="F2" s="4"/>
      <c r="G2" s="4"/>
      <c r="H2" s="4"/>
      <c r="I2" s="4"/>
      <c r="J2" s="4"/>
    </row>
    <row r="3" spans="1:10" s="3" customFormat="1" ht="16.5" customHeight="1" x14ac:dyDescent="0.25">
      <c r="A3" s="281" t="s">
        <v>1</v>
      </c>
      <c r="B3" s="281"/>
      <c r="C3" s="281"/>
      <c r="D3" s="281"/>
      <c r="E3" s="281"/>
      <c r="F3" s="4"/>
      <c r="G3" s="4"/>
      <c r="H3" s="4"/>
      <c r="I3" s="4"/>
      <c r="J3" s="4"/>
    </row>
    <row r="4" spans="1:10" s="3" customFormat="1" ht="16.5" customHeight="1" x14ac:dyDescent="0.25">
      <c r="A4" s="63"/>
      <c r="B4" s="63"/>
      <c r="C4" s="63"/>
      <c r="D4" s="63"/>
      <c r="E4" s="4"/>
      <c r="F4" s="4"/>
      <c r="G4" s="4"/>
      <c r="H4" s="4"/>
      <c r="I4" s="4"/>
      <c r="J4" s="4"/>
    </row>
    <row r="5" spans="1:10" s="3" customFormat="1" ht="78" customHeight="1" x14ac:dyDescent="0.25">
      <c r="A5" s="282" t="s">
        <v>125</v>
      </c>
      <c r="B5" s="282"/>
      <c r="C5" s="282"/>
      <c r="D5" s="282"/>
      <c r="E5" s="282"/>
      <c r="F5" s="6"/>
      <c r="G5" s="6"/>
      <c r="H5" s="6"/>
      <c r="I5" s="6"/>
      <c r="J5" s="6"/>
    </row>
    <row r="6" spans="1:10" x14ac:dyDescent="0.25">
      <c r="D6" s="64" t="s">
        <v>85</v>
      </c>
    </row>
    <row r="7" spans="1:10" s="91" customFormat="1" ht="79.5" customHeight="1" x14ac:dyDescent="0.25">
      <c r="A7" s="285" t="s">
        <v>50</v>
      </c>
      <c r="B7" s="286"/>
      <c r="C7" s="287" t="s">
        <v>112</v>
      </c>
      <c r="D7" s="289" t="s">
        <v>4</v>
      </c>
      <c r="E7" s="290"/>
    </row>
    <row r="8" spans="1:10" s="91" customFormat="1" ht="33" customHeight="1" x14ac:dyDescent="0.25">
      <c r="A8" s="92" t="s">
        <v>6</v>
      </c>
      <c r="B8" s="92" t="s">
        <v>7</v>
      </c>
      <c r="C8" s="288"/>
      <c r="D8" s="216" t="s">
        <v>113</v>
      </c>
      <c r="E8" s="216" t="s">
        <v>21</v>
      </c>
    </row>
    <row r="9" spans="1:10" s="65" customFormat="1" ht="27" customHeight="1" x14ac:dyDescent="0.25">
      <c r="A9" s="90"/>
      <c r="B9" s="90"/>
      <c r="C9" s="90" t="s">
        <v>86</v>
      </c>
      <c r="D9" s="95">
        <f>D10</f>
        <v>0</v>
      </c>
      <c r="E9" s="95">
        <f>E10</f>
        <v>0</v>
      </c>
    </row>
    <row r="10" spans="1:10" s="32" customFormat="1" ht="14.25" x14ac:dyDescent="0.25">
      <c r="A10" s="219"/>
      <c r="B10" s="219"/>
      <c r="C10" s="217" t="s">
        <v>87</v>
      </c>
      <c r="D10" s="220">
        <f>D11+D24</f>
        <v>0</v>
      </c>
      <c r="E10" s="220">
        <f>E11+E24</f>
        <v>0</v>
      </c>
    </row>
    <row r="11" spans="1:10" s="32" customFormat="1" ht="14.25" x14ac:dyDescent="0.25">
      <c r="A11" s="217" t="s">
        <v>33</v>
      </c>
      <c r="B11" s="219"/>
      <c r="C11" s="221" t="s">
        <v>88</v>
      </c>
      <c r="D11" s="222">
        <f>D18</f>
        <v>15240</v>
      </c>
      <c r="E11" s="222">
        <f>E18</f>
        <v>152409.5</v>
      </c>
    </row>
    <row r="12" spans="1:10" s="32" customFormat="1" ht="13.5" x14ac:dyDescent="0.25">
      <c r="A12" s="219"/>
      <c r="B12" s="219"/>
      <c r="C12" s="223" t="s">
        <v>34</v>
      </c>
      <c r="D12" s="223"/>
      <c r="E12" s="219"/>
    </row>
    <row r="13" spans="1:10" s="32" customFormat="1" ht="13.5" x14ac:dyDescent="0.25">
      <c r="A13" s="219"/>
      <c r="B13" s="219"/>
      <c r="C13" s="221" t="s">
        <v>89</v>
      </c>
      <c r="D13" s="223"/>
      <c r="E13" s="219"/>
    </row>
    <row r="14" spans="1:10" s="32" customFormat="1" ht="13.5" x14ac:dyDescent="0.25">
      <c r="A14" s="219"/>
      <c r="B14" s="219"/>
      <c r="C14" s="223" t="s">
        <v>90</v>
      </c>
      <c r="D14" s="223"/>
      <c r="E14" s="219"/>
    </row>
    <row r="15" spans="1:10" s="32" customFormat="1" ht="13.5" x14ac:dyDescent="0.25">
      <c r="A15" s="219"/>
      <c r="B15" s="219"/>
      <c r="C15" s="221" t="s">
        <v>91</v>
      </c>
      <c r="D15" s="223"/>
      <c r="E15" s="219"/>
    </row>
    <row r="16" spans="1:10" s="32" customFormat="1" ht="27" x14ac:dyDescent="0.25">
      <c r="A16" s="219"/>
      <c r="B16" s="219"/>
      <c r="C16" s="223" t="s">
        <v>92</v>
      </c>
      <c r="D16" s="223"/>
      <c r="E16" s="219"/>
    </row>
    <row r="17" spans="1:5" s="32" customFormat="1" ht="13.5" x14ac:dyDescent="0.25">
      <c r="A17" s="284" t="s">
        <v>93</v>
      </c>
      <c r="B17" s="284"/>
      <c r="C17" s="284"/>
      <c r="D17" s="284"/>
      <c r="E17" s="219"/>
    </row>
    <row r="18" spans="1:5" s="32" customFormat="1" ht="13.5" x14ac:dyDescent="0.25">
      <c r="A18" s="219"/>
      <c r="B18" s="223">
        <v>31002</v>
      </c>
      <c r="C18" s="221" t="s">
        <v>94</v>
      </c>
      <c r="D18" s="224">
        <v>15240</v>
      </c>
      <c r="E18" s="224">
        <v>152409.5</v>
      </c>
    </row>
    <row r="19" spans="1:5" s="32" customFormat="1" ht="13.5" x14ac:dyDescent="0.25">
      <c r="A19" s="219"/>
      <c r="B19" s="219"/>
      <c r="C19" s="225" t="s">
        <v>36</v>
      </c>
      <c r="D19" s="223"/>
      <c r="E19" s="219"/>
    </row>
    <row r="20" spans="1:5" s="32" customFormat="1" ht="13.5" x14ac:dyDescent="0.25">
      <c r="A20" s="219"/>
      <c r="B20" s="219"/>
      <c r="C20" s="221" t="s">
        <v>95</v>
      </c>
      <c r="D20" s="223"/>
      <c r="E20" s="219"/>
    </row>
    <row r="21" spans="1:5" s="32" customFormat="1" ht="13.5" x14ac:dyDescent="0.25">
      <c r="A21" s="219"/>
      <c r="B21" s="219"/>
      <c r="C21" s="225" t="s">
        <v>36</v>
      </c>
      <c r="D21" s="223"/>
      <c r="E21" s="219"/>
    </row>
    <row r="22" spans="1:5" s="32" customFormat="1" ht="13.5" x14ac:dyDescent="0.25">
      <c r="A22" s="219"/>
      <c r="B22" s="219"/>
      <c r="C22" s="221" t="s">
        <v>96</v>
      </c>
      <c r="D22" s="223"/>
      <c r="E22" s="219"/>
    </row>
    <row r="23" spans="1:5" s="152" customFormat="1" ht="27" x14ac:dyDescent="0.25">
      <c r="A23" s="226"/>
      <c r="B23" s="226"/>
      <c r="C23" s="226" t="s">
        <v>156</v>
      </c>
      <c r="D23" s="227"/>
      <c r="E23" s="226"/>
    </row>
    <row r="24" spans="1:5" s="174" customFormat="1" ht="14.25" x14ac:dyDescent="0.25">
      <c r="A24" s="218">
        <v>1040</v>
      </c>
      <c r="B24" s="228"/>
      <c r="C24" s="229" t="s">
        <v>88</v>
      </c>
      <c r="D24" s="230">
        <f>D31</f>
        <v>-15240</v>
      </c>
      <c r="E24" s="230">
        <f>E31</f>
        <v>-152409.5</v>
      </c>
    </row>
    <row r="25" spans="1:5" s="174" customFormat="1" ht="13.5" x14ac:dyDescent="0.25">
      <c r="A25" s="228"/>
      <c r="B25" s="228"/>
      <c r="C25" s="225" t="s">
        <v>151</v>
      </c>
      <c r="D25" s="231"/>
      <c r="E25" s="232"/>
    </row>
    <row r="26" spans="1:5" s="174" customFormat="1" ht="15" customHeight="1" x14ac:dyDescent="0.25">
      <c r="A26" s="228"/>
      <c r="B26" s="228"/>
      <c r="C26" s="229" t="s">
        <v>89</v>
      </c>
      <c r="D26" s="231"/>
      <c r="E26" s="232"/>
    </row>
    <row r="27" spans="1:5" s="174" customFormat="1" ht="27" x14ac:dyDescent="0.25">
      <c r="A27" s="228"/>
      <c r="B27" s="228"/>
      <c r="C27" s="225" t="s">
        <v>152</v>
      </c>
      <c r="D27" s="231"/>
      <c r="E27" s="232"/>
    </row>
    <row r="28" spans="1:5" s="174" customFormat="1" ht="13.5" x14ac:dyDescent="0.25">
      <c r="A28" s="228"/>
      <c r="B28" s="228"/>
      <c r="C28" s="229" t="s">
        <v>91</v>
      </c>
      <c r="D28" s="231"/>
      <c r="E28" s="232"/>
    </row>
    <row r="29" spans="1:5" s="174" customFormat="1" ht="13.5" x14ac:dyDescent="0.25">
      <c r="A29" s="228"/>
      <c r="B29" s="228"/>
      <c r="C29" s="225" t="s">
        <v>153</v>
      </c>
      <c r="D29" s="231"/>
      <c r="E29" s="232"/>
    </row>
    <row r="30" spans="1:5" s="174" customFormat="1" ht="13.5" x14ac:dyDescent="0.25">
      <c r="A30" s="283" t="s">
        <v>93</v>
      </c>
      <c r="B30" s="283"/>
      <c r="C30" s="283"/>
      <c r="D30" s="283"/>
      <c r="E30" s="228"/>
    </row>
    <row r="31" spans="1:5" s="174" customFormat="1" ht="13.5" x14ac:dyDescent="0.25">
      <c r="A31" s="233"/>
      <c r="B31" s="225">
        <v>32004</v>
      </c>
      <c r="C31" s="221" t="s">
        <v>94</v>
      </c>
      <c r="D31" s="224">
        <v>-15240</v>
      </c>
      <c r="E31" s="224">
        <v>-152409.5</v>
      </c>
    </row>
    <row r="32" spans="1:5" s="174" customFormat="1" ht="40.5" x14ac:dyDescent="0.25">
      <c r="A32" s="234"/>
      <c r="B32" s="225"/>
      <c r="C32" s="225" t="s">
        <v>154</v>
      </c>
      <c r="D32" s="224"/>
      <c r="E32" s="224"/>
    </row>
    <row r="33" spans="1:5" s="174" customFormat="1" ht="13.5" x14ac:dyDescent="0.25">
      <c r="A33" s="235"/>
      <c r="B33" s="236"/>
      <c r="C33" s="221" t="s">
        <v>95</v>
      </c>
      <c r="D33" s="175"/>
      <c r="E33" s="237"/>
    </row>
    <row r="34" spans="1:5" s="174" customFormat="1" ht="13.5" customHeight="1" x14ac:dyDescent="0.25">
      <c r="A34" s="235"/>
      <c r="B34" s="235"/>
      <c r="C34" s="225" t="s">
        <v>155</v>
      </c>
      <c r="D34" s="175"/>
      <c r="E34" s="237"/>
    </row>
    <row r="35" spans="1:5" s="174" customFormat="1" ht="13.5" x14ac:dyDescent="0.25">
      <c r="A35" s="235"/>
      <c r="B35" s="235"/>
      <c r="C35" s="221" t="s">
        <v>96</v>
      </c>
      <c r="D35" s="175"/>
      <c r="E35" s="237"/>
    </row>
    <row r="36" spans="1:5" s="174" customFormat="1" ht="13.5" customHeight="1" x14ac:dyDescent="0.25">
      <c r="A36" s="238"/>
      <c r="B36" s="238"/>
      <c r="C36" s="226" t="s">
        <v>130</v>
      </c>
      <c r="D36" s="176"/>
      <c r="E36" s="237"/>
    </row>
  </sheetData>
  <mergeCells count="9">
    <mergeCell ref="C1:E1"/>
    <mergeCell ref="A2:E2"/>
    <mergeCell ref="A3:E3"/>
    <mergeCell ref="A5:E5"/>
    <mergeCell ref="A30:D30"/>
    <mergeCell ref="A17:D17"/>
    <mergeCell ref="A7:B7"/>
    <mergeCell ref="C7:C8"/>
    <mergeCell ref="D7:E7"/>
  </mergeCells>
  <pageMargins left="0.7" right="0.24" top="0.75" bottom="0.75" header="0.3" footer="0.3"/>
  <pageSetup scale="78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15"/>
  <sheetViews>
    <sheetView view="pageBreakPreview" topLeftCell="A7" zoomScaleNormal="100" zoomScaleSheetLayoutView="100" workbookViewId="0">
      <selection activeCell="C15" sqref="C15"/>
    </sheetView>
  </sheetViews>
  <sheetFormatPr defaultRowHeight="12.75" x14ac:dyDescent="0.25"/>
  <cols>
    <col min="1" max="1" width="7.85546875" customWidth="1"/>
    <col min="2" max="2" width="11.42578125" customWidth="1"/>
    <col min="3" max="3" width="53.28515625" customWidth="1"/>
    <col min="4" max="4" width="17.7109375" customWidth="1"/>
    <col min="5" max="5" width="17.140625" bestFit="1" customWidth="1"/>
    <col min="6" max="6" width="20.140625" customWidth="1"/>
    <col min="7" max="7" width="17.7109375" customWidth="1"/>
    <col min="8" max="8" width="15" bestFit="1" customWidth="1"/>
  </cols>
  <sheetData>
    <row r="1" spans="1:10" ht="17.25" customHeight="1" x14ac:dyDescent="0.25">
      <c r="A1" s="281" t="s">
        <v>17</v>
      </c>
      <c r="B1" s="281"/>
      <c r="C1" s="281"/>
      <c r="D1" s="281"/>
      <c r="E1" s="281"/>
      <c r="F1" s="281"/>
      <c r="G1" s="281"/>
      <c r="H1" s="281"/>
    </row>
    <row r="2" spans="1:10" s="3" customFormat="1" ht="16.5" customHeight="1" x14ac:dyDescent="0.25">
      <c r="A2" s="281" t="s">
        <v>101</v>
      </c>
      <c r="B2" s="281"/>
      <c r="C2" s="281"/>
      <c r="D2" s="281"/>
      <c r="E2" s="281"/>
      <c r="F2" s="281"/>
      <c r="G2" s="281"/>
      <c r="H2" s="281"/>
      <c r="I2" s="4"/>
      <c r="J2" s="4"/>
    </row>
    <row r="3" spans="1:10" s="3" customFormat="1" ht="16.5" customHeight="1" x14ac:dyDescent="0.25">
      <c r="A3" s="281" t="s">
        <v>1</v>
      </c>
      <c r="B3" s="281"/>
      <c r="C3" s="281"/>
      <c r="D3" s="281"/>
      <c r="E3" s="281"/>
      <c r="F3" s="281"/>
      <c r="G3" s="281"/>
      <c r="H3" s="281"/>
      <c r="I3" s="4"/>
      <c r="J3" s="4"/>
    </row>
    <row r="4" spans="1:10" s="3" customFormat="1" ht="52.5" customHeight="1" x14ac:dyDescent="0.25">
      <c r="A4" s="282" t="s">
        <v>105</v>
      </c>
      <c r="B4" s="282"/>
      <c r="C4" s="282"/>
      <c r="D4" s="282"/>
      <c r="E4" s="282"/>
      <c r="F4" s="282"/>
      <c r="G4" s="282"/>
      <c r="H4" s="282"/>
      <c r="I4" s="6"/>
      <c r="J4" s="6"/>
    </row>
    <row r="5" spans="1:10" s="7" customFormat="1" ht="17.25" customHeight="1" x14ac:dyDescent="0.25">
      <c r="A5" s="8"/>
      <c r="B5" s="8"/>
      <c r="C5" s="5"/>
      <c r="D5" s="9"/>
      <c r="E5" s="9"/>
      <c r="F5" s="9"/>
      <c r="G5" s="306" t="s">
        <v>98</v>
      </c>
      <c r="H5" s="306"/>
    </row>
    <row r="6" spans="1:10" s="7" customFormat="1" ht="32.25" customHeight="1" x14ac:dyDescent="0.25">
      <c r="A6" s="291" t="s">
        <v>2</v>
      </c>
      <c r="B6" s="292"/>
      <c r="C6" s="295" t="s">
        <v>3</v>
      </c>
      <c r="D6" s="298" t="s">
        <v>4</v>
      </c>
      <c r="E6" s="299"/>
      <c r="F6" s="299"/>
      <c r="G6" s="299"/>
      <c r="H6" s="300"/>
    </row>
    <row r="7" spans="1:10" s="10" customFormat="1" ht="31.5" customHeight="1" x14ac:dyDescent="0.25">
      <c r="A7" s="293"/>
      <c r="B7" s="294"/>
      <c r="C7" s="296"/>
      <c r="D7" s="301" t="s">
        <v>104</v>
      </c>
      <c r="E7" s="303" t="s">
        <v>5</v>
      </c>
      <c r="F7" s="304"/>
      <c r="G7" s="304"/>
      <c r="H7" s="305"/>
    </row>
    <row r="8" spans="1:10" s="10" customFormat="1" ht="96" customHeight="1" x14ac:dyDescent="0.25">
      <c r="A8" s="12" t="s">
        <v>6</v>
      </c>
      <c r="B8" s="12" t="s">
        <v>7</v>
      </c>
      <c r="C8" s="297"/>
      <c r="D8" s="302"/>
      <c r="E8" s="11" t="s">
        <v>8</v>
      </c>
      <c r="F8" s="11" t="s">
        <v>9</v>
      </c>
      <c r="G8" s="11" t="s">
        <v>10</v>
      </c>
      <c r="H8" s="11" t="s">
        <v>11</v>
      </c>
    </row>
    <row r="9" spans="1:10" s="13" customFormat="1" ht="30.75" customHeight="1" x14ac:dyDescent="0.25">
      <c r="A9" s="14"/>
      <c r="B9" s="14"/>
      <c r="C9" s="15" t="s">
        <v>12</v>
      </c>
      <c r="D9" s="16">
        <f>SUM(E9:H9)</f>
        <v>152409.5</v>
      </c>
      <c r="E9" s="16">
        <f>E11</f>
        <v>152409.5</v>
      </c>
      <c r="F9" s="16"/>
      <c r="G9" s="16"/>
      <c r="H9" s="16"/>
    </row>
    <row r="10" spans="1:10" s="7" customFormat="1" ht="17.25" customHeight="1" x14ac:dyDescent="0.25">
      <c r="A10" s="14"/>
      <c r="B10" s="14"/>
      <c r="C10" s="15" t="s">
        <v>13</v>
      </c>
      <c r="D10" s="16"/>
      <c r="E10" s="16"/>
      <c r="F10" s="16"/>
      <c r="G10" s="16"/>
      <c r="H10" s="16"/>
    </row>
    <row r="11" spans="1:10" s="17" customFormat="1" ht="51.75" customHeight="1" x14ac:dyDescent="0.25">
      <c r="A11" s="18"/>
      <c r="B11" s="19"/>
      <c r="C11" s="19" t="s">
        <v>14</v>
      </c>
      <c r="D11" s="20">
        <f>D13</f>
        <v>152409.5</v>
      </c>
      <c r="E11" s="20">
        <f>E13</f>
        <v>152409.5</v>
      </c>
      <c r="F11" s="20"/>
      <c r="G11" s="20"/>
      <c r="H11" s="20"/>
    </row>
    <row r="12" spans="1:10" s="17" customFormat="1" ht="17.25" customHeight="1" x14ac:dyDescent="0.25">
      <c r="A12" s="18"/>
      <c r="B12" s="18"/>
      <c r="C12" s="18" t="s">
        <v>15</v>
      </c>
      <c r="D12" s="21"/>
      <c r="E12" s="21"/>
      <c r="F12" s="21"/>
      <c r="G12" s="21"/>
      <c r="H12" s="21"/>
    </row>
    <row r="13" spans="1:10" s="22" customFormat="1" ht="30" customHeight="1" x14ac:dyDescent="0.25">
      <c r="A13" s="23">
        <v>1004</v>
      </c>
      <c r="B13" s="23">
        <v>31002</v>
      </c>
      <c r="C13" s="24" t="s">
        <v>16</v>
      </c>
      <c r="D13" s="20">
        <f>SUM(E13:H13)</f>
        <v>152409.5</v>
      </c>
      <c r="E13" s="25">
        <f>E15</f>
        <v>152409.5</v>
      </c>
      <c r="F13" s="25"/>
      <c r="G13" s="25"/>
      <c r="H13" s="25"/>
    </row>
    <row r="14" spans="1:10" s="26" customFormat="1" ht="17.25" customHeight="1" x14ac:dyDescent="0.25">
      <c r="A14" s="18"/>
      <c r="B14" s="18"/>
      <c r="C14" s="18" t="s">
        <v>15</v>
      </c>
      <c r="D14" s="27"/>
      <c r="E14" s="21"/>
      <c r="F14" s="21"/>
      <c r="G14" s="21"/>
      <c r="H14" s="21"/>
    </row>
    <row r="15" spans="1:10" s="151" customFormat="1" ht="56.25" customHeight="1" x14ac:dyDescent="0.25">
      <c r="A15" s="168"/>
      <c r="B15" s="168"/>
      <c r="C15" s="87" t="s">
        <v>163</v>
      </c>
      <c r="D15" s="211">
        <f>SUM(E15:H15)</f>
        <v>152409.5</v>
      </c>
      <c r="E15" s="211">
        <f>'1'!E18</f>
        <v>152409.5</v>
      </c>
      <c r="F15" s="170"/>
      <c r="G15" s="169"/>
      <c r="H15" s="168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46"/>
  <sheetViews>
    <sheetView view="pageBreakPreview" topLeftCell="A10" zoomScaleNormal="100" zoomScaleSheetLayoutView="100" workbookViewId="0">
      <selection activeCell="J34" sqref="J34"/>
    </sheetView>
  </sheetViews>
  <sheetFormatPr defaultRowHeight="12.75" x14ac:dyDescent="0.25"/>
  <cols>
    <col min="1" max="4" width="7.42578125" customWidth="1"/>
    <col min="5" max="5" width="12.42578125" customWidth="1"/>
    <col min="6" max="6" width="66.85546875" style="1" customWidth="1"/>
    <col min="7" max="7" width="14.7109375" style="1" customWidth="1"/>
    <col min="8" max="8" width="16" style="1" customWidth="1"/>
  </cols>
  <sheetData>
    <row r="1" spans="1:8" ht="16.5" customHeight="1" x14ac:dyDescent="0.25">
      <c r="H1" s="167" t="s">
        <v>43</v>
      </c>
    </row>
    <row r="2" spans="1:8" s="3" customFormat="1" ht="18.75" customHeight="1" x14ac:dyDescent="0.25">
      <c r="A2" s="281" t="s">
        <v>101</v>
      </c>
      <c r="B2" s="281"/>
      <c r="C2" s="281"/>
      <c r="D2" s="281"/>
      <c r="E2" s="281"/>
      <c r="F2" s="281"/>
      <c r="G2" s="281"/>
      <c r="H2" s="281"/>
    </row>
    <row r="3" spans="1:8" s="3" customFormat="1" ht="16.5" customHeight="1" x14ac:dyDescent="0.25">
      <c r="A3" s="281" t="s">
        <v>1</v>
      </c>
      <c r="B3" s="281"/>
      <c r="C3" s="281"/>
      <c r="D3" s="281"/>
      <c r="E3" s="281"/>
      <c r="F3" s="281"/>
      <c r="G3" s="281"/>
      <c r="H3" s="281"/>
    </row>
    <row r="4" spans="1:8" s="3" customFormat="1" ht="52.5" customHeight="1" x14ac:dyDescent="0.25">
      <c r="A4" s="282" t="s">
        <v>106</v>
      </c>
      <c r="B4" s="282"/>
      <c r="C4" s="282"/>
      <c r="D4" s="282"/>
      <c r="E4" s="282"/>
      <c r="F4" s="282"/>
      <c r="G4" s="282"/>
      <c r="H4" s="282"/>
    </row>
    <row r="5" spans="1:8" ht="11.25" customHeight="1" x14ac:dyDescent="0.25">
      <c r="H5" s="28" t="s">
        <v>99</v>
      </c>
    </row>
    <row r="6" spans="1:8" ht="86.25" customHeight="1" x14ac:dyDescent="0.25">
      <c r="A6" s="307" t="s">
        <v>18</v>
      </c>
      <c r="B6" s="308"/>
      <c r="C6" s="309"/>
      <c r="D6" s="307" t="s">
        <v>19</v>
      </c>
      <c r="E6" s="309"/>
      <c r="F6" s="313" t="s">
        <v>20</v>
      </c>
      <c r="G6" s="316" t="s">
        <v>4</v>
      </c>
      <c r="H6" s="317"/>
    </row>
    <row r="7" spans="1:8" ht="30" customHeight="1" x14ac:dyDescent="0.25">
      <c r="A7" s="310"/>
      <c r="B7" s="311"/>
      <c r="C7" s="312"/>
      <c r="D7" s="310"/>
      <c r="E7" s="312"/>
      <c r="F7" s="313"/>
      <c r="G7" s="314" t="s">
        <v>113</v>
      </c>
      <c r="H7" s="314" t="s">
        <v>21</v>
      </c>
    </row>
    <row r="8" spans="1:8" ht="27.75" customHeight="1" x14ac:dyDescent="0.25">
      <c r="A8" s="29" t="s">
        <v>22</v>
      </c>
      <c r="B8" s="29" t="s">
        <v>23</v>
      </c>
      <c r="C8" s="29" t="s">
        <v>24</v>
      </c>
      <c r="D8" s="29" t="s">
        <v>25</v>
      </c>
      <c r="E8" s="29" t="s">
        <v>100</v>
      </c>
      <c r="F8" s="313"/>
      <c r="G8" s="315"/>
      <c r="H8" s="315"/>
    </row>
    <row r="9" spans="1:8" s="111" customFormat="1" ht="14.25" x14ac:dyDescent="0.25">
      <c r="A9" s="109"/>
      <c r="B9" s="109"/>
      <c r="C9" s="109"/>
      <c r="D9" s="109"/>
      <c r="E9" s="109"/>
      <c r="F9" s="110" t="s">
        <v>26</v>
      </c>
      <c r="G9" s="112">
        <f>G11+G30</f>
        <v>0</v>
      </c>
      <c r="H9" s="112">
        <f>H11+H30</f>
        <v>0</v>
      </c>
    </row>
    <row r="10" spans="1:8" x14ac:dyDescent="0.25">
      <c r="A10" s="30"/>
      <c r="B10" s="30"/>
      <c r="C10" s="30"/>
      <c r="D10" s="30"/>
      <c r="E10" s="30"/>
      <c r="F10" s="31" t="s">
        <v>27</v>
      </c>
      <c r="G10" s="113"/>
      <c r="H10" s="114"/>
    </row>
    <row r="11" spans="1:8" s="108" customFormat="1" ht="13.5" x14ac:dyDescent="0.25">
      <c r="A11" s="107" t="s">
        <v>28</v>
      </c>
      <c r="B11" s="106"/>
      <c r="C11" s="106"/>
      <c r="D11" s="106"/>
      <c r="E11" s="106"/>
      <c r="F11" s="107" t="s">
        <v>29</v>
      </c>
      <c r="G11" s="115">
        <f>G13</f>
        <v>15240</v>
      </c>
      <c r="H11" s="115">
        <f>H13</f>
        <v>152409.5</v>
      </c>
    </row>
    <row r="12" spans="1:8" x14ac:dyDescent="0.25">
      <c r="A12" s="30"/>
      <c r="B12" s="30"/>
      <c r="C12" s="30"/>
      <c r="D12" s="30"/>
      <c r="E12" s="30"/>
      <c r="F12" s="31" t="s">
        <v>27</v>
      </c>
      <c r="G12" s="113"/>
      <c r="H12" s="114"/>
    </row>
    <row r="13" spans="1:8" s="108" customFormat="1" ht="27" x14ac:dyDescent="0.25">
      <c r="A13" s="106"/>
      <c r="B13" s="107" t="s">
        <v>30</v>
      </c>
      <c r="C13" s="106"/>
      <c r="D13" s="106"/>
      <c r="E13" s="106"/>
      <c r="F13" s="107" t="s">
        <v>31</v>
      </c>
      <c r="G13" s="115">
        <f t="shared" ref="G13:H13" si="0">G15</f>
        <v>15240</v>
      </c>
      <c r="H13" s="115">
        <f t="shared" si="0"/>
        <v>152409.5</v>
      </c>
    </row>
    <row r="14" spans="1:8" x14ac:dyDescent="0.25">
      <c r="A14" s="30"/>
      <c r="B14" s="30"/>
      <c r="C14" s="30"/>
      <c r="D14" s="30"/>
      <c r="E14" s="30"/>
      <c r="F14" s="31" t="s">
        <v>27</v>
      </c>
      <c r="G14" s="113"/>
      <c r="H14" s="114"/>
    </row>
    <row r="15" spans="1:8" s="105" customFormat="1" ht="13.5" x14ac:dyDescent="0.25">
      <c r="A15" s="103"/>
      <c r="B15" s="103"/>
      <c r="C15" s="104" t="s">
        <v>28</v>
      </c>
      <c r="D15" s="103"/>
      <c r="E15" s="103"/>
      <c r="F15" s="104" t="s">
        <v>32</v>
      </c>
      <c r="G15" s="116">
        <f>G19</f>
        <v>15240</v>
      </c>
      <c r="H15" s="116">
        <f t="shared" ref="H15" si="1">H19</f>
        <v>152409.5</v>
      </c>
    </row>
    <row r="16" spans="1:8" s="32" customFormat="1" x14ac:dyDescent="0.25">
      <c r="A16" s="33"/>
      <c r="B16" s="33"/>
      <c r="C16" s="33"/>
      <c r="D16" s="33"/>
      <c r="E16" s="33"/>
      <c r="F16" s="35" t="s">
        <v>27</v>
      </c>
      <c r="G16" s="85"/>
      <c r="H16" s="35"/>
    </row>
    <row r="17" spans="1:8" s="32" customFormat="1" ht="15.75" customHeight="1" x14ac:dyDescent="0.25">
      <c r="A17" s="123"/>
      <c r="B17" s="123"/>
      <c r="C17" s="123"/>
      <c r="D17" s="123"/>
      <c r="E17" s="123"/>
      <c r="F17" s="124" t="s">
        <v>117</v>
      </c>
      <c r="G17" s="124"/>
      <c r="H17" s="124"/>
    </row>
    <row r="18" spans="1:8" s="32" customFormat="1" x14ac:dyDescent="0.25">
      <c r="A18" s="33"/>
      <c r="B18" s="33"/>
      <c r="C18" s="33"/>
      <c r="D18" s="33"/>
      <c r="E18" s="33"/>
      <c r="F18" s="35" t="s">
        <v>27</v>
      </c>
      <c r="G18" s="121"/>
      <c r="H18" s="35"/>
    </row>
    <row r="19" spans="1:8" s="105" customFormat="1" ht="13.5" x14ac:dyDescent="0.25">
      <c r="A19" s="103"/>
      <c r="B19" s="103"/>
      <c r="C19" s="103"/>
      <c r="D19" s="99" t="s">
        <v>33</v>
      </c>
      <c r="E19" s="103"/>
      <c r="F19" s="99" t="s">
        <v>34</v>
      </c>
      <c r="G19" s="117">
        <f>G21</f>
        <v>15240</v>
      </c>
      <c r="H19" s="117">
        <f>H21</f>
        <v>152409.5</v>
      </c>
    </row>
    <row r="20" spans="1:8" s="32" customFormat="1" x14ac:dyDescent="0.25">
      <c r="A20" s="33"/>
      <c r="B20" s="33"/>
      <c r="C20" s="33"/>
      <c r="D20" s="37"/>
      <c r="E20" s="37"/>
      <c r="F20" s="100" t="s">
        <v>27</v>
      </c>
      <c r="G20" s="85"/>
      <c r="H20" s="38"/>
    </row>
    <row r="21" spans="1:8" s="105" customFormat="1" ht="13.5" x14ac:dyDescent="0.25">
      <c r="A21" s="103"/>
      <c r="B21" s="103"/>
      <c r="C21" s="103"/>
      <c r="D21" s="103"/>
      <c r="E21" s="99" t="s">
        <v>35</v>
      </c>
      <c r="F21" s="99" t="s">
        <v>36</v>
      </c>
      <c r="G21" s="117">
        <f t="shared" ref="G21:H21" si="2">G23</f>
        <v>15240</v>
      </c>
      <c r="H21" s="117">
        <f t="shared" si="2"/>
        <v>152409.5</v>
      </c>
    </row>
    <row r="22" spans="1:8" s="32" customFormat="1" x14ac:dyDescent="0.25">
      <c r="A22" s="33"/>
      <c r="B22" s="33"/>
      <c r="C22" s="33"/>
      <c r="D22" s="33"/>
      <c r="E22" s="33"/>
      <c r="F22" s="38" t="s">
        <v>37</v>
      </c>
      <c r="G22" s="97"/>
      <c r="H22" s="98"/>
    </row>
    <row r="23" spans="1:8" s="32" customFormat="1" ht="25.5" x14ac:dyDescent="0.25">
      <c r="A23" s="33"/>
      <c r="B23" s="33"/>
      <c r="C23" s="33"/>
      <c r="D23" s="33"/>
      <c r="E23" s="39"/>
      <c r="F23" s="40" t="s">
        <v>42</v>
      </c>
      <c r="G23" s="102">
        <f t="shared" ref="G23:H23" si="3">G25</f>
        <v>15240</v>
      </c>
      <c r="H23" s="102">
        <f t="shared" si="3"/>
        <v>152409.5</v>
      </c>
    </row>
    <row r="24" spans="1:8" s="32" customFormat="1" x14ac:dyDescent="0.25">
      <c r="A24" s="33"/>
      <c r="B24" s="33"/>
      <c r="C24" s="33"/>
      <c r="D24" s="33"/>
      <c r="E24" s="39"/>
      <c r="F24" s="35" t="s">
        <v>38</v>
      </c>
      <c r="G24" s="96"/>
      <c r="H24" s="36"/>
    </row>
    <row r="25" spans="1:8" s="41" customFormat="1" ht="13.5" customHeight="1" x14ac:dyDescent="0.25">
      <c r="A25" s="42"/>
      <c r="B25" s="42"/>
      <c r="C25" s="42"/>
      <c r="D25" s="42"/>
      <c r="E25" s="43"/>
      <c r="F25" s="84" t="s">
        <v>26</v>
      </c>
      <c r="G25" s="101">
        <f t="shared" ref="G25:H26" si="4">G26</f>
        <v>15240</v>
      </c>
      <c r="H25" s="101">
        <f t="shared" si="4"/>
        <v>152409.5</v>
      </c>
    </row>
    <row r="26" spans="1:8" s="41" customFormat="1" x14ac:dyDescent="0.25">
      <c r="A26" s="44"/>
      <c r="B26" s="44"/>
      <c r="C26" s="44"/>
      <c r="D26" s="44"/>
      <c r="E26" s="45"/>
      <c r="F26" s="46" t="s">
        <v>39</v>
      </c>
      <c r="G26" s="101">
        <f t="shared" si="4"/>
        <v>15240</v>
      </c>
      <c r="H26" s="101">
        <f t="shared" si="4"/>
        <v>152409.5</v>
      </c>
    </row>
    <row r="27" spans="1:8" s="47" customFormat="1" x14ac:dyDescent="0.25">
      <c r="A27" s="48"/>
      <c r="B27" s="48"/>
      <c r="C27" s="48"/>
      <c r="D27" s="48"/>
      <c r="E27" s="49"/>
      <c r="F27" s="35" t="s">
        <v>40</v>
      </c>
      <c r="G27" s="101">
        <f>G28</f>
        <v>15240</v>
      </c>
      <c r="H27" s="101">
        <f>H28</f>
        <v>152409.5</v>
      </c>
    </row>
    <row r="28" spans="1:8" s="47" customFormat="1" x14ac:dyDescent="0.25">
      <c r="A28" s="48"/>
      <c r="B28" s="48"/>
      <c r="C28" s="48"/>
      <c r="D28" s="48"/>
      <c r="E28" s="49"/>
      <c r="F28" s="35" t="s">
        <v>41</v>
      </c>
      <c r="G28" s="101">
        <f>G29</f>
        <v>15240</v>
      </c>
      <c r="H28" s="101">
        <f>H29</f>
        <v>152409.5</v>
      </c>
    </row>
    <row r="29" spans="1:8" s="261" customFormat="1" x14ac:dyDescent="0.25">
      <c r="A29" s="257"/>
      <c r="B29" s="257"/>
      <c r="C29" s="257"/>
      <c r="D29" s="257"/>
      <c r="E29" s="258"/>
      <c r="F29" s="259" t="s">
        <v>119</v>
      </c>
      <c r="G29" s="260">
        <f>'1'!D18</f>
        <v>15240</v>
      </c>
      <c r="H29" s="260">
        <f>'1'!E18</f>
        <v>152409.5</v>
      </c>
    </row>
    <row r="30" spans="1:8" s="151" customFormat="1" ht="13.5" x14ac:dyDescent="0.25">
      <c r="A30" s="107" t="s">
        <v>133</v>
      </c>
      <c r="B30" s="106"/>
      <c r="C30" s="106"/>
      <c r="D30" s="246"/>
      <c r="E30" s="246"/>
      <c r="F30" s="247" t="s">
        <v>157</v>
      </c>
      <c r="G30" s="255">
        <f>G32</f>
        <v>-15240</v>
      </c>
      <c r="H30" s="255">
        <f>H32</f>
        <v>-152409.5</v>
      </c>
    </row>
    <row r="31" spans="1:8" s="151" customFormat="1" ht="13.5" x14ac:dyDescent="0.25">
      <c r="A31" s="30"/>
      <c r="B31" s="30"/>
      <c r="C31" s="30"/>
      <c r="D31" s="246"/>
      <c r="E31" s="246"/>
      <c r="F31" s="248" t="s">
        <v>27</v>
      </c>
      <c r="G31" s="256"/>
      <c r="H31" s="256"/>
    </row>
    <row r="32" spans="1:8" s="151" customFormat="1" ht="13.5" x14ac:dyDescent="0.25">
      <c r="A32" s="106"/>
      <c r="B32" s="107" t="s">
        <v>124</v>
      </c>
      <c r="C32" s="106"/>
      <c r="D32" s="246"/>
      <c r="E32" s="246"/>
      <c r="F32" s="247" t="s">
        <v>158</v>
      </c>
      <c r="G32" s="255">
        <f>G34</f>
        <v>-15240</v>
      </c>
      <c r="H32" s="255">
        <f>H34</f>
        <v>-152409.5</v>
      </c>
    </row>
    <row r="33" spans="1:8" s="151" customFormat="1" ht="13.5" x14ac:dyDescent="0.25">
      <c r="A33" s="30"/>
      <c r="B33" s="30"/>
      <c r="C33" s="30"/>
      <c r="D33" s="246"/>
      <c r="E33" s="246"/>
      <c r="F33" s="248" t="s">
        <v>27</v>
      </c>
      <c r="G33" s="256"/>
      <c r="H33" s="256"/>
    </row>
    <row r="34" spans="1:8" s="152" customFormat="1" ht="13.5" x14ac:dyDescent="0.25">
      <c r="A34" s="103"/>
      <c r="B34" s="103"/>
      <c r="C34" s="104" t="s">
        <v>124</v>
      </c>
      <c r="D34" s="246"/>
      <c r="E34" s="246"/>
      <c r="F34" s="247" t="s">
        <v>158</v>
      </c>
      <c r="G34" s="255">
        <f>G36</f>
        <v>-15240</v>
      </c>
      <c r="H34" s="255">
        <f>H36</f>
        <v>-152409.5</v>
      </c>
    </row>
    <row r="35" spans="1:8" s="152" customFormat="1" x14ac:dyDescent="0.25">
      <c r="A35" s="33"/>
      <c r="B35" s="33"/>
      <c r="C35" s="33"/>
      <c r="D35" s="246"/>
      <c r="E35" s="246"/>
      <c r="F35" s="248" t="s">
        <v>27</v>
      </c>
      <c r="G35" s="248"/>
      <c r="H35" s="248"/>
    </row>
    <row r="36" spans="1:8" s="152" customFormat="1" ht="13.5" x14ac:dyDescent="0.25">
      <c r="A36" s="107"/>
      <c r="B36" s="106"/>
      <c r="C36" s="106"/>
      <c r="D36" s="99" t="s">
        <v>159</v>
      </c>
      <c r="F36" s="252" t="s">
        <v>151</v>
      </c>
      <c r="G36" s="249">
        <f>G40</f>
        <v>-15240</v>
      </c>
      <c r="H36" s="249">
        <f>H40</f>
        <v>-152409.5</v>
      </c>
    </row>
    <row r="37" spans="1:8" s="152" customFormat="1" ht="13.5" x14ac:dyDescent="0.25">
      <c r="A37" s="240"/>
      <c r="B37" s="239"/>
      <c r="C37" s="239"/>
      <c r="D37" s="243"/>
      <c r="E37" s="252"/>
      <c r="F37" s="83" t="s">
        <v>27</v>
      </c>
      <c r="G37" s="253"/>
      <c r="H37" s="253"/>
    </row>
    <row r="38" spans="1:8" s="152" customFormat="1" ht="38.25" x14ac:dyDescent="0.25">
      <c r="A38" s="240"/>
      <c r="B38" s="239"/>
      <c r="C38" s="239"/>
      <c r="D38" s="243"/>
      <c r="E38" s="252" t="s">
        <v>160</v>
      </c>
      <c r="F38" s="252" t="s">
        <v>154</v>
      </c>
      <c r="G38" s="253"/>
      <c r="H38" s="253"/>
    </row>
    <row r="39" spans="1:8" s="152" customFormat="1" x14ac:dyDescent="0.25">
      <c r="A39" s="246"/>
      <c r="B39" s="246"/>
      <c r="C39" s="246"/>
      <c r="D39" s="246"/>
      <c r="E39" s="251"/>
      <c r="F39" s="252" t="s">
        <v>37</v>
      </c>
      <c r="G39" s="249"/>
      <c r="H39" s="249"/>
    </row>
    <row r="40" spans="1:8" s="152" customFormat="1" ht="13.5" x14ac:dyDescent="0.25">
      <c r="A40" s="177"/>
      <c r="B40" s="177"/>
      <c r="C40" s="177"/>
      <c r="D40" s="173"/>
      <c r="E40" s="251"/>
      <c r="F40" s="254" t="s">
        <v>87</v>
      </c>
      <c r="G40" s="245">
        <f>G42</f>
        <v>-15240</v>
      </c>
      <c r="H40" s="245">
        <f>H42</f>
        <v>-152409.5</v>
      </c>
    </row>
    <row r="41" spans="1:8" s="152" customFormat="1" ht="13.5" x14ac:dyDescent="0.25">
      <c r="A41" s="177"/>
      <c r="B41" s="177"/>
      <c r="C41" s="177"/>
      <c r="D41" s="173"/>
      <c r="E41" s="251"/>
      <c r="F41" s="252" t="s">
        <v>38</v>
      </c>
      <c r="G41" s="178"/>
      <c r="H41" s="178"/>
    </row>
    <row r="42" spans="1:8" s="152" customFormat="1" ht="13.5" x14ac:dyDescent="0.25">
      <c r="A42" s="177"/>
      <c r="B42" s="177"/>
      <c r="C42" s="177"/>
      <c r="D42" s="173"/>
      <c r="E42" s="251"/>
      <c r="F42" s="252" t="s">
        <v>26</v>
      </c>
      <c r="G42" s="245">
        <f t="shared" ref="G42:H45" si="5">G43</f>
        <v>-15240</v>
      </c>
      <c r="H42" s="245">
        <f t="shared" si="5"/>
        <v>-152409.5</v>
      </c>
    </row>
    <row r="43" spans="1:8" x14ac:dyDescent="0.25">
      <c r="A43" s="251"/>
      <c r="B43" s="251"/>
      <c r="C43" s="251"/>
      <c r="D43" s="251"/>
      <c r="E43" s="251"/>
      <c r="F43" s="252" t="s">
        <v>39</v>
      </c>
      <c r="G43" s="241">
        <f t="shared" si="5"/>
        <v>-15240</v>
      </c>
      <c r="H43" s="241">
        <f t="shared" si="5"/>
        <v>-152409.5</v>
      </c>
    </row>
    <row r="44" spans="1:8" s="250" customFormat="1" x14ac:dyDescent="0.25">
      <c r="A44" s="251"/>
      <c r="B44" s="251"/>
      <c r="C44" s="251"/>
      <c r="D44" s="251"/>
      <c r="E44" s="251"/>
      <c r="F44" s="252" t="s">
        <v>40</v>
      </c>
      <c r="G44" s="241">
        <f t="shared" si="5"/>
        <v>-15240</v>
      </c>
      <c r="H44" s="241">
        <f t="shared" si="5"/>
        <v>-152409.5</v>
      </c>
    </row>
    <row r="45" spans="1:8" s="250" customFormat="1" x14ac:dyDescent="0.25">
      <c r="A45" s="251"/>
      <c r="B45" s="251"/>
      <c r="C45" s="251"/>
      <c r="D45" s="251"/>
      <c r="E45" s="251"/>
      <c r="F45" s="252" t="s">
        <v>41</v>
      </c>
      <c r="G45" s="241">
        <f t="shared" si="5"/>
        <v>-15240</v>
      </c>
      <c r="H45" s="241">
        <f t="shared" si="5"/>
        <v>-152409.5</v>
      </c>
    </row>
    <row r="46" spans="1:8" x14ac:dyDescent="0.25">
      <c r="A46" s="251"/>
      <c r="B46" s="251"/>
      <c r="C46" s="251"/>
      <c r="D46" s="251"/>
      <c r="E46" s="251"/>
      <c r="F46" s="252" t="s">
        <v>119</v>
      </c>
      <c r="G46" s="244">
        <f>'1'!D31</f>
        <v>-15240</v>
      </c>
      <c r="H46" s="244">
        <f>'1'!E31</f>
        <v>-152409.5</v>
      </c>
    </row>
  </sheetData>
  <mergeCells count="9">
    <mergeCell ref="A2:H2"/>
    <mergeCell ref="A3:H3"/>
    <mergeCell ref="A4:H4"/>
    <mergeCell ref="A6:C7"/>
    <mergeCell ref="D6:E7"/>
    <mergeCell ref="F6:F8"/>
    <mergeCell ref="H7:H8"/>
    <mergeCell ref="G7:G8"/>
    <mergeCell ref="G6:H6"/>
  </mergeCells>
  <pageMargins left="0.18" right="0.74803149606299213" top="0.98425196850393704" bottom="0.98425196850393704" header="0.51181102362204722" footer="0.51181102362204722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17"/>
  <sheetViews>
    <sheetView view="pageBreakPreview" topLeftCell="A4" zoomScaleNormal="100" zoomScaleSheetLayoutView="100" workbookViewId="0">
      <selection activeCell="I15" sqref="I15"/>
    </sheetView>
  </sheetViews>
  <sheetFormatPr defaultColWidth="9.140625" defaultRowHeight="17.25" customHeight="1" x14ac:dyDescent="0.25"/>
  <cols>
    <col min="1" max="1" width="7.42578125" style="146" customWidth="1"/>
    <col min="2" max="2" width="8.7109375" style="146" customWidth="1"/>
    <col min="3" max="3" width="65.28515625" style="149" customWidth="1"/>
    <col min="4" max="4" width="18.85546875" style="149" customWidth="1"/>
    <col min="5" max="5" width="19.42578125" style="129" customWidth="1"/>
    <col min="6" max="6" width="9.42578125" style="149" customWidth="1"/>
    <col min="7" max="7" width="16.42578125" style="148" bestFit="1" customWidth="1"/>
    <col min="8" max="9" width="18.28515625" style="148" bestFit="1" customWidth="1"/>
    <col min="10" max="10" width="18.42578125" style="148" bestFit="1" customWidth="1"/>
    <col min="11" max="11" width="16.42578125" style="149" customWidth="1"/>
    <col min="12" max="16384" width="9.140625" style="149"/>
  </cols>
  <sheetData>
    <row r="1" spans="1:10" ht="17.25" customHeight="1" x14ac:dyDescent="0.25">
      <c r="A1" s="281" t="s">
        <v>49</v>
      </c>
      <c r="B1" s="281"/>
      <c r="C1" s="281"/>
      <c r="D1" s="281"/>
      <c r="E1" s="281"/>
    </row>
    <row r="2" spans="1:10" s="153" customFormat="1" ht="16.5" customHeight="1" x14ac:dyDescent="0.25">
      <c r="A2" s="281" t="s">
        <v>101</v>
      </c>
      <c r="B2" s="281"/>
      <c r="C2" s="281"/>
      <c r="D2" s="281"/>
      <c r="E2" s="281"/>
      <c r="F2" s="154"/>
      <c r="G2" s="154"/>
      <c r="H2" s="154"/>
      <c r="I2" s="51"/>
      <c r="J2" s="51"/>
    </row>
    <row r="3" spans="1:10" s="153" customFormat="1" ht="16.5" customHeight="1" x14ac:dyDescent="0.25">
      <c r="A3" s="281" t="s">
        <v>1</v>
      </c>
      <c r="B3" s="281"/>
      <c r="C3" s="281"/>
      <c r="D3" s="281"/>
      <c r="E3" s="281"/>
      <c r="F3" s="154"/>
      <c r="G3" s="154"/>
      <c r="H3" s="154"/>
      <c r="I3" s="51"/>
      <c r="J3" s="51"/>
    </row>
    <row r="4" spans="1:10" s="153" customFormat="1" ht="52.5" customHeight="1" x14ac:dyDescent="0.25">
      <c r="A4" s="322" t="s">
        <v>107</v>
      </c>
      <c r="B4" s="322"/>
      <c r="C4" s="322"/>
      <c r="D4" s="322"/>
      <c r="E4" s="322"/>
      <c r="F4" s="155"/>
      <c r="G4" s="155"/>
      <c r="H4" s="155"/>
      <c r="I4" s="51"/>
      <c r="J4" s="51"/>
    </row>
    <row r="5" spans="1:10" ht="17.25" customHeight="1" x14ac:dyDescent="0.25">
      <c r="A5" s="156"/>
      <c r="B5" s="156"/>
      <c r="C5" s="157"/>
      <c r="D5" s="157"/>
      <c r="E5" s="62"/>
    </row>
    <row r="6" spans="1:10" ht="78.75" customHeight="1" x14ac:dyDescent="0.25">
      <c r="A6" s="318" t="s">
        <v>2</v>
      </c>
      <c r="B6" s="318"/>
      <c r="C6" s="319" t="s">
        <v>44</v>
      </c>
      <c r="D6" s="323" t="s">
        <v>4</v>
      </c>
      <c r="E6" s="324"/>
    </row>
    <row r="7" spans="1:10" s="150" customFormat="1" ht="17.25" customHeight="1" x14ac:dyDescent="0.25">
      <c r="A7" s="318"/>
      <c r="B7" s="318"/>
      <c r="C7" s="319"/>
      <c r="D7" s="320" t="s">
        <v>114</v>
      </c>
      <c r="E7" s="320" t="s">
        <v>45</v>
      </c>
      <c r="G7" s="147"/>
      <c r="H7" s="147"/>
      <c r="I7" s="147"/>
      <c r="J7" s="147"/>
    </row>
    <row r="8" spans="1:10" s="150" customFormat="1" ht="38.25" customHeight="1" x14ac:dyDescent="0.25">
      <c r="A8" s="12" t="s">
        <v>6</v>
      </c>
      <c r="B8" s="12" t="s">
        <v>7</v>
      </c>
      <c r="C8" s="319"/>
      <c r="D8" s="321"/>
      <c r="E8" s="321"/>
      <c r="G8" s="147"/>
      <c r="H8" s="147"/>
      <c r="I8" s="147"/>
      <c r="J8" s="147"/>
    </row>
    <row r="9" spans="1:10" s="146" customFormat="1" ht="17.25" customHeight="1" x14ac:dyDescent="0.25">
      <c r="A9" s="14"/>
      <c r="B9" s="14"/>
      <c r="C9" s="126" t="s">
        <v>12</v>
      </c>
      <c r="D9" s="52">
        <f t="shared" ref="D9:E9" si="0">D11</f>
        <v>15240</v>
      </c>
      <c r="E9" s="52">
        <f t="shared" si="0"/>
        <v>152409.5</v>
      </c>
      <c r="G9" s="145"/>
      <c r="H9" s="145"/>
      <c r="I9" s="145"/>
      <c r="J9" s="145"/>
    </row>
    <row r="10" spans="1:10" ht="17.25" customHeight="1" x14ac:dyDescent="0.25">
      <c r="A10" s="14"/>
      <c r="B10" s="14"/>
      <c r="C10" s="126" t="s">
        <v>13</v>
      </c>
      <c r="D10" s="93"/>
      <c r="E10" s="52"/>
    </row>
    <row r="11" spans="1:10" s="146" customFormat="1" ht="54.75" customHeight="1" x14ac:dyDescent="0.25">
      <c r="A11" s="144"/>
      <c r="B11" s="143"/>
      <c r="C11" s="143" t="s">
        <v>14</v>
      </c>
      <c r="D11" s="52">
        <f>D13</f>
        <v>15240</v>
      </c>
      <c r="E11" s="52">
        <f>E13</f>
        <v>152409.5</v>
      </c>
      <c r="G11" s="145"/>
      <c r="H11" s="145"/>
      <c r="I11" s="145"/>
      <c r="J11" s="145"/>
    </row>
    <row r="12" spans="1:10" s="146" customFormat="1" ht="17.25" customHeight="1" x14ac:dyDescent="0.25">
      <c r="A12" s="144"/>
      <c r="B12" s="144"/>
      <c r="C12" s="142" t="s">
        <v>15</v>
      </c>
      <c r="D12" s="141"/>
      <c r="E12" s="127"/>
      <c r="G12" s="145"/>
      <c r="H12" s="145"/>
      <c r="I12" s="145"/>
      <c r="J12" s="145"/>
    </row>
    <row r="13" spans="1:10" s="138" customFormat="1" ht="34.5" customHeight="1" x14ac:dyDescent="0.25">
      <c r="A13" s="128">
        <v>1004</v>
      </c>
      <c r="B13" s="128">
        <v>31002</v>
      </c>
      <c r="C13" s="140" t="s">
        <v>16</v>
      </c>
      <c r="D13" s="139">
        <f t="shared" ref="D13" si="1">D15</f>
        <v>15240</v>
      </c>
      <c r="E13" s="139">
        <f>E15</f>
        <v>152409.5</v>
      </c>
      <c r="G13" s="137"/>
      <c r="H13" s="137"/>
      <c r="I13" s="137"/>
      <c r="J13" s="137"/>
    </row>
    <row r="14" spans="1:10" s="138" customFormat="1" ht="17.25" customHeight="1" x14ac:dyDescent="0.25">
      <c r="A14" s="128"/>
      <c r="B14" s="128"/>
      <c r="C14" s="142" t="s">
        <v>46</v>
      </c>
      <c r="D14" s="141"/>
      <c r="E14" s="139"/>
      <c r="G14" s="137"/>
      <c r="H14" s="137"/>
      <c r="I14" s="137"/>
      <c r="J14" s="137"/>
    </row>
    <row r="15" spans="1:10" s="133" customFormat="1" ht="53.25" customHeight="1" x14ac:dyDescent="0.25">
      <c r="A15" s="136"/>
      <c r="B15" s="136"/>
      <c r="C15" s="135" t="s">
        <v>47</v>
      </c>
      <c r="D15" s="134">
        <f>D17</f>
        <v>15240</v>
      </c>
      <c r="E15" s="134">
        <f>E17</f>
        <v>152409.5</v>
      </c>
      <c r="G15" s="132"/>
      <c r="H15" s="132"/>
      <c r="I15" s="132"/>
      <c r="J15" s="132"/>
    </row>
    <row r="16" spans="1:10" ht="17.25" customHeight="1" x14ac:dyDescent="0.25">
      <c r="A16" s="144"/>
      <c r="B16" s="144"/>
      <c r="C16" s="131" t="s">
        <v>48</v>
      </c>
      <c r="D16" s="141"/>
      <c r="E16" s="127"/>
    </row>
    <row r="17" spans="1:10" s="7" customFormat="1" ht="51.75" customHeight="1" x14ac:dyDescent="0.25">
      <c r="A17" s="171"/>
      <c r="B17" s="171"/>
      <c r="C17" s="130" t="s">
        <v>163</v>
      </c>
      <c r="D17" s="169">
        <f>'1'!D18</f>
        <v>15240</v>
      </c>
      <c r="E17" s="169">
        <f>'1'!E18</f>
        <v>152409.5</v>
      </c>
      <c r="G17" s="50"/>
      <c r="H17" s="50"/>
      <c r="I17" s="50"/>
      <c r="J17" s="50"/>
    </row>
  </sheetData>
  <mergeCells count="9">
    <mergeCell ref="A6:B7"/>
    <mergeCell ref="C6:C8"/>
    <mergeCell ref="E7:E8"/>
    <mergeCell ref="A1:E1"/>
    <mergeCell ref="A2:E2"/>
    <mergeCell ref="A3:E3"/>
    <mergeCell ref="A4:E4"/>
    <mergeCell ref="D7:D8"/>
    <mergeCell ref="D6:E6"/>
  </mergeCells>
  <pageMargins left="0.27" right="0.16" top="0.74803149606299213" bottom="0.74803149606299213" header="0.31496062992125984" footer="0.31496062992125984"/>
  <pageSetup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14"/>
  <sheetViews>
    <sheetView view="pageBreakPreview" topLeftCell="A7" zoomScaleNormal="100" zoomScaleSheetLayoutView="100" workbookViewId="0">
      <selection activeCell="E19" sqref="E19"/>
    </sheetView>
  </sheetViews>
  <sheetFormatPr defaultColWidth="9.140625" defaultRowHeight="17.25" customHeight="1" x14ac:dyDescent="0.25"/>
  <cols>
    <col min="1" max="1" width="10.140625" style="13" customWidth="1"/>
    <col min="2" max="2" width="9.42578125" style="13" customWidth="1"/>
    <col min="3" max="3" width="58.42578125" style="7" customWidth="1"/>
    <col min="4" max="4" width="23.28515625" style="82" customWidth="1"/>
    <col min="5" max="5" width="22" style="7" customWidth="1"/>
    <col min="6" max="7" width="9.140625" style="7"/>
    <col min="8" max="8" width="15.42578125" style="7" customWidth="1"/>
    <col min="9" max="16384" width="9.140625" style="7"/>
  </cols>
  <sheetData>
    <row r="1" spans="1:10" s="68" customFormat="1" ht="14.25" customHeight="1" x14ac:dyDescent="0.25">
      <c r="A1" s="13"/>
      <c r="B1" s="67"/>
      <c r="C1" s="67"/>
      <c r="D1" s="167" t="s">
        <v>51</v>
      </c>
      <c r="E1" s="67"/>
      <c r="F1" s="67"/>
      <c r="G1" s="67"/>
      <c r="H1" s="67"/>
    </row>
    <row r="2" spans="1:10" s="68" customFormat="1" ht="14.25" customHeight="1" x14ac:dyDescent="0.25">
      <c r="D2" s="66" t="s">
        <v>101</v>
      </c>
      <c r="F2" s="1"/>
      <c r="G2" s="1"/>
      <c r="H2" s="2"/>
      <c r="I2" s="1"/>
      <c r="J2" s="1"/>
    </row>
    <row r="3" spans="1:10" s="3" customFormat="1" ht="16.5" customHeight="1" x14ac:dyDescent="0.25">
      <c r="B3" s="4"/>
      <c r="C3" s="4"/>
      <c r="D3" s="66" t="s">
        <v>1</v>
      </c>
      <c r="E3" s="4"/>
      <c r="F3" s="4"/>
      <c r="G3" s="4"/>
      <c r="H3" s="4"/>
      <c r="I3" s="4"/>
      <c r="J3" s="4"/>
    </row>
    <row r="4" spans="1:10" s="3" customFormat="1" ht="16.5" customHeight="1" x14ac:dyDescent="0.25">
      <c r="B4" s="4"/>
      <c r="C4" s="4"/>
      <c r="D4" s="4"/>
      <c r="E4" s="4"/>
      <c r="F4" s="4"/>
      <c r="G4" s="4"/>
      <c r="H4" s="4"/>
      <c r="I4" s="4"/>
      <c r="J4" s="4"/>
    </row>
    <row r="5" spans="1:10" s="3" customFormat="1" ht="55.5" customHeight="1" x14ac:dyDescent="0.25">
      <c r="A5" s="282" t="s">
        <v>118</v>
      </c>
      <c r="B5" s="282"/>
      <c r="C5" s="282"/>
      <c r="D5" s="282"/>
      <c r="E5" s="6"/>
      <c r="F5" s="6"/>
      <c r="G5" s="6"/>
      <c r="H5" s="6"/>
      <c r="I5" s="6"/>
      <c r="J5" s="6"/>
    </row>
    <row r="6" spans="1:10" ht="17.25" customHeight="1" x14ac:dyDescent="0.25">
      <c r="A6" s="8"/>
      <c r="B6" s="8"/>
      <c r="C6" s="325" t="s">
        <v>102</v>
      </c>
      <c r="D6" s="325"/>
    </row>
    <row r="7" spans="1:10" ht="17.25" customHeight="1" x14ac:dyDescent="0.25">
      <c r="A7" s="8"/>
      <c r="B7" s="8"/>
      <c r="C7" s="69"/>
      <c r="D7" s="69"/>
    </row>
    <row r="8" spans="1:10" s="10" customFormat="1" ht="40.5" customHeight="1" x14ac:dyDescent="0.25">
      <c r="A8" s="326" t="s">
        <v>2</v>
      </c>
      <c r="B8" s="327"/>
      <c r="C8" s="328" t="s">
        <v>3</v>
      </c>
      <c r="D8" s="330" t="s">
        <v>103</v>
      </c>
    </row>
    <row r="9" spans="1:10" s="10" customFormat="1" ht="55.5" customHeight="1" x14ac:dyDescent="0.25">
      <c r="A9" s="70" t="s">
        <v>6</v>
      </c>
      <c r="B9" s="70" t="s">
        <v>7</v>
      </c>
      <c r="C9" s="329"/>
      <c r="D9" s="331"/>
    </row>
    <row r="10" spans="1:10" s="13" customFormat="1" ht="41.25" customHeight="1" x14ac:dyDescent="0.25">
      <c r="A10" s="71"/>
      <c r="B10" s="71"/>
      <c r="C10" s="72" t="s">
        <v>12</v>
      </c>
      <c r="D10" s="73">
        <f>D12</f>
        <v>-152409.5</v>
      </c>
    </row>
    <row r="11" spans="1:10" ht="17.25" customHeight="1" x14ac:dyDescent="0.25">
      <c r="A11" s="71"/>
      <c r="B11" s="71"/>
      <c r="C11" s="72" t="s">
        <v>13</v>
      </c>
      <c r="D11" s="74"/>
    </row>
    <row r="12" spans="1:10" s="13" customFormat="1" ht="56.25" customHeight="1" x14ac:dyDescent="0.25">
      <c r="A12" s="75"/>
      <c r="B12" s="76"/>
      <c r="C12" s="76" t="s">
        <v>14</v>
      </c>
      <c r="D12" s="73">
        <f>SUM(D14:D14)</f>
        <v>-152409.5</v>
      </c>
      <c r="E12" s="77"/>
    </row>
    <row r="13" spans="1:10" s="13" customFormat="1" ht="17.25" customHeight="1" x14ac:dyDescent="0.25">
      <c r="A13" s="75"/>
      <c r="B13" s="75"/>
      <c r="C13" s="75" t="s">
        <v>15</v>
      </c>
      <c r="D13" s="78"/>
    </row>
    <row r="14" spans="1:10" s="81" customFormat="1" ht="39.75" customHeight="1" x14ac:dyDescent="0.25">
      <c r="A14" s="79">
        <v>1004</v>
      </c>
      <c r="B14" s="80">
        <v>31002</v>
      </c>
      <c r="C14" s="86" t="s">
        <v>16</v>
      </c>
      <c r="D14" s="118">
        <f>'1'!E31</f>
        <v>-152409.5</v>
      </c>
    </row>
  </sheetData>
  <mergeCells count="5">
    <mergeCell ref="A5:D5"/>
    <mergeCell ref="C6:D6"/>
    <mergeCell ref="A8:B8"/>
    <mergeCell ref="C8:C9"/>
    <mergeCell ref="D8:D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20"/>
  <sheetViews>
    <sheetView view="pageBreakPreview" topLeftCell="A4" zoomScaleNormal="100" zoomScaleSheetLayoutView="100" workbookViewId="0">
      <selection activeCell="L26" sqref="L26"/>
    </sheetView>
  </sheetViews>
  <sheetFormatPr defaultColWidth="9.140625" defaultRowHeight="14.25" x14ac:dyDescent="0.25"/>
  <cols>
    <col min="1" max="1" width="8.7109375" style="185" customWidth="1"/>
    <col min="2" max="2" width="9" style="186" customWidth="1"/>
    <col min="3" max="3" width="76.140625" style="183" customWidth="1"/>
    <col min="4" max="4" width="21.28515625" style="187" hidden="1" customWidth="1"/>
    <col min="5" max="5" width="22.7109375" style="187" hidden="1" customWidth="1"/>
    <col min="6" max="6" width="20.5703125" style="187" hidden="1" customWidth="1"/>
    <col min="7" max="7" width="20.85546875" style="187" hidden="1" customWidth="1"/>
    <col min="8" max="8" width="20.42578125" style="187" hidden="1" customWidth="1"/>
    <col min="9" max="9" width="21.42578125" style="187" hidden="1" customWidth="1"/>
    <col min="10" max="10" width="22.42578125" style="187" customWidth="1"/>
    <col min="11" max="11" width="23" style="187" customWidth="1"/>
    <col min="12" max="12" width="21.7109375" style="187" customWidth="1"/>
    <col min="13" max="13" width="22.85546875" style="187" customWidth="1"/>
    <col min="14" max="14" width="23.5703125" style="187" customWidth="1"/>
    <col min="15" max="15" width="21.85546875" style="187" customWidth="1"/>
    <col min="16" max="16" width="9.140625" style="188"/>
    <col min="17" max="17" width="12.140625" style="188" bestFit="1" customWidth="1"/>
    <col min="18" max="16384" width="9.140625" style="188"/>
  </cols>
  <sheetData>
    <row r="1" spans="1:15" s="179" customFormat="1" ht="21" customHeight="1" x14ac:dyDescent="0.25">
      <c r="A1" s="339" t="s">
        <v>173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</row>
    <row r="2" spans="1:15" s="179" customFormat="1" ht="18" customHeight="1" x14ac:dyDescent="0.3">
      <c r="A2" s="207"/>
      <c r="B2" s="207"/>
      <c r="C2" s="207"/>
      <c r="D2" s="208"/>
      <c r="E2" s="338"/>
      <c r="F2" s="338"/>
      <c r="G2" s="208"/>
      <c r="H2" s="207"/>
      <c r="I2" s="214" t="s">
        <v>131</v>
      </c>
      <c r="J2" s="207"/>
      <c r="K2" s="207"/>
      <c r="L2" s="207"/>
      <c r="M2" s="207"/>
      <c r="N2" s="207"/>
      <c r="O2" s="214" t="s">
        <v>131</v>
      </c>
    </row>
    <row r="3" spans="1:15" s="153" customFormat="1" ht="16.5" customHeight="1" x14ac:dyDescent="0.25">
      <c r="B3" s="154"/>
      <c r="C3" s="154"/>
      <c r="D3" s="213" t="s">
        <v>1</v>
      </c>
      <c r="E3" s="154"/>
      <c r="F3" s="154"/>
      <c r="G3" s="154"/>
      <c r="H3" s="154"/>
      <c r="I3" s="154"/>
      <c r="J3" s="154"/>
      <c r="O3" s="213" t="s">
        <v>1</v>
      </c>
    </row>
    <row r="4" spans="1:15" s="180" customFormat="1" ht="13.5" customHeight="1" x14ac:dyDescent="0.25">
      <c r="C4" s="181"/>
      <c r="D4" s="181"/>
      <c r="E4" s="181"/>
      <c r="F4" s="181"/>
      <c r="G4" s="181"/>
      <c r="H4" s="182"/>
      <c r="I4" s="182"/>
    </row>
    <row r="5" spans="1:15" s="180" customFormat="1" ht="51.75" customHeight="1" x14ac:dyDescent="0.25">
      <c r="A5" s="322" t="s">
        <v>132</v>
      </c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</row>
    <row r="6" spans="1:15" ht="16.5" x14ac:dyDescent="0.25">
      <c r="A6" s="189"/>
      <c r="B6" s="190"/>
      <c r="C6" s="184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340"/>
      <c r="O6" s="340"/>
    </row>
    <row r="7" spans="1:15" s="192" customFormat="1" x14ac:dyDescent="0.25">
      <c r="A7" s="333" t="s">
        <v>50</v>
      </c>
      <c r="B7" s="333"/>
      <c r="C7" s="336" t="s">
        <v>134</v>
      </c>
      <c r="D7" s="337" t="s">
        <v>135</v>
      </c>
      <c r="E7" s="337"/>
      <c r="F7" s="337"/>
      <c r="G7" s="337" t="s">
        <v>111</v>
      </c>
      <c r="H7" s="337"/>
      <c r="I7" s="337"/>
      <c r="J7" s="337" t="s">
        <v>114</v>
      </c>
      <c r="K7" s="337"/>
      <c r="L7" s="337"/>
      <c r="M7" s="337" t="s">
        <v>45</v>
      </c>
      <c r="N7" s="337"/>
      <c r="O7" s="337"/>
    </row>
    <row r="8" spans="1:15" s="192" customFormat="1" x14ac:dyDescent="0.25">
      <c r="A8" s="333" t="s">
        <v>6</v>
      </c>
      <c r="B8" s="332" t="s">
        <v>144</v>
      </c>
      <c r="C8" s="336"/>
      <c r="D8" s="334" t="s">
        <v>136</v>
      </c>
      <c r="E8" s="334" t="s">
        <v>137</v>
      </c>
      <c r="F8" s="334"/>
      <c r="G8" s="334" t="s">
        <v>136</v>
      </c>
      <c r="H8" s="334" t="s">
        <v>137</v>
      </c>
      <c r="I8" s="334"/>
      <c r="J8" s="334" t="s">
        <v>136</v>
      </c>
      <c r="K8" s="334" t="s">
        <v>137</v>
      </c>
      <c r="L8" s="334"/>
      <c r="M8" s="334" t="s">
        <v>136</v>
      </c>
      <c r="N8" s="334" t="s">
        <v>137</v>
      </c>
      <c r="O8" s="334"/>
    </row>
    <row r="9" spans="1:15" s="192" customFormat="1" ht="28.5" x14ac:dyDescent="0.25">
      <c r="A9" s="333"/>
      <c r="B9" s="332"/>
      <c r="C9" s="336"/>
      <c r="D9" s="335"/>
      <c r="E9" s="193" t="s">
        <v>145</v>
      </c>
      <c r="F9" s="193" t="s">
        <v>146</v>
      </c>
      <c r="G9" s="335"/>
      <c r="H9" s="193" t="s">
        <v>145</v>
      </c>
      <c r="I9" s="193" t="s">
        <v>146</v>
      </c>
      <c r="J9" s="335"/>
      <c r="K9" s="193" t="s">
        <v>145</v>
      </c>
      <c r="L9" s="193" t="s">
        <v>146</v>
      </c>
      <c r="M9" s="335"/>
      <c r="N9" s="193" t="s">
        <v>145</v>
      </c>
      <c r="O9" s="193" t="s">
        <v>146</v>
      </c>
    </row>
    <row r="10" spans="1:15" s="192" customFormat="1" ht="28.5" x14ac:dyDescent="0.25">
      <c r="A10" s="332"/>
      <c r="B10" s="332"/>
      <c r="C10" s="194" t="s">
        <v>138</v>
      </c>
      <c r="D10" s="195" t="e">
        <f>E10+F10</f>
        <v>#REF!</v>
      </c>
      <c r="E10" s="195" t="e">
        <f>E11+E12</f>
        <v>#REF!</v>
      </c>
      <c r="F10" s="195" t="e">
        <f>F11+F12</f>
        <v>#REF!</v>
      </c>
      <c r="G10" s="195" t="e">
        <f>H10+I10</f>
        <v>#REF!</v>
      </c>
      <c r="H10" s="195" t="e">
        <f>H11+H12</f>
        <v>#REF!</v>
      </c>
      <c r="I10" s="195" t="e">
        <f>I11+I12</f>
        <v>#REF!</v>
      </c>
      <c r="J10" s="195">
        <f>K10+L10</f>
        <v>-15240</v>
      </c>
      <c r="K10" s="195">
        <f>K11+K12</f>
        <v>0</v>
      </c>
      <c r="L10" s="195">
        <f>L11+L12</f>
        <v>-15240</v>
      </c>
      <c r="M10" s="195">
        <f>N10+O10</f>
        <v>-152409.5</v>
      </c>
      <c r="N10" s="195">
        <f>N11+N12</f>
        <v>0</v>
      </c>
      <c r="O10" s="195">
        <f>O11+O12</f>
        <v>-152409.5</v>
      </c>
    </row>
    <row r="11" spans="1:15" s="192" customFormat="1" ht="20.25" x14ac:dyDescent="0.25">
      <c r="A11" s="332"/>
      <c r="B11" s="332"/>
      <c r="C11" s="196" t="s">
        <v>139</v>
      </c>
      <c r="D11" s="195" t="e">
        <f>E11+F11</f>
        <v>#REF!</v>
      </c>
      <c r="E11" s="195" t="e">
        <f>#REF!+#REF!+#REF!+#REF!+#REF!+#REF!+#REF!+#REF!+#REF!+#REF!+#REF!+#REF!+#REF!+#REF!+#REF!+#REF!+#REF!+#REF!+#REF!+#REF!+#REF!+#REF!++#REF!+#REF!+#REF!+#REF!+#REF!+#REF!+#REF!+#REF!+#REF!+#REF!+#REF!+#REF!+#REF!</f>
        <v>#REF!</v>
      </c>
      <c r="F11" s="195" t="e">
        <f>#REF!+#REF!+#REF!+#REF!+#REF!+#REF!+#REF!+#REF!+#REF!+#REF!+#REF!+#REF!+#REF!+#REF!+#REF!+#REF!+#REF!+#REF!+#REF!+#REF!+#REF!+#REF!++#REF!+#REF!+#REF!+#REF!+#REF!+#REF!+#REF!+#REF!+#REF!+#REF!+#REF!+#REF!+#REF!</f>
        <v>#REF!</v>
      </c>
      <c r="G11" s="195" t="e">
        <f>H11+I11</f>
        <v>#REF!</v>
      </c>
      <c r="H11" s="195" t="e">
        <f>#REF!+#REF!+#REF!+#REF!+#REF!+#REF!+#REF!+#REF!+#REF!+#REF!+#REF!+#REF!+#REF!+#REF!+#REF!+#REF!+#REF!+#REF!+#REF!+#REF!+#REF!+#REF!++#REF!+#REF!+#REF!+#REF!+#REF!+#REF!+#REF!+#REF!+#REF!+#REF!+#REF!+#REF!+#REF!</f>
        <v>#REF!</v>
      </c>
      <c r="I11" s="195" t="e">
        <f>#REF!+#REF!+#REF!+#REF!+#REF!+#REF!+#REF!+#REF!+#REF!+#REF!+#REF!+#REF!+#REF!+#REF!+#REF!+#REF!+#REF!+#REF!+#REF!+#REF!+#REF!+#REF!++#REF!+#REF!+#REF!+#REF!+#REF!+#REF!+#REF!+#REF!+#REF!+#REF!+#REF!+#REF!+#REF!</f>
        <v>#REF!</v>
      </c>
      <c r="J11" s="195">
        <f>K11+L11</f>
        <v>0</v>
      </c>
      <c r="K11" s="195">
        <v>0</v>
      </c>
      <c r="L11" s="195">
        <v>0</v>
      </c>
      <c r="M11" s="195">
        <f>N11+O11</f>
        <v>0</v>
      </c>
      <c r="N11" s="195">
        <v>0</v>
      </c>
      <c r="O11" s="195">
        <v>0</v>
      </c>
    </row>
    <row r="12" spans="1:15" s="192" customFormat="1" ht="20.25" x14ac:dyDescent="0.25">
      <c r="A12" s="332"/>
      <c r="B12" s="332"/>
      <c r="C12" s="196" t="s">
        <v>140</v>
      </c>
      <c r="D12" s="195" t="e">
        <f>E12+F12</f>
        <v>#REF!</v>
      </c>
      <c r="E12" s="195" t="e">
        <f>#REF!+#REF!+#REF!+#REF!+#REF!+#REF!+#REF!+#REF!+E19+#REF!+#REF!+#REF!+#REF!+#REF!+#REF!+#REF!+#REF!+#REF!+#REF!+#REF!+#REF!</f>
        <v>#REF!</v>
      </c>
      <c r="F12" s="195" t="e">
        <f>#REF!+#REF!+#REF!+#REF!+#REF!+#REF!+#REF!+#REF!+F19+#REF!+#REF!+#REF!+#REF!+#REF!+#REF!+#REF!+#REF!+#REF!+#REF!+#REF!+#REF!</f>
        <v>#REF!</v>
      </c>
      <c r="G12" s="195" t="e">
        <f>H12+I12</f>
        <v>#REF!</v>
      </c>
      <c r="H12" s="195" t="e">
        <f>#REF!+#REF!+#REF!+#REF!+#REF!+#REF!+#REF!+#REF!+H19+#REF!+#REF!+#REF!+#REF!+#REF!+#REF!+#REF!+#REF!+#REF!+#REF!+#REF!+#REF!</f>
        <v>#REF!</v>
      </c>
      <c r="I12" s="195" t="e">
        <f>#REF!+#REF!+#REF!+#REF!+#REF!+#REF!+#REF!+#REF!+I19+#REF!+#REF!+#REF!+#REF!+#REF!+#REF!+#REF!+#REF!+#REF!+#REF!+#REF!+#REF!</f>
        <v>#REF!</v>
      </c>
      <c r="J12" s="195">
        <f>K12+L12</f>
        <v>-15240</v>
      </c>
      <c r="K12" s="195">
        <f>K19</f>
        <v>0</v>
      </c>
      <c r="L12" s="195">
        <f>L19</f>
        <v>-15240</v>
      </c>
      <c r="M12" s="195">
        <f>N12+O12</f>
        <v>-152409.5</v>
      </c>
      <c r="N12" s="195">
        <f>N19</f>
        <v>0</v>
      </c>
      <c r="O12" s="195">
        <f>O19</f>
        <v>-152409.5</v>
      </c>
    </row>
    <row r="13" spans="1:15" ht="17.25" x14ac:dyDescent="0.25">
      <c r="A13" s="198">
        <v>1040</v>
      </c>
      <c r="B13" s="212"/>
      <c r="C13" s="199" t="s">
        <v>161</v>
      </c>
      <c r="D13" s="197" t="e">
        <f>#REF!+#REF!+#REF!+#REF!+D15+#REF!</f>
        <v>#REF!</v>
      </c>
      <c r="E13" s="197" t="e">
        <f>#REF!+#REF!+#REF!+#REF!+E15+#REF!</f>
        <v>#REF!</v>
      </c>
      <c r="F13" s="197" t="e">
        <f>#REF!+#REF!+#REF!+#REF!+F15+#REF!</f>
        <v>#REF!</v>
      </c>
      <c r="G13" s="197" t="e">
        <f>#REF!+#REF!+#REF!+#REF!+G15+#REF!</f>
        <v>#REF!</v>
      </c>
      <c r="H13" s="197" t="e">
        <f>#REF!+#REF!+#REF!+#REF!+H15+#REF!</f>
        <v>#REF!</v>
      </c>
      <c r="I13" s="197" t="e">
        <f>#REF!+#REF!+#REF!+#REF!+I15+#REF!</f>
        <v>#REF!</v>
      </c>
      <c r="J13" s="197">
        <f>J15</f>
        <v>-15240</v>
      </c>
      <c r="K13" s="197">
        <f t="shared" ref="K13:O13" si="0">K15</f>
        <v>0</v>
      </c>
      <c r="L13" s="197">
        <f t="shared" si="0"/>
        <v>-15240</v>
      </c>
      <c r="M13" s="197">
        <f t="shared" si="0"/>
        <v>-152409.5</v>
      </c>
      <c r="N13" s="197">
        <f t="shared" si="0"/>
        <v>0</v>
      </c>
      <c r="O13" s="197">
        <f t="shared" si="0"/>
        <v>-152409.5</v>
      </c>
    </row>
    <row r="14" spans="1:15" ht="17.25" x14ac:dyDescent="0.25">
      <c r="A14" s="200"/>
      <c r="B14" s="212"/>
      <c r="C14" s="201" t="s">
        <v>15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2"/>
      <c r="N14" s="202"/>
      <c r="O14" s="202"/>
    </row>
    <row r="15" spans="1:15" ht="42.75" x14ac:dyDescent="0.25">
      <c r="A15" s="200"/>
      <c r="B15" s="198">
        <v>32004</v>
      </c>
      <c r="C15" s="242" t="s">
        <v>162</v>
      </c>
      <c r="D15" s="197" t="e">
        <f>E15+F15</f>
        <v>#REF!</v>
      </c>
      <c r="E15" s="197" t="e">
        <f t="shared" ref="E15:F15" si="1">E17</f>
        <v>#REF!</v>
      </c>
      <c r="F15" s="197" t="e">
        <f t="shared" si="1"/>
        <v>#REF!</v>
      </c>
      <c r="G15" s="197" t="e">
        <f>H15+I15</f>
        <v>#REF!</v>
      </c>
      <c r="H15" s="197" t="e">
        <f t="shared" ref="H15:I15" si="2">H17</f>
        <v>#REF!</v>
      </c>
      <c r="I15" s="197" t="e">
        <f t="shared" si="2"/>
        <v>#REF!</v>
      </c>
      <c r="J15" s="197">
        <f>K15+L15</f>
        <v>-15240</v>
      </c>
      <c r="K15" s="197">
        <f t="shared" ref="K15:L15" si="3">K17</f>
        <v>0</v>
      </c>
      <c r="L15" s="197">
        <f t="shared" si="3"/>
        <v>-15240</v>
      </c>
      <c r="M15" s="197">
        <f>N15+O15</f>
        <v>-152409.5</v>
      </c>
      <c r="N15" s="197">
        <f t="shared" ref="N15:O15" si="4">N17</f>
        <v>0</v>
      </c>
      <c r="O15" s="197">
        <f t="shared" si="4"/>
        <v>-152409.5</v>
      </c>
    </row>
    <row r="16" spans="1:15" ht="17.25" x14ac:dyDescent="0.25">
      <c r="A16" s="200"/>
      <c r="B16" s="212"/>
      <c r="C16" s="201" t="s">
        <v>46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</row>
    <row r="17" spans="1:15" ht="17.25" x14ac:dyDescent="0.25">
      <c r="A17" s="200"/>
      <c r="B17" s="212"/>
      <c r="C17" s="203" t="s">
        <v>147</v>
      </c>
      <c r="D17" s="204" t="e">
        <f>E17+F17</f>
        <v>#REF!</v>
      </c>
      <c r="E17" s="204" t="e">
        <f t="shared" ref="E17:F17" si="5">E19</f>
        <v>#REF!</v>
      </c>
      <c r="F17" s="204" t="e">
        <f t="shared" si="5"/>
        <v>#REF!</v>
      </c>
      <c r="G17" s="204" t="e">
        <f>H17+I17</f>
        <v>#REF!</v>
      </c>
      <c r="H17" s="204" t="e">
        <f t="shared" ref="H17:I17" si="6">H19</f>
        <v>#REF!</v>
      </c>
      <c r="I17" s="204" t="e">
        <f t="shared" si="6"/>
        <v>#REF!</v>
      </c>
      <c r="J17" s="204">
        <f>K17+L17</f>
        <v>-15240</v>
      </c>
      <c r="K17" s="204">
        <f t="shared" ref="K17:L17" si="7">K19</f>
        <v>0</v>
      </c>
      <c r="L17" s="204">
        <f t="shared" si="7"/>
        <v>-15240</v>
      </c>
      <c r="M17" s="204">
        <f>N17+O17</f>
        <v>-152409.5</v>
      </c>
      <c r="N17" s="204">
        <f t="shared" ref="N17" si="8">N19</f>
        <v>0</v>
      </c>
      <c r="O17" s="204">
        <f>O19</f>
        <v>-152409.5</v>
      </c>
    </row>
    <row r="18" spans="1:15" ht="17.25" x14ac:dyDescent="0.25">
      <c r="A18" s="200"/>
      <c r="B18" s="212"/>
      <c r="C18" s="201" t="s">
        <v>141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  <c r="O18" s="202"/>
    </row>
    <row r="19" spans="1:15" ht="17.25" x14ac:dyDescent="0.25">
      <c r="A19" s="200"/>
      <c r="B19" s="212"/>
      <c r="C19" s="201" t="s">
        <v>142</v>
      </c>
      <c r="D19" s="205" t="e">
        <f>E19+F19</f>
        <v>#REF!</v>
      </c>
      <c r="E19" s="205" t="e">
        <f>E20+#REF!</f>
        <v>#REF!</v>
      </c>
      <c r="F19" s="205" t="e">
        <f>F20+#REF!</f>
        <v>#REF!</v>
      </c>
      <c r="G19" s="205" t="e">
        <f>H19+I19</f>
        <v>#REF!</v>
      </c>
      <c r="H19" s="205" t="e">
        <f>H20+#REF!</f>
        <v>#REF!</v>
      </c>
      <c r="I19" s="205" t="e">
        <f>I20+#REF!</f>
        <v>#REF!</v>
      </c>
      <c r="J19" s="205">
        <f>K19+L19</f>
        <v>-15240</v>
      </c>
      <c r="K19" s="205">
        <v>0</v>
      </c>
      <c r="L19" s="205">
        <f>L20</f>
        <v>-15240</v>
      </c>
      <c r="M19" s="205">
        <f>N19+O19</f>
        <v>-152409.5</v>
      </c>
      <c r="N19" s="205">
        <v>0</v>
      </c>
      <c r="O19" s="205">
        <f>O20</f>
        <v>-152409.5</v>
      </c>
    </row>
    <row r="20" spans="1:15" ht="17.25" x14ac:dyDescent="0.25">
      <c r="A20" s="200"/>
      <c r="B20" s="212"/>
      <c r="C20" s="206" t="s">
        <v>143</v>
      </c>
      <c r="D20" s="205">
        <f>E20+F20</f>
        <v>556932.19999999995</v>
      </c>
      <c r="E20" s="205">
        <v>445440.5</v>
      </c>
      <c r="F20" s="205">
        <v>111491.7</v>
      </c>
      <c r="G20" s="205">
        <f>H20+I20</f>
        <v>835398.4</v>
      </c>
      <c r="H20" s="205">
        <v>668160.80000000005</v>
      </c>
      <c r="I20" s="205">
        <v>167237.6</v>
      </c>
      <c r="J20" s="205">
        <f>K20+L20</f>
        <v>-15240</v>
      </c>
      <c r="K20" s="205">
        <v>0</v>
      </c>
      <c r="L20" s="205">
        <f>'1'!D31</f>
        <v>-15240</v>
      </c>
      <c r="M20" s="205">
        <f>N20+O20</f>
        <v>-152409.5</v>
      </c>
      <c r="N20" s="205">
        <v>0</v>
      </c>
      <c r="O20" s="205">
        <f>'1'!E31</f>
        <v>-152409.5</v>
      </c>
    </row>
  </sheetData>
  <mergeCells count="22">
    <mergeCell ref="E2:F2"/>
    <mergeCell ref="J8:J9"/>
    <mergeCell ref="K8:L8"/>
    <mergeCell ref="A5:O5"/>
    <mergeCell ref="A1:O1"/>
    <mergeCell ref="N6:O6"/>
    <mergeCell ref="A7:B7"/>
    <mergeCell ref="G7:I7"/>
    <mergeCell ref="J7:L7"/>
    <mergeCell ref="M7:O7"/>
    <mergeCell ref="M8:M9"/>
    <mergeCell ref="N8:O8"/>
    <mergeCell ref="G8:G9"/>
    <mergeCell ref="H8:I8"/>
    <mergeCell ref="A10:A12"/>
    <mergeCell ref="B10:B12"/>
    <mergeCell ref="A8:A9"/>
    <mergeCell ref="B8:B9"/>
    <mergeCell ref="D8:D9"/>
    <mergeCell ref="C7:C9"/>
    <mergeCell ref="D7:F7"/>
    <mergeCell ref="E8:F8"/>
  </mergeCells>
  <pageMargins left="0.7" right="0.7" top="0.75" bottom="0.75" header="0.3" footer="0.3"/>
  <pageSetup scale="4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G34"/>
  <sheetViews>
    <sheetView view="pageBreakPreview" zoomScale="90" zoomScaleNormal="100" zoomScaleSheetLayoutView="90" workbookViewId="0">
      <selection activeCell="F6" sqref="F6"/>
    </sheetView>
  </sheetViews>
  <sheetFormatPr defaultRowHeight="12.75" x14ac:dyDescent="0.25"/>
  <cols>
    <col min="1" max="1" width="28.42578125" customWidth="1"/>
    <col min="2" max="2" width="51" customWidth="1"/>
    <col min="3" max="3" width="22.5703125" customWidth="1"/>
    <col min="4" max="4" width="21.7109375" style="1" customWidth="1"/>
  </cols>
  <sheetData>
    <row r="1" spans="1:7" s="7" customFormat="1" ht="23.25" customHeight="1" x14ac:dyDescent="0.25">
      <c r="A1" s="354" t="s">
        <v>174</v>
      </c>
      <c r="B1" s="354"/>
      <c r="C1" s="354"/>
      <c r="D1" s="354"/>
      <c r="E1" s="50"/>
      <c r="F1" s="50"/>
      <c r="G1" s="50"/>
    </row>
    <row r="2" spans="1:7" s="3" customFormat="1" ht="21" customHeight="1" x14ac:dyDescent="0.25">
      <c r="A2" s="354" t="s">
        <v>101</v>
      </c>
      <c r="B2" s="354"/>
      <c r="C2" s="354"/>
      <c r="D2" s="354"/>
      <c r="E2" s="4"/>
    </row>
    <row r="3" spans="1:7" s="3" customFormat="1" ht="22.5" customHeight="1" x14ac:dyDescent="0.25">
      <c r="A3" s="354" t="s">
        <v>1</v>
      </c>
      <c r="B3" s="354"/>
      <c r="C3" s="354"/>
      <c r="D3" s="354"/>
      <c r="E3" s="4"/>
    </row>
    <row r="4" spans="1:7" s="7" customFormat="1" ht="40.5" customHeight="1" x14ac:dyDescent="0.3">
      <c r="A4" s="125"/>
      <c r="B4" s="125"/>
      <c r="C4" s="125"/>
      <c r="D4" s="125" t="s">
        <v>97</v>
      </c>
      <c r="E4" s="50"/>
      <c r="F4" s="50"/>
      <c r="G4" s="50"/>
    </row>
    <row r="5" spans="1:7" s="3" customFormat="1" ht="51.75" customHeight="1" x14ac:dyDescent="0.25">
      <c r="A5" s="322" t="s">
        <v>171</v>
      </c>
      <c r="B5" s="322"/>
      <c r="C5" s="322"/>
      <c r="D5" s="322"/>
      <c r="E5" s="6"/>
    </row>
    <row r="8" spans="1:7" s="32" customFormat="1" ht="20.25" customHeight="1" x14ac:dyDescent="0.25">
      <c r="A8" s="355" t="s">
        <v>52</v>
      </c>
      <c r="B8" s="355"/>
      <c r="C8" s="355"/>
      <c r="D8" s="355"/>
    </row>
    <row r="9" spans="1:7" s="32" customFormat="1" x14ac:dyDescent="0.25">
      <c r="A9" s="361" t="s">
        <v>53</v>
      </c>
      <c r="B9" s="361"/>
      <c r="C9" s="361"/>
      <c r="D9" s="361"/>
    </row>
    <row r="10" spans="1:7" s="32" customFormat="1" x14ac:dyDescent="0.25">
      <c r="D10" s="89">
        <v>9.8000000000000007</v>
      </c>
    </row>
    <row r="11" spans="1:7" s="32" customFormat="1" x14ac:dyDescent="0.25">
      <c r="A11" s="34" t="s">
        <v>54</v>
      </c>
      <c r="B11" s="341" t="s">
        <v>55</v>
      </c>
      <c r="C11" s="342"/>
      <c r="D11" s="343"/>
    </row>
    <row r="12" spans="1:7" s="32" customFormat="1" ht="17.25" customHeight="1" x14ac:dyDescent="0.25">
      <c r="A12" s="120" t="s">
        <v>56</v>
      </c>
      <c r="B12" s="344" t="s">
        <v>57</v>
      </c>
      <c r="C12" s="344"/>
      <c r="D12" s="344"/>
    </row>
    <row r="13" spans="1:7" s="32" customFormat="1" x14ac:dyDescent="0.25">
      <c r="A13" s="341" t="s">
        <v>58</v>
      </c>
      <c r="B13" s="345"/>
      <c r="C13" s="342"/>
      <c r="D13" s="343"/>
    </row>
    <row r="14" spans="1:7" s="32" customFormat="1" x14ac:dyDescent="0.25">
      <c r="A14" s="346" t="s">
        <v>59</v>
      </c>
      <c r="B14" s="348" t="s">
        <v>56</v>
      </c>
      <c r="C14" s="350" t="s">
        <v>127</v>
      </c>
      <c r="D14" s="351"/>
    </row>
    <row r="15" spans="1:7" s="32" customFormat="1" ht="39" customHeight="1" x14ac:dyDescent="0.25">
      <c r="A15" s="347"/>
      <c r="B15" s="349"/>
      <c r="C15" s="352" t="s">
        <v>60</v>
      </c>
      <c r="D15" s="353"/>
    </row>
    <row r="16" spans="1:7" s="32" customFormat="1" x14ac:dyDescent="0.25">
      <c r="A16" s="35" t="s">
        <v>61</v>
      </c>
      <c r="B16" s="263" t="s">
        <v>62</v>
      </c>
      <c r="C16" s="356" t="s">
        <v>115</v>
      </c>
      <c r="D16" s="365" t="s">
        <v>63</v>
      </c>
    </row>
    <row r="17" spans="1:4" s="32" customFormat="1" x14ac:dyDescent="0.25">
      <c r="A17" s="35" t="s">
        <v>64</v>
      </c>
      <c r="B17" s="40" t="s">
        <v>65</v>
      </c>
      <c r="C17" s="357"/>
      <c r="D17" s="357"/>
    </row>
    <row r="18" spans="1:4" s="32" customFormat="1" x14ac:dyDescent="0.25">
      <c r="A18" s="35" t="s">
        <v>66</v>
      </c>
      <c r="B18" s="40" t="s">
        <v>65</v>
      </c>
      <c r="C18" s="357"/>
      <c r="D18" s="357"/>
    </row>
    <row r="19" spans="1:4" s="32" customFormat="1" ht="25.5" customHeight="1" x14ac:dyDescent="0.25">
      <c r="A19" s="35" t="s">
        <v>67</v>
      </c>
      <c r="B19" s="40" t="s">
        <v>68</v>
      </c>
      <c r="C19" s="357"/>
      <c r="D19" s="357"/>
    </row>
    <row r="20" spans="1:4" s="32" customFormat="1" ht="38.25" customHeight="1" x14ac:dyDescent="0.25">
      <c r="A20" s="35" t="s">
        <v>69</v>
      </c>
      <c r="B20" s="40" t="s">
        <v>170</v>
      </c>
      <c r="C20" s="358"/>
      <c r="D20" s="358"/>
    </row>
    <row r="21" spans="1:4" s="32" customFormat="1" x14ac:dyDescent="0.25">
      <c r="A21" s="366" t="s">
        <v>70</v>
      </c>
      <c r="B21" s="367"/>
      <c r="C21" s="94"/>
      <c r="D21" s="38"/>
    </row>
    <row r="22" spans="1:4" s="152" customFormat="1" ht="11.25" customHeight="1" x14ac:dyDescent="0.25">
      <c r="A22" s="362" t="s">
        <v>126</v>
      </c>
      <c r="B22" s="363"/>
      <c r="C22" s="172">
        <v>190</v>
      </c>
      <c r="D22" s="172">
        <v>1925</v>
      </c>
    </row>
    <row r="23" spans="1:4" s="32" customFormat="1" x14ac:dyDescent="0.25">
      <c r="A23" s="364" t="s">
        <v>71</v>
      </c>
      <c r="B23" s="364"/>
      <c r="C23" s="119">
        <f>'1'!D11</f>
        <v>15240</v>
      </c>
      <c r="D23" s="119">
        <f>'1'!E11</f>
        <v>152409.5</v>
      </c>
    </row>
    <row r="24" spans="1:4" s="250" customFormat="1" x14ac:dyDescent="0.25">
      <c r="A24" s="34" t="s">
        <v>54</v>
      </c>
      <c r="B24" s="341" t="s">
        <v>55</v>
      </c>
      <c r="C24" s="342"/>
      <c r="D24" s="343"/>
    </row>
    <row r="25" spans="1:4" s="250" customFormat="1" x14ac:dyDescent="0.25">
      <c r="A25" s="215" t="s">
        <v>164</v>
      </c>
      <c r="B25" s="344" t="s">
        <v>169</v>
      </c>
      <c r="C25" s="344"/>
      <c r="D25" s="344"/>
    </row>
    <row r="26" spans="1:4" s="250" customFormat="1" x14ac:dyDescent="0.25">
      <c r="A26" s="341" t="s">
        <v>58</v>
      </c>
      <c r="B26" s="345"/>
      <c r="C26" s="342"/>
      <c r="D26" s="343"/>
    </row>
    <row r="27" spans="1:4" s="250" customFormat="1" x14ac:dyDescent="0.25">
      <c r="A27" s="346" t="s">
        <v>59</v>
      </c>
      <c r="B27" s="348">
        <v>1040</v>
      </c>
      <c r="C27" s="350" t="s">
        <v>127</v>
      </c>
      <c r="D27" s="351"/>
    </row>
    <row r="28" spans="1:4" s="250" customFormat="1" ht="41.25" customHeight="1" x14ac:dyDescent="0.25">
      <c r="A28" s="347"/>
      <c r="B28" s="349"/>
      <c r="C28" s="352" t="s">
        <v>128</v>
      </c>
      <c r="D28" s="353"/>
    </row>
    <row r="29" spans="1:4" s="250" customFormat="1" ht="21" customHeight="1" x14ac:dyDescent="0.25">
      <c r="A29" s="252" t="s">
        <v>61</v>
      </c>
      <c r="B29" s="264" t="s">
        <v>165</v>
      </c>
      <c r="C29" s="356" t="s">
        <v>115</v>
      </c>
      <c r="D29" s="365" t="s">
        <v>63</v>
      </c>
    </row>
    <row r="30" spans="1:4" s="250" customFormat="1" ht="41.25" customHeight="1" x14ac:dyDescent="0.25">
      <c r="A30" s="252" t="s">
        <v>64</v>
      </c>
      <c r="B30" s="254" t="s">
        <v>166</v>
      </c>
      <c r="C30" s="357"/>
      <c r="D30" s="357"/>
    </row>
    <row r="31" spans="1:4" s="250" customFormat="1" ht="25.5" x14ac:dyDescent="0.25">
      <c r="A31" s="35" t="s">
        <v>66</v>
      </c>
      <c r="B31" s="40" t="s">
        <v>167</v>
      </c>
      <c r="C31" s="357"/>
      <c r="D31" s="357"/>
    </row>
    <row r="32" spans="1:4" s="250" customFormat="1" ht="25.5" x14ac:dyDescent="0.25">
      <c r="A32" s="35" t="s">
        <v>67</v>
      </c>
      <c r="B32" s="40" t="s">
        <v>148</v>
      </c>
      <c r="C32" s="357"/>
      <c r="D32" s="357"/>
    </row>
    <row r="33" spans="1:4" s="250" customFormat="1" ht="25.5" x14ac:dyDescent="0.25">
      <c r="A33" s="35" t="s">
        <v>149</v>
      </c>
      <c r="B33" s="40" t="s">
        <v>168</v>
      </c>
      <c r="C33" s="358"/>
      <c r="D33" s="358"/>
    </row>
    <row r="34" spans="1:4" s="250" customFormat="1" ht="17.25" customHeight="1" x14ac:dyDescent="0.25">
      <c r="A34" s="359" t="s">
        <v>71</v>
      </c>
      <c r="B34" s="360"/>
      <c r="C34" s="262">
        <f>'1'!D24</f>
        <v>-15240</v>
      </c>
      <c r="D34" s="262">
        <f>'1'!E24</f>
        <v>-152409.5</v>
      </c>
    </row>
  </sheetData>
  <mergeCells count="28">
    <mergeCell ref="C14:D14"/>
    <mergeCell ref="C16:C20"/>
    <mergeCell ref="A13:D13"/>
    <mergeCell ref="A34:B34"/>
    <mergeCell ref="A9:D9"/>
    <mergeCell ref="A22:B22"/>
    <mergeCell ref="C15:D15"/>
    <mergeCell ref="A23:B23"/>
    <mergeCell ref="B11:D11"/>
    <mergeCell ref="B12:D12"/>
    <mergeCell ref="A14:A15"/>
    <mergeCell ref="B14:B15"/>
    <mergeCell ref="D16:D20"/>
    <mergeCell ref="A21:B21"/>
    <mergeCell ref="C29:C33"/>
    <mergeCell ref="D29:D33"/>
    <mergeCell ref="A1:D1"/>
    <mergeCell ref="A2:D2"/>
    <mergeCell ref="A3:D3"/>
    <mergeCell ref="A5:D5"/>
    <mergeCell ref="A8:D8"/>
    <mergeCell ref="B24:D24"/>
    <mergeCell ref="B25:D25"/>
    <mergeCell ref="A26:D26"/>
    <mergeCell ref="A27:A28"/>
    <mergeCell ref="B27:B28"/>
    <mergeCell ref="C27:D27"/>
    <mergeCell ref="C28:D28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view="pageBreakPreview" topLeftCell="A7" zoomScale="90" zoomScaleNormal="100" zoomScaleSheetLayoutView="90" workbookViewId="0">
      <selection activeCell="G4" sqref="G4"/>
    </sheetView>
  </sheetViews>
  <sheetFormatPr defaultRowHeight="12.75" x14ac:dyDescent="0.25"/>
  <cols>
    <col min="1" max="1" width="28.42578125" customWidth="1"/>
    <col min="2" max="2" width="47.42578125" customWidth="1"/>
    <col min="3" max="3" width="23.85546875" customWidth="1"/>
    <col min="4" max="4" width="25.42578125" style="1" customWidth="1"/>
  </cols>
  <sheetData>
    <row r="1" spans="1:10" s="7" customFormat="1" ht="35.25" customHeight="1" x14ac:dyDescent="0.3">
      <c r="A1" s="125"/>
      <c r="B1" s="125"/>
      <c r="C1" s="125"/>
      <c r="D1" s="125" t="s">
        <v>109</v>
      </c>
      <c r="E1" s="53"/>
      <c r="G1" s="50"/>
      <c r="H1" s="50"/>
      <c r="I1" s="50"/>
      <c r="J1" s="50"/>
    </row>
    <row r="2" spans="1:10" s="3" customFormat="1" ht="85.5" customHeight="1" x14ac:dyDescent="0.3">
      <c r="A2" s="368" t="s">
        <v>172</v>
      </c>
      <c r="B2" s="368"/>
      <c r="C2" s="368"/>
      <c r="D2" s="368"/>
      <c r="E2" s="54"/>
      <c r="F2" s="6"/>
      <c r="G2" s="280"/>
      <c r="H2" s="6"/>
    </row>
    <row r="3" spans="1:10" s="250" customFormat="1" x14ac:dyDescent="0.25">
      <c r="D3" s="88" t="s">
        <v>150</v>
      </c>
    </row>
    <row r="4" spans="1:10" s="152" customFormat="1" ht="45.75" customHeight="1" x14ac:dyDescent="0.25">
      <c r="A4" s="369" t="s">
        <v>87</v>
      </c>
      <c r="B4" s="369"/>
      <c r="C4" s="369"/>
      <c r="D4" s="369"/>
    </row>
    <row r="5" spans="1:10" s="250" customFormat="1" x14ac:dyDescent="0.25">
      <c r="A5" s="34" t="s">
        <v>54</v>
      </c>
      <c r="B5" s="341" t="s">
        <v>55</v>
      </c>
      <c r="C5" s="342"/>
      <c r="D5" s="343"/>
    </row>
    <row r="6" spans="1:10" s="250" customFormat="1" x14ac:dyDescent="0.25">
      <c r="A6" s="215" t="s">
        <v>164</v>
      </c>
      <c r="B6" s="344" t="s">
        <v>169</v>
      </c>
      <c r="C6" s="344"/>
      <c r="D6" s="344"/>
    </row>
    <row r="7" spans="1:10" s="250" customFormat="1" x14ac:dyDescent="0.25">
      <c r="A7" s="341" t="s">
        <v>58</v>
      </c>
      <c r="B7" s="345"/>
      <c r="C7" s="342"/>
      <c r="D7" s="343"/>
    </row>
    <row r="8" spans="1:10" s="250" customFormat="1" x14ac:dyDescent="0.25">
      <c r="A8" s="346" t="s">
        <v>59</v>
      </c>
      <c r="B8" s="348">
        <v>1040</v>
      </c>
      <c r="C8" s="350" t="s">
        <v>127</v>
      </c>
      <c r="D8" s="351"/>
    </row>
    <row r="9" spans="1:10" s="250" customFormat="1" ht="41.25" customHeight="1" x14ac:dyDescent="0.25">
      <c r="A9" s="347"/>
      <c r="B9" s="349"/>
      <c r="C9" s="352" t="s">
        <v>128</v>
      </c>
      <c r="D9" s="353"/>
    </row>
    <row r="10" spans="1:10" s="250" customFormat="1" ht="21" customHeight="1" x14ac:dyDescent="0.25">
      <c r="A10" s="252" t="s">
        <v>61</v>
      </c>
      <c r="B10" s="264" t="s">
        <v>165</v>
      </c>
      <c r="C10" s="356" t="s">
        <v>115</v>
      </c>
      <c r="D10" s="365" t="s">
        <v>63</v>
      </c>
    </row>
    <row r="11" spans="1:10" s="250" customFormat="1" ht="41.25" customHeight="1" x14ac:dyDescent="0.25">
      <c r="A11" s="252" t="s">
        <v>64</v>
      </c>
      <c r="B11" s="254" t="s">
        <v>166</v>
      </c>
      <c r="C11" s="357"/>
      <c r="D11" s="357"/>
    </row>
    <row r="12" spans="1:10" s="250" customFormat="1" ht="25.5" x14ac:dyDescent="0.25">
      <c r="A12" s="35" t="s">
        <v>66</v>
      </c>
      <c r="B12" s="40" t="s">
        <v>167</v>
      </c>
      <c r="C12" s="357"/>
      <c r="D12" s="357"/>
    </row>
    <row r="13" spans="1:10" s="250" customFormat="1" ht="25.5" x14ac:dyDescent="0.25">
      <c r="A13" s="35" t="s">
        <v>67</v>
      </c>
      <c r="B13" s="40" t="s">
        <v>148</v>
      </c>
      <c r="C13" s="357"/>
      <c r="D13" s="357"/>
    </row>
    <row r="14" spans="1:10" s="250" customFormat="1" ht="25.5" x14ac:dyDescent="0.25">
      <c r="A14" s="35" t="s">
        <v>149</v>
      </c>
      <c r="B14" s="40" t="s">
        <v>168</v>
      </c>
      <c r="C14" s="358"/>
      <c r="D14" s="358"/>
    </row>
    <row r="15" spans="1:10" s="250" customFormat="1" ht="17.25" customHeight="1" x14ac:dyDescent="0.25">
      <c r="A15" s="359" t="s">
        <v>71</v>
      </c>
      <c r="B15" s="360"/>
      <c r="C15" s="262">
        <f>'7-1'!C34</f>
        <v>-15240</v>
      </c>
      <c r="D15" s="262">
        <f>'7-1'!D34</f>
        <v>-152409.5</v>
      </c>
    </row>
    <row r="16" spans="1:10" s="174" customFormat="1" x14ac:dyDescent="0.25">
      <c r="C16" s="210"/>
      <c r="D16" s="210"/>
      <c r="E16" s="210"/>
      <c r="F16" s="210"/>
    </row>
    <row r="17" spans="1:6" s="174" customFormat="1" ht="14.25" customHeight="1" x14ac:dyDescent="0.25">
      <c r="A17" s="210"/>
      <c r="B17" s="210"/>
      <c r="C17" s="209"/>
      <c r="D17" s="209"/>
      <c r="E17" s="209"/>
      <c r="F17" s="209"/>
    </row>
    <row r="18" spans="1:6" x14ac:dyDescent="0.25">
      <c r="D18" s="88" t="s">
        <v>108</v>
      </c>
    </row>
    <row r="19" spans="1:6" s="32" customFormat="1" ht="45.75" customHeight="1" x14ac:dyDescent="0.25">
      <c r="A19" s="369" t="s">
        <v>116</v>
      </c>
      <c r="B19" s="369"/>
      <c r="C19" s="369"/>
      <c r="D19" s="369"/>
    </row>
    <row r="20" spans="1:6" s="32" customFormat="1" x14ac:dyDescent="0.25">
      <c r="A20" s="341" t="s">
        <v>72</v>
      </c>
      <c r="B20" s="345"/>
      <c r="C20" s="342"/>
      <c r="D20" s="343"/>
    </row>
    <row r="21" spans="1:6" s="32" customFormat="1" x14ac:dyDescent="0.25">
      <c r="A21" s="34" t="s">
        <v>54</v>
      </c>
      <c r="B21" s="341" t="s">
        <v>55</v>
      </c>
      <c r="C21" s="342"/>
      <c r="D21" s="343"/>
    </row>
    <row r="22" spans="1:6" s="32" customFormat="1" x14ac:dyDescent="0.25">
      <c r="A22" s="122" t="s">
        <v>56</v>
      </c>
      <c r="B22" s="344" t="s">
        <v>57</v>
      </c>
      <c r="C22" s="344"/>
      <c r="D22" s="344"/>
    </row>
    <row r="23" spans="1:6" s="32" customFormat="1" x14ac:dyDescent="0.25">
      <c r="A23" s="341" t="s">
        <v>58</v>
      </c>
      <c r="B23" s="345"/>
      <c r="C23" s="342"/>
      <c r="D23" s="343"/>
    </row>
    <row r="24" spans="1:6" s="152" customFormat="1" x14ac:dyDescent="0.25">
      <c r="A24" s="346" t="s">
        <v>59</v>
      </c>
      <c r="B24" s="348" t="s">
        <v>56</v>
      </c>
      <c r="C24" s="350" t="s">
        <v>127</v>
      </c>
      <c r="D24" s="351"/>
    </row>
    <row r="25" spans="1:6" s="152" customFormat="1" ht="39" customHeight="1" x14ac:dyDescent="0.25">
      <c r="A25" s="347"/>
      <c r="B25" s="349"/>
      <c r="C25" s="352" t="s">
        <v>60</v>
      </c>
      <c r="D25" s="353"/>
    </row>
    <row r="26" spans="1:6" s="152" customFormat="1" x14ac:dyDescent="0.25">
      <c r="A26" s="35" t="s">
        <v>61</v>
      </c>
      <c r="B26" s="263" t="s">
        <v>62</v>
      </c>
      <c r="C26" s="356" t="s">
        <v>115</v>
      </c>
      <c r="D26" s="365" t="s">
        <v>63</v>
      </c>
    </row>
    <row r="27" spans="1:6" s="152" customFormat="1" x14ac:dyDescent="0.25">
      <c r="A27" s="35" t="s">
        <v>64</v>
      </c>
      <c r="B27" s="40" t="s">
        <v>65</v>
      </c>
      <c r="C27" s="357"/>
      <c r="D27" s="357"/>
    </row>
    <row r="28" spans="1:6" s="152" customFormat="1" x14ac:dyDescent="0.25">
      <c r="A28" s="35" t="s">
        <v>66</v>
      </c>
      <c r="B28" s="40" t="s">
        <v>65</v>
      </c>
      <c r="C28" s="357"/>
      <c r="D28" s="357"/>
    </row>
    <row r="29" spans="1:6" s="152" customFormat="1" ht="25.5" customHeight="1" x14ac:dyDescent="0.25">
      <c r="A29" s="35" t="s">
        <v>67</v>
      </c>
      <c r="B29" s="40" t="s">
        <v>68</v>
      </c>
      <c r="C29" s="357"/>
      <c r="D29" s="357"/>
    </row>
    <row r="30" spans="1:6" s="152" customFormat="1" ht="38.25" customHeight="1" x14ac:dyDescent="0.25">
      <c r="A30" s="35" t="s">
        <v>69</v>
      </c>
      <c r="B30" s="40" t="s">
        <v>170</v>
      </c>
      <c r="C30" s="358"/>
      <c r="D30" s="358"/>
    </row>
    <row r="31" spans="1:6" s="152" customFormat="1" x14ac:dyDescent="0.25">
      <c r="A31" s="366" t="s">
        <v>70</v>
      </c>
      <c r="B31" s="367"/>
      <c r="C31" s="94"/>
      <c r="D31" s="83"/>
    </row>
    <row r="32" spans="1:6" s="152" customFormat="1" ht="11.25" customHeight="1" x14ac:dyDescent="0.25">
      <c r="A32" s="362" t="s">
        <v>126</v>
      </c>
      <c r="B32" s="363"/>
      <c r="C32" s="172">
        <v>190</v>
      </c>
      <c r="D32" s="172">
        <v>1925</v>
      </c>
    </row>
    <row r="33" spans="1:4" s="152" customFormat="1" x14ac:dyDescent="0.25">
      <c r="A33" s="364" t="s">
        <v>71</v>
      </c>
      <c r="B33" s="364"/>
      <c r="C33" s="119">
        <f>'7-1'!C23</f>
        <v>15240</v>
      </c>
      <c r="D33" s="119">
        <f>'7-1'!D23</f>
        <v>152409.5</v>
      </c>
    </row>
  </sheetData>
  <mergeCells count="26">
    <mergeCell ref="A2:D2"/>
    <mergeCell ref="A19:D19"/>
    <mergeCell ref="B5:D5"/>
    <mergeCell ref="B6:D6"/>
    <mergeCell ref="A7:D7"/>
    <mergeCell ref="C10:C14"/>
    <mergeCell ref="D10:D14"/>
    <mergeCell ref="A15:B15"/>
    <mergeCell ref="A4:D4"/>
    <mergeCell ref="A8:A9"/>
    <mergeCell ref="B8:B9"/>
    <mergeCell ref="C8:D8"/>
    <mergeCell ref="C9:D9"/>
    <mergeCell ref="A32:B32"/>
    <mergeCell ref="A33:B33"/>
    <mergeCell ref="C26:C30"/>
    <mergeCell ref="D26:D30"/>
    <mergeCell ref="A31:B31"/>
    <mergeCell ref="A20:D20"/>
    <mergeCell ref="B21:D21"/>
    <mergeCell ref="B22:D22"/>
    <mergeCell ref="A23:D23"/>
    <mergeCell ref="A24:A25"/>
    <mergeCell ref="B24:B25"/>
    <mergeCell ref="C24:D24"/>
    <mergeCell ref="C25:D25"/>
  </mergeCells>
  <pageMargins left="0.70866141732283472" right="0.70866141732283472" top="0.74803149606299213" bottom="0.74803149606299213" header="0.31496062992125984" footer="0.31496062992125984"/>
  <pageSetup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view="pageBreakPreview" topLeftCell="A4" zoomScaleNormal="100" zoomScaleSheetLayoutView="100" workbookViewId="0">
      <selection activeCell="A10" sqref="A10:F10"/>
    </sheetView>
  </sheetViews>
  <sheetFormatPr defaultRowHeight="12.75" x14ac:dyDescent="0.25"/>
  <cols>
    <col min="1" max="1" width="16.28515625" customWidth="1"/>
    <col min="2" max="2" width="39.28515625" customWidth="1"/>
    <col min="3" max="3" width="15.42578125" customWidth="1"/>
    <col min="4" max="4" width="19.28515625" customWidth="1"/>
    <col min="5" max="5" width="18" customWidth="1"/>
    <col min="6" max="6" width="17.42578125" customWidth="1"/>
    <col min="7" max="7" width="18.42578125" customWidth="1"/>
  </cols>
  <sheetData>
    <row r="1" spans="1:7" ht="17.25" customHeight="1" x14ac:dyDescent="0.25">
      <c r="A1" s="378" t="s">
        <v>175</v>
      </c>
      <c r="B1" s="378"/>
      <c r="C1" s="378"/>
      <c r="D1" s="378"/>
      <c r="E1" s="378"/>
      <c r="F1" s="378"/>
      <c r="G1" s="378"/>
    </row>
    <row r="2" spans="1:7" ht="17.25" customHeight="1" x14ac:dyDescent="0.25">
      <c r="A2" s="378" t="s">
        <v>101</v>
      </c>
      <c r="B2" s="378"/>
      <c r="C2" s="378"/>
      <c r="D2" s="378"/>
      <c r="E2" s="378"/>
      <c r="F2" s="378"/>
      <c r="G2" s="378"/>
    </row>
    <row r="3" spans="1:7" ht="17.25" customHeight="1" x14ac:dyDescent="0.25">
      <c r="A3" s="378" t="s">
        <v>73</v>
      </c>
      <c r="B3" s="378"/>
      <c r="C3" s="378"/>
      <c r="D3" s="378"/>
      <c r="E3" s="378"/>
      <c r="F3" s="378"/>
      <c r="G3" s="378"/>
    </row>
    <row r="4" spans="1:7" ht="17.25" customHeight="1" x14ac:dyDescent="0.25">
      <c r="A4" s="55"/>
      <c r="B4" s="56"/>
      <c r="C4" s="57"/>
      <c r="D4" s="57"/>
      <c r="E4" s="57"/>
      <c r="F4" s="57"/>
      <c r="G4" s="56"/>
    </row>
    <row r="5" spans="1:7" ht="36.75" customHeight="1" x14ac:dyDescent="0.25">
      <c r="A5" s="379" t="s">
        <v>110</v>
      </c>
      <c r="B5" s="379"/>
      <c r="C5" s="379"/>
      <c r="D5" s="379"/>
      <c r="E5" s="379"/>
      <c r="F5" s="379"/>
      <c r="G5" s="379"/>
    </row>
    <row r="6" spans="1:7" ht="15.75" customHeight="1" x14ac:dyDescent="0.25">
      <c r="A6" s="58"/>
      <c r="B6" s="58"/>
      <c r="C6" s="59"/>
      <c r="D6" s="59"/>
      <c r="E6" s="59"/>
      <c r="F6" s="59"/>
      <c r="G6" s="60"/>
    </row>
    <row r="7" spans="1:7" s="58" customFormat="1" ht="49.5" customHeight="1" x14ac:dyDescent="0.25">
      <c r="A7" s="380" t="s">
        <v>74</v>
      </c>
      <c r="B7" s="382" t="s">
        <v>75</v>
      </c>
      <c r="C7" s="384" t="s">
        <v>76</v>
      </c>
      <c r="D7" s="384" t="s">
        <v>77</v>
      </c>
      <c r="E7" s="382" t="s">
        <v>78</v>
      </c>
      <c r="F7" s="386" t="s">
        <v>79</v>
      </c>
      <c r="G7" s="387"/>
    </row>
    <row r="8" spans="1:7" s="58" customFormat="1" ht="33.75" customHeight="1" x14ac:dyDescent="0.25">
      <c r="A8" s="381"/>
      <c r="B8" s="383"/>
      <c r="C8" s="385"/>
      <c r="D8" s="385"/>
      <c r="E8" s="383"/>
      <c r="F8" s="158" t="s">
        <v>80</v>
      </c>
      <c r="G8" s="159" t="s">
        <v>81</v>
      </c>
    </row>
    <row r="9" spans="1:7" s="61" customFormat="1" ht="32.25" customHeight="1" x14ac:dyDescent="0.25">
      <c r="A9" s="372" t="s">
        <v>82</v>
      </c>
      <c r="B9" s="373"/>
      <c r="C9" s="373"/>
      <c r="D9" s="373"/>
      <c r="E9" s="373"/>
      <c r="F9" s="374"/>
      <c r="G9" s="160">
        <f>G10</f>
        <v>152409.48500000002</v>
      </c>
    </row>
    <row r="10" spans="1:7" s="58" customFormat="1" ht="50.25" customHeight="1" x14ac:dyDescent="0.25">
      <c r="A10" s="375" t="s">
        <v>83</v>
      </c>
      <c r="B10" s="376"/>
      <c r="C10" s="376"/>
      <c r="D10" s="376"/>
      <c r="E10" s="376"/>
      <c r="F10" s="377"/>
      <c r="G10" s="161">
        <f>G11+G13</f>
        <v>152409.48500000002</v>
      </c>
    </row>
    <row r="11" spans="1:7" s="58" customFormat="1" ht="17.25" customHeight="1" x14ac:dyDescent="0.25">
      <c r="A11" s="162"/>
      <c r="B11" s="163" t="s">
        <v>84</v>
      </c>
      <c r="C11" s="164"/>
      <c r="D11" s="164"/>
      <c r="E11" s="165"/>
      <c r="F11" s="158"/>
      <c r="G11" s="166">
        <f>SUM(G12:G12)</f>
        <v>149567.70000000001</v>
      </c>
    </row>
    <row r="12" spans="1:7" s="269" customFormat="1" ht="36" customHeight="1" x14ac:dyDescent="0.25">
      <c r="A12" s="270" t="s">
        <v>181</v>
      </c>
      <c r="B12" s="267" t="s">
        <v>129</v>
      </c>
      <c r="C12" s="268" t="s">
        <v>176</v>
      </c>
      <c r="D12" s="268" t="s">
        <v>120</v>
      </c>
      <c r="E12" s="271">
        <v>149567700</v>
      </c>
      <c r="F12" s="272">
        <v>1</v>
      </c>
      <c r="G12" s="273">
        <f t="shared" ref="G12:G15" si="0">E12*F12/1000</f>
        <v>149567.70000000001</v>
      </c>
    </row>
    <row r="13" spans="1:7" ht="13.5" customHeight="1" x14ac:dyDescent="0.25">
      <c r="A13" s="274"/>
      <c r="B13" s="370" t="s">
        <v>121</v>
      </c>
      <c r="C13" s="370"/>
      <c r="D13" s="370"/>
      <c r="E13" s="370"/>
      <c r="F13" s="371"/>
      <c r="G13" s="275">
        <f>SUM(G14:G15)</f>
        <v>2841.7849999999999</v>
      </c>
    </row>
    <row r="14" spans="1:7" s="261" customFormat="1" ht="27" x14ac:dyDescent="0.25">
      <c r="A14" s="265" t="s">
        <v>180</v>
      </c>
      <c r="B14" s="265" t="s">
        <v>122</v>
      </c>
      <c r="C14" s="266" t="s">
        <v>177</v>
      </c>
      <c r="D14" s="266" t="s">
        <v>120</v>
      </c>
      <c r="E14" s="276">
        <v>2243515</v>
      </c>
      <c r="F14" s="266">
        <v>1</v>
      </c>
      <c r="G14" s="273">
        <f t="shared" si="0"/>
        <v>2243.5149999999999</v>
      </c>
    </row>
    <row r="15" spans="1:7" ht="27" x14ac:dyDescent="0.25">
      <c r="A15" s="277" t="s">
        <v>179</v>
      </c>
      <c r="B15" s="277" t="s">
        <v>123</v>
      </c>
      <c r="C15" s="278" t="s">
        <v>178</v>
      </c>
      <c r="D15" s="278" t="s">
        <v>120</v>
      </c>
      <c r="E15" s="279">
        <v>598270</v>
      </c>
      <c r="F15" s="278">
        <v>1</v>
      </c>
      <c r="G15" s="273">
        <f t="shared" si="0"/>
        <v>598.27</v>
      </c>
    </row>
  </sheetData>
  <mergeCells count="13">
    <mergeCell ref="B13:F13"/>
    <mergeCell ref="A9:F9"/>
    <mergeCell ref="A10:F10"/>
    <mergeCell ref="A1:G1"/>
    <mergeCell ref="A2:G2"/>
    <mergeCell ref="A3:G3"/>
    <mergeCell ref="A5:G5"/>
    <mergeCell ref="A7:A8"/>
    <mergeCell ref="B7:B8"/>
    <mergeCell ref="C7:C8"/>
    <mergeCell ref="D7:D8"/>
    <mergeCell ref="E7:E8"/>
    <mergeCell ref="F7:G7"/>
  </mergeCells>
  <pageMargins left="0.16" right="0.16" top="0.74803149606299213" bottom="0.74803149606299213" header="0.31496062992125984" footer="0.31496062992125984"/>
  <pageSetup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7-1</vt:lpstr>
      <vt:lpstr>7-2</vt:lpstr>
      <vt:lpstr>8</vt:lpstr>
      <vt:lpstr>'1'!Print_Area</vt:lpstr>
      <vt:lpstr>'2'!Print_Area</vt:lpstr>
      <vt:lpstr>'3'!Print_Area</vt:lpstr>
      <vt:lpstr>'4'!Print_Area</vt:lpstr>
      <vt:lpstr>'7-1'!Print_Area</vt:lpstr>
      <vt:lpstr>'7-2'!Print_Area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 Hayrapetyan</dc:creator>
  <cp:keywords>Mulberry 2.0</cp:keywords>
  <cp:lastModifiedBy>User</cp:lastModifiedBy>
  <cp:lastPrinted>2020-07-20T10:36:53Z</cp:lastPrinted>
  <dcterms:created xsi:type="dcterms:W3CDTF">2019-10-15T06:41:53Z</dcterms:created>
  <dcterms:modified xsi:type="dcterms:W3CDTF">2020-08-25T10:41:19Z</dcterms:modified>
</cp:coreProperties>
</file>