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240" windowWidth="12120" windowHeight="9000"/>
  </bookViews>
  <sheets>
    <sheet name="17.11.2013(1)" sheetId="73" r:id="rId1"/>
    <sheet name="17.11.2013(2)" sheetId="70" r:id="rId2"/>
    <sheet name="17.11.2013(3)" sheetId="71" r:id="rId3"/>
    <sheet name="17.11.2013(4)" sheetId="67" r:id="rId4"/>
  </sheets>
  <calcPr calcId="124519"/>
</workbook>
</file>

<file path=xl/calcChain.xml><?xml version="1.0" encoding="utf-8"?>
<calcChain xmlns="http://schemas.openxmlformats.org/spreadsheetml/2006/main">
  <c r="C15" i="73"/>
  <c r="C14" l="1"/>
  <c r="C9" i="67"/>
  <c r="C10"/>
  <c r="C17" i="71"/>
  <c r="C16" i="70"/>
  <c r="C12" i="71" l="1"/>
  <c r="C14" i="70" l="1"/>
  <c r="C18" i="73" l="1"/>
  <c r="E15" s="1"/>
  <c r="C10" i="70" l="1"/>
  <c r="C15" s="1"/>
  <c r="C11" i="67" l="1"/>
  <c r="C9" i="71"/>
  <c r="C16" s="1"/>
</calcChain>
</file>

<file path=xl/sharedStrings.xml><?xml version="1.0" encoding="utf-8"?>
<sst xmlns="http://schemas.openxmlformats.org/spreadsheetml/2006/main" count="64" uniqueCount="42">
  <si>
    <t>Հավելված N 1</t>
  </si>
  <si>
    <t>ՀՀ կառավարության  թ.</t>
  </si>
  <si>
    <t>որոշման</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</si>
  <si>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</si>
  <si>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</si>
  <si>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</si>
  <si>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</si>
  <si>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</si>
  <si>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</si>
  <si>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</si>
  <si>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</si>
  <si>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</si>
  <si>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</si>
  <si>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</si>
  <si>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</si>
  <si>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</si>
  <si>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</si>
  <si>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</si>
  <si>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</si>
  <si>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</si>
  <si>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</si>
  <si>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</si>
  <si>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</si>
  <si>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</si>
  <si>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</si>
  <si>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</si>
  <si>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</si>
  <si>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</si>
  <si>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4) հանձնաժողովի անդամներ (4 անդամ x 244454դրամ)</t>
  </si>
  <si>
    <t>3) հանձնաժողովի անդամների                                                                                                             (6 անդամ x 59525 դրամ)</t>
  </si>
  <si>
    <t xml:space="preserve">Աշխատողների աշխատավարձեր և հավելավճարներ                                                                                     </t>
  </si>
  <si>
    <t>Գրասենյակային նյութեր և հագուստ                                                                            (ընտրողների ցուցակներ, 30743 ընտրող  x 3,9դրամ)</t>
  </si>
  <si>
    <t>Կապի ծառայություններ                                                                                               (ընտրողների ծանուցագրեր, 24475 ընտրող  x 98.75դրամ)</t>
  </si>
  <si>
    <t>27 տեղամասային ընտրական հանձնաժողովների ծախսեր                                                                   (27 x 515675)</t>
  </si>
  <si>
    <t>9 ընտրատարածքային ընտրական հանձնաժողովներ                                                                                                                (9 x 2444537)</t>
  </si>
  <si>
    <t>գ/</t>
  </si>
  <si>
    <t>կնիքների պատրաստում</t>
  </si>
  <si>
    <t>քվեաթերթիկների տպագրություն (31280 ընտրող + 31280 x 0.03 x 5 դրամ)</t>
  </si>
  <si>
    <t xml:space="preserve">ՀԱՅԱՍՏԱՆԻ ՀԱՆՐԱՊԵՏՈՒԹՅԱՆ ԿԵՆՏՐՈՆԱԿԱՆ ԸՆՏՐԱԿԱՆ ՀԱՆՁՆԱԺՈՂՈՎԻ ԾԱԽՍԵՐԻ ԿԱՊՎԱԾ ԱՐԱԳԱԾՈՏՆԻ ՄԱՐԶԻ ՍՈՒՍԵՐ  ԳՅՈՒՂԱԿԱՆ ՀԱՄԱՅՆՔԻ ՂԵԿԱՎԱՐԻ ԵՎ ԱՎԱԳԱՆՈՒ ԱՆԴԱՄՆԵՐԻ, ՊԱՐՏԻԶԱԿ ԳՅՈՒՂԱԿԱՆ ՀԱՄԱՅՆՔԻ ԱՎԱԳԱՆՈՒ ԱՆԴԱՄՆԵՐԻ, ԱՐԱՐԱՏԻ ՄԱՐԶԻ ԱՅՆԹԱՓ, ԴԱՐԱԿԵՐՏ, ՋՐԱՀՈՎԻՏ, ԱՅԳԱՎԱՆ ԳՅՈՒՂԱԿԱՆ ՀԱՄԱՅՆՔՆԵՐԻ ՂԵԿԱՎԱՐՆԵՐԻ, ԼԱՆՋԱՌ  ԳՅՈՒՂԱԿԱՆ ՀԱՄԱՅՆՔԻ ՂԵԿԱՎԱՐԻ ԵՎ ԱՎԱԳԱՆՈՒ ԱՆԴԱՄՆԵՐԻ, ԱՐՄԱՎԻՐԻ ՄԱՐԶԻ ԾԱՂԿԱԼԱՆՋ ԳՅՈՒՂԱԿԱՆ ՀԱՄԱՅՆՔԻ ՂԵԿԱՎԱՐԻ, ԼՈՌՈՒ ՄԱՐԶԻ ՍՏԵՓԱՆԱՎԱՆ  ՔԱՂԱՔԱՅԻՆ ՀԱՄԱՅՆՔԻ ԱՎԱԳԱՆՈՒ ԱՆԴԱՄՆԵՐԻ, ՇԻՐԱԿԻ ՄԱՐԶԻ ՋԱՋՈՒՌԱՎԱՆ, ՁԻԹՀԱՆՔՈՎ ԳՅՈՒՂԱԿԱՆ ՀԱՄԱՅՆՔՆԵՐԻ ԱՎԱԳԱՆԻՆԵՐԻ ԱՆԴԱՄՆԵՐԻ, ՍՅՈՒՆԻՔԻ ՄԱՐԶԻ ՃԱԿԱՏԵՆ ԳՅՈՒՂԱԿԱՆ ՀԱՄԱՅՆՔԻ ՂԵԿԱՎԱՐԻ ԵՎ ԱՎԱԳԱՆՈՒ ԱՆԴԱՄՆԵՐԻ, ՎԱՅՈՑ ՁՈՐԻ ՄԱՐԶԻ ԳՆԻՇԻԿ ԳՅՈՒՂԱԿԱՆ ՀԱՄԱՅՆՔԻ ԱՎԱԳԱՆՈՒ ԱՆԴԱՄՆԵՐԻ 2013 ԹՎԱԿԱՆԻ ԴԵԿՏԵՄԲԵՐԻ 8-Ի ՀԵՐԹԱԿԱՆ ԸՆՏՐՈՒԹՅՈՒՆՆԵՐԻ ՆԱԽԱՊԱՏՐԱՍՏՄԱՆ ԵՎ ԱՆՑԿԱՑՄԱՆ  ՀԵՏ </t>
  </si>
  <si>
    <t xml:space="preserve">N 15, 16, 18, 20, 32, 33, 36, 38, 39  ԸՆՏՐԱՏԱՐԱԾՔԱՅԻՆ ԸՆՏՐԱԿԱՆ ՀԱՆՁՆԱԺՈՂՈՎՆԵՐԻ ԾԱԽՍԵՐԻ ԿԱՊՎԱԾ ԱՐԱԳԱԾՈՏՆԻ ՄԱՐԶԻ ՍՈՒՍԵՐ  ԳՅՈՒՂԱԿԱՆ ՀԱՄԱՅՆՔԻ ՂԵԿԱՎԱՐԻ ԵՎ ԱՎԱԳԱՆՈՒ ԱՆԴԱՄՆԵՐԻ, ՊԱՐՏԻԶԱԿ ԳՅՈՒՂԱԿԱՆ ՀԱՄԱՅՆՔԻ ԱՎԱԳԱՆՈՒ ԱՆԴԱՄՆԵՐԻ, ԱՐԱՐԱՏԻ ՄԱՐԶԻ ԱՅՆԹԱՓ, ԴԱՐԱԿԵՐՏ, ՋՐԱՀՈՎԻՏ, ԱՅԳԱՎԱՆ ԳՅՈՒՂԱԿԱՆ ՀԱՄԱՅՆՔՆԵՐԻ ՂԵԿԱՎԱՐՆԵՐԻ, ԼԱՆՋԱՌ  ԳՅՈՒՂԱԿԱՆ ՀԱՄԱՅՆՔԻ ՂԵԿԱՎԱՐԻ ԵՎ ԱՎԱԳԱՆՈՒ ԱՆԴԱՄՆԵՐԻ, ԱՐՄԱՎԻՐԻ ՄԱՐԶԻ ԾԱՂԿԱԼԱՆՋ ԳՅՈՒՂԱԿԱՆ ՀԱՄԱՅՆՔԻ ՂԵԿԱՎԱՐԻ, ԼՈՌՈՒ ՄԱՐԶԻ ՍՏԵՓԱՆԱՎԱՆ  ՔԱՂԱՔԱՅԻՆ ՀԱՄԱՅՆՔԻ ԱՎԱԳԱՆՈՒ ԱՆԴԱՄՆԵՐԻ, ՇԻՐԱԿԻ ՄԱՐԶԻ ՋԱՋՈՒՌԱՎԱՆ, ՁԻԹՀԱՆՔՈՎ ԳՅՈՒՂԱԿԱՆ ՀԱՄԱՅՆՔՆԵՐԻ ԱՎԱԳԱՆԻՆԵՐԻ ԱՆԴԱՄՆԵՐԻ, ՍՅՈՒՆԻՔԻ ՄԱՐԶԻ ՃԱԿԱՏԵՆ ԳՅՈՒՂԱԿԱՆ ՀԱՄԱՅՆՔԻ ՂԵԿԱՎԱՐԻ ԵՎ ԱՎԱԳԱՆՈՒ ԱՆԴԱՄՆԵՐԻ, ՎԱՅՈՑ ՁՈՐԻ ՄԱՐԶԻ ԳՆԻՇԻԿ ԳՅՈՒՂԱԿԱՆ ՀԱՄԱՅՆՔԻ ԱՎԱԳԱՆՈՒ ԱՆԴԱՄՆԵՐԻ 2013 ԹՎԱԿԱՆԻ ԴԵԿՏԵՄԲԵՐԻ 8-Ի ՀԵՐԹԱԿԱՆ ԸՆՏՐՈՒԹՅՈՒՆՆԵՐԻ ՆԱԽԱՊԱՏՐԱՍՏՄԱՆ ԵՎ ԱՆՑԿԱՑՄԱՆ  ՀԵՏ </t>
  </si>
  <si>
    <t xml:space="preserve">ՏԵՂԱՄԱՍԱՅԻՆ ԸՆՏՐԱԿԱՆ ՀԱՆՁՆԱԺՈՂՈՎԻ ԾԱԽՍԵՐԻ ԿԱՊՎԱԾ ԱՐԱԳԱԾՈՏՆԻ ՄԱՐԶԻ ՍՈՒՍԵՐ  ԳՅՈՒՂԱԿԱՆ ՀԱՄԱՅՆՔԻ ՂԵԿԱՎԱՐԻ ԵՎ ԱՎԱԳԱՆՈՒ ԱՆԴԱՄՆԵՐԻ, ՊԱՐՏԻԶԱԿ ԳՅՈՒՂԱԿԱՆ ՀԱՄԱՅՆՔԻ ԱՎԱԳԱՆՈՒ ԱՆԴԱՄՆԵՐԻ, ԱՐԱՐԱՏԻ ՄԱՐԶԻ ԱՅՆԹԱՓ, ԴԱՐԱԿԵՐՏ, ՋՐԱՀՈՎԻՏ, ԱՅԳԱՎԱՆ ԳՅՈՒՂԱԿԱՆ ՀԱՄԱՅՆՔՆԵՐԻ ՂԵԿԱՎԱՐՆԵՐԻ, ԼԱՆՋԱՌ  ԳՅՈՒՂԱԿԱՆ ՀԱՄԱՅՆՔԻ ՂԵԿԱՎԱՐԻ ԵՎ ԱՎԱԳԱՆՈՒ ԱՆԴԱՄՆԵՐԻ, ԱՐՄԱՎԻՐԻ ՄԱՐԶԻ ԾԱՂԿԱԼԱՆՋ ԳՅՈՒՂԱԿԱՆ ՀԱՄԱՅՆՔԻ ՂԵԿԱՎԱՐԻ, ԼՈՌՈՒ ՄԱՐԶԻ ՍՏԵՓԱՆԱՎԱՆ  ՔԱՂԱՔԱՅԻՆ ՀԱՄԱՅՆՔԻ ԱՎԱԳԱՆՈՒ ԱՆԴԱՄՆԵՐԻ, ՇԻՐԱԿԻ ՄԱՐԶԻ ՋԱՋՈՒՌԱՎԱՆ, ՁԻԹՀԱՆՔՈՎ ԳՅՈՒՂԱԿԱՆ ՀԱՄԱՅՆՔՆԵՐԻ ԱՎԱԳԱՆԻՆԵՐԻ ԱՆԴԱՄՆԵՐԻ, ՍՅՈՒՆԻՔԻ ՄԱՐԶԻ ՃԱԿԱՏԵՆ ԳՅՈՒՂԱԿԱՆ ՀԱՄԱՅՆՔԻ ՂԵԿԱՎԱՐԻ ԵՎ ԱՎԱԳԱՆՈՒ ԱՆԴԱՄՆԵՐԻ, ՎԱՅՈՑ ՁՈՐԻ ՄԱՐԶԻ ԳՆԻՇԻԿ ԳՅՈՒՂԱԿԱՆ ՀԱՄԱՅՆՔԻ ԱՎԱԳԱՆՈՒ ԱՆԴԱՄՆԵՐԻ 2013 ԹՎԱԿԱՆԻ ԴԵԿՏԵՄԲԵՐԻ 8-Ի ՀԵՐԹԱԿԱՆ ԸՆՏՐՈՒԹՅՈՒՆՆԵՐԻ ՆԱԽԱՊԱՏՐԱՍՏՄԱՆ ԵՎ ԱՆՑԿԱՑՄԱՆ  ՀԵՏ </t>
  </si>
  <si>
    <t xml:space="preserve"> ՀԱՅԱՍՏԱՆԻ ՀԱՆՐԱՊԵՏՈՒԹՅԱՆ ԿԱՌԱՎԱՐՈՒԹՅԱՆՆ ԱՌԸՆԹԵՐ ՀԱՅԱՍՏԱՆԻ ՀԱՆՐԱՊԵՏՈՒԹՅԱՆ  ՈՍՏԻԿԱՆՈՒԹՅԱՆ ԾԱԽՍԵՐԻ ԿԱՊՎԱԾ ԱՐԱԳԱԾՈՏՆԻ ՄԱՐԶԻ ՍՈՒՍԵՐ  ԳՅՈՒՂԱԿԱՆ ՀԱՄԱՅՆՔԻ ՂԵԿԱՎԱՐԻ ԵՎ ԱՎԱԳԱՆՈՒ ԱՆԴԱՄՆԵՐԻ, ՊԱՐՏԻԶԱԿ ԳՅՈՒՂԱԿԱՆ ՀԱՄԱՅՆՔԻ ԱՎԱԳԱՆՈՒ ԱՆԴԱՄՆԵՐԻ, ԱՐԱՐԱՏԻ ՄԱՐԶԻ ԱՅՆԹԱՓ, ԴԱՐԱԿԵՐՏ, ՋՐԱՀՈՎԻՏ, ԱՅԳԱՎԱՆ ԳՅՈՒՂԱԿԱՆ ՀԱՄԱՅՆՔՆԵՐԻ ՂԵԿԱՎԱՐՆԵՐԻ, ԼԱՆՋԱՌ  ԳՅՈՒՂԱԿԱՆ ՀԱՄԱՅՆՔԻ ՂԵԿԱՎԱՐԻ ԵՎ ԱՎԱԳԱՆՈՒ ԱՆԴԱՄՆԵՐԻ, ԱՐՄԱՎԻՐԻ ՄԱՐԶԻ ԾԱՂԿԱԼԱՆՋ ԳՅՈՒՂԱԿԱՆ ՀԱՄԱՅՆՔԻ ՂԵԿԱՎԱՐԻ, ԼՈՌՈՒ ՄԱՐԶԻ ՍՏԵՓԱՆԱՎԱՆ  ՔԱՂԱՔԱՅԻՆ ՀԱՄԱՅՆՔԻ ԱՎԱԳԱՆՈՒ ԱՆԴԱՄՆԵՐԻ, ՇԻՐԱԿԻ ՄԱՐԶԻ ՋԱՋՈՒՌԱՎԱՆ, ՁԻԹՀԱՆՔՈՎ ԳՅՈՒՂԱԿԱՆ ՀԱՄԱՅՆՔՆԵՐԻ ԱՎԱԳԱՆԻՆԵՐԻ ԱՆԴԱՄՆԵՐԻ, ՍՅՈՒՆԻՔԻ ՄԱՐԶԻ ՃԱԿԱՏԵՆ ԳՅՈՒՂԱԿԱՆ ՀԱՄԱՅՆՔԻ ՂԵԿԱՎԱՐԻ ԵՎ ԱՎԱԳԱՆՈՒ ԱՆԴԱՄՆԵՐԻ, ՎԱՅՈՑ ՁՈՐԻ ՄԱՐԶԻ ԳՆԻՇԻԿ ԳՅՈՒՂԱԿԱՆ ՀԱՄԱՅՆՔԻ ԱՎԱԳԱՆՈՒ ԱՆԴԱՄՆԵՐԻ 2013 ԹՎԱԿԱՆԻ ԴԵԿՏԵՄԲԵՐԻ 8-Ի ՀԵՐԹԱԿԱՆ ԸՆՏՐՈՒԹՅՈՒՆՆԵՐԻ ՆԱԽԱՊԱՏՐԱՍՏՄԱՆ ԵՎ ԱՆՑԿԱՑՄԱՆ  ՀԵՏ </t>
  </si>
</sst>
</file>

<file path=xl/styles.xml><?xml version="1.0" encoding="utf-8"?>
<styleSheet xmlns="http://schemas.openxmlformats.org/spreadsheetml/2006/main">
  <fonts count="4">
    <font>
      <sz val="10"/>
      <name val="Arial"/>
    </font>
    <font>
      <b/>
      <sz val="10"/>
      <name val="GHEA Grapalat"/>
      <family val="3"/>
    </font>
    <font>
      <b/>
      <sz val="8"/>
      <name val="GHEA Grapalat"/>
      <family val="3"/>
    </font>
    <font>
      <b/>
      <sz val="10"/>
      <color indexed="8"/>
      <name val="GHEA Grapalat"/>
      <family val="3"/>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3" fontId="1" fillId="0" borderId="0" xfId="0" applyNumberFormat="1" applyFont="1" applyAlignment="1">
      <alignment vertical="center" wrapText="1"/>
    </xf>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3" fontId="2" fillId="0" borderId="0" xfId="0" applyNumberFormat="1" applyFont="1" applyAlignment="1">
      <alignment vertical="center" wrapText="1"/>
    </xf>
    <xf numFmtId="0" fontId="3" fillId="2" borderId="1" xfId="0" applyFont="1" applyFill="1" applyBorder="1" applyAlignment="1">
      <alignmen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9"/>
  <sheetViews>
    <sheetView tabSelected="1" zoomScale="120" zoomScaleNormal="120" workbookViewId="0">
      <selection activeCell="A6" sqref="A6:C6"/>
    </sheetView>
  </sheetViews>
  <sheetFormatPr defaultRowHeight="14.25"/>
  <cols>
    <col min="1" max="1" width="4.5703125" style="2" customWidth="1"/>
    <col min="2" max="2" width="79.140625" style="2" customWidth="1"/>
    <col min="3" max="3" width="14" style="2" customWidth="1"/>
    <col min="4" max="4" width="9.140625" style="2"/>
    <col min="5" max="5" width="11.42578125" style="1" customWidth="1"/>
    <col min="6" max="6" width="9.42578125" style="2" bestFit="1" customWidth="1"/>
    <col min="7" max="16384" width="9.140625" style="2"/>
  </cols>
  <sheetData>
    <row r="1" spans="1:9" s="4" customFormat="1" ht="15" customHeight="1">
      <c r="A1" s="2"/>
      <c r="B1" s="2"/>
      <c r="C1" s="3" t="s">
        <v>0</v>
      </c>
      <c r="E1" s="20"/>
    </row>
    <row r="2" spans="1:9" s="4" customFormat="1" ht="15" customHeight="1">
      <c r="A2" s="2"/>
      <c r="B2" s="22" t="s">
        <v>1</v>
      </c>
      <c r="C2" s="22"/>
      <c r="E2" s="20"/>
    </row>
    <row r="3" spans="1:9" s="4" customFormat="1" ht="15" customHeight="1">
      <c r="A3" s="2"/>
      <c r="B3" s="2"/>
      <c r="C3" s="3" t="s">
        <v>2</v>
      </c>
      <c r="E3" s="20"/>
    </row>
    <row r="4" spans="1:9" s="4" customFormat="1" ht="15" customHeight="1">
      <c r="A4" s="2"/>
      <c r="B4" s="2"/>
      <c r="C4" s="2"/>
      <c r="E4" s="20"/>
    </row>
    <row r="5" spans="1:9" s="4" customFormat="1" ht="15" customHeight="1">
      <c r="A5" s="23" t="s">
        <v>9</v>
      </c>
      <c r="B5" s="23"/>
      <c r="C5" s="23"/>
      <c r="E5" s="20"/>
    </row>
    <row r="6" spans="1:9" s="4" customFormat="1" ht="166.5" customHeight="1">
      <c r="A6" s="24" t="s">
        <v>38</v>
      </c>
      <c r="B6" s="24"/>
      <c r="C6" s="24"/>
      <c r="E6" s="20"/>
    </row>
    <row r="7" spans="1:9" s="4" customFormat="1" ht="26.25" customHeight="1">
      <c r="A7" s="2"/>
      <c r="B7" s="2"/>
      <c r="C7" s="2"/>
      <c r="E7" s="20"/>
      <c r="G7" s="25"/>
      <c r="H7" s="25"/>
      <c r="I7" s="25"/>
    </row>
    <row r="8" spans="1:9" s="4" customFormat="1" ht="29.25" customHeight="1">
      <c r="A8" s="7" t="s">
        <v>7</v>
      </c>
      <c r="B8" s="7" t="s">
        <v>4</v>
      </c>
      <c r="C8" s="8" t="s">
        <v>3</v>
      </c>
      <c r="E8" s="20"/>
    </row>
    <row r="9" spans="1:9" s="4" customFormat="1" ht="31.5" customHeight="1">
      <c r="A9" s="7">
        <v>1</v>
      </c>
      <c r="B9" s="9" t="s">
        <v>30</v>
      </c>
      <c r="C9" s="8">
        <v>4441000</v>
      </c>
      <c r="E9" s="20"/>
    </row>
    <row r="10" spans="1:9" s="4" customFormat="1" ht="24.95" customHeight="1">
      <c r="A10" s="7">
        <v>2</v>
      </c>
      <c r="B10" s="21" t="s">
        <v>23</v>
      </c>
      <c r="C10" s="8">
        <v>50000</v>
      </c>
      <c r="E10" s="20"/>
    </row>
    <row r="11" spans="1:9" s="4" customFormat="1" ht="24.95" customHeight="1">
      <c r="A11" s="7">
        <v>3</v>
      </c>
      <c r="B11" s="9" t="s">
        <v>11</v>
      </c>
      <c r="C11" s="8">
        <v>50000</v>
      </c>
      <c r="E11" s="1"/>
    </row>
    <row r="12" spans="1:9" ht="24.95" customHeight="1">
      <c r="A12" s="7">
        <v>4</v>
      </c>
      <c r="B12" s="9" t="s">
        <v>5</v>
      </c>
      <c r="C12" s="8">
        <v>50000</v>
      </c>
    </row>
    <row r="13" spans="1:9" ht="24.95" customHeight="1">
      <c r="A13" s="7">
        <v>5</v>
      </c>
      <c r="B13" s="9" t="s">
        <v>12</v>
      </c>
      <c r="C13" s="8">
        <v>150000</v>
      </c>
    </row>
    <row r="14" spans="1:9" ht="24.95" customHeight="1">
      <c r="A14" s="7">
        <v>6</v>
      </c>
      <c r="B14" s="9" t="s">
        <v>24</v>
      </c>
      <c r="C14" s="8">
        <f>C15+C16+C17</f>
        <v>401092</v>
      </c>
    </row>
    <row r="15" spans="1:9" ht="24.95" customHeight="1">
      <c r="A15" s="7" t="s">
        <v>25</v>
      </c>
      <c r="B15" s="9" t="s">
        <v>37</v>
      </c>
      <c r="C15" s="8">
        <f>(31280+31280*0.03)*5</f>
        <v>161092</v>
      </c>
      <c r="E15" s="1">
        <f>C18+'17.11.2013(2)'!C16+'17.11.2013(3)'!C17</f>
        <v>41066150</v>
      </c>
    </row>
    <row r="16" spans="1:9" ht="24.95" customHeight="1">
      <c r="A16" s="7" t="s">
        <v>27</v>
      </c>
      <c r="B16" s="9" t="s">
        <v>26</v>
      </c>
      <c r="C16" s="8">
        <v>60000</v>
      </c>
    </row>
    <row r="17" spans="1:3" ht="24.95" customHeight="1">
      <c r="A17" s="7" t="s">
        <v>35</v>
      </c>
      <c r="B17" s="9" t="s">
        <v>36</v>
      </c>
      <c r="C17" s="8">
        <v>180000</v>
      </c>
    </row>
    <row r="18" spans="1:3" ht="24.95" customHeight="1">
      <c r="A18" s="9"/>
      <c r="B18" s="7" t="s">
        <v>20</v>
      </c>
      <c r="C18" s="8">
        <f>C9+C10+C11+C12+C13+C14</f>
        <v>5142092</v>
      </c>
    </row>
    <row r="19" spans="1:3" ht="24.95" customHeight="1"/>
  </sheetData>
  <mergeCells count="4">
    <mergeCell ref="B2:C2"/>
    <mergeCell ref="A5:C5"/>
    <mergeCell ref="A6:C6"/>
    <mergeCell ref="G7:I7"/>
  </mergeCells>
  <pageMargins left="0.31496062992125984" right="0.11811023622047245"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C17"/>
  <sheetViews>
    <sheetView zoomScale="120" zoomScaleNormal="120" workbookViewId="0">
      <selection activeCell="F7" sqref="F7"/>
    </sheetView>
  </sheetViews>
  <sheetFormatPr defaultRowHeight="14.25"/>
  <cols>
    <col min="1" max="1" width="4.5703125" style="2" customWidth="1"/>
    <col min="2" max="2" width="70.5703125" style="2" customWidth="1"/>
    <col min="3" max="3" width="18.140625" style="2" customWidth="1"/>
    <col min="4" max="16384" width="9.140625" style="2"/>
  </cols>
  <sheetData>
    <row r="1" spans="1:3" s="4" customFormat="1" ht="15" customHeight="1">
      <c r="A1" s="2"/>
      <c r="B1" s="2"/>
      <c r="C1" s="3" t="s">
        <v>14</v>
      </c>
    </row>
    <row r="2" spans="1:3" s="4" customFormat="1" ht="15" customHeight="1">
      <c r="A2" s="2"/>
      <c r="B2" s="22" t="s">
        <v>1</v>
      </c>
      <c r="C2" s="22"/>
    </row>
    <row r="3" spans="1:3" s="4" customFormat="1" ht="15" customHeight="1">
      <c r="A3" s="2"/>
      <c r="B3" s="2"/>
      <c r="C3" s="3" t="s">
        <v>2</v>
      </c>
    </row>
    <row r="4" spans="1:3" s="4" customFormat="1" ht="15" customHeight="1">
      <c r="A4" s="2"/>
      <c r="B4" s="2"/>
      <c r="C4" s="2"/>
    </row>
    <row r="5" spans="1:3" s="4" customFormat="1" ht="15" customHeight="1">
      <c r="A5" s="2"/>
      <c r="B5" s="2"/>
      <c r="C5" s="2"/>
    </row>
    <row r="6" spans="1:3" s="4" customFormat="1" ht="15" customHeight="1">
      <c r="A6" s="23" t="s">
        <v>9</v>
      </c>
      <c r="B6" s="23"/>
      <c r="C6" s="23"/>
    </row>
    <row r="7" spans="1:3" s="4" customFormat="1" ht="168.75" customHeight="1">
      <c r="A7" s="23" t="s">
        <v>39</v>
      </c>
      <c r="B7" s="23"/>
      <c r="C7" s="23"/>
    </row>
    <row r="8" spans="1:3" s="4" customFormat="1" ht="15" customHeight="1">
      <c r="A8" s="2"/>
      <c r="B8" s="2"/>
      <c r="C8" s="2"/>
    </row>
    <row r="9" spans="1:3" s="4" customFormat="1" ht="29.25" customHeight="1">
      <c r="A9" s="7" t="s">
        <v>7</v>
      </c>
      <c r="B9" s="7" t="s">
        <v>4</v>
      </c>
      <c r="C9" s="8" t="s">
        <v>3</v>
      </c>
    </row>
    <row r="10" spans="1:3" s="4" customFormat="1" ht="31.5" customHeight="1">
      <c r="A10" s="7">
        <v>1</v>
      </c>
      <c r="B10" s="14" t="s">
        <v>16</v>
      </c>
      <c r="C10" s="8">
        <f>C11+C12+C13+C14</f>
        <v>2444537</v>
      </c>
    </row>
    <row r="11" spans="1:3" s="4" customFormat="1" ht="24.95" customHeight="1">
      <c r="A11" s="7"/>
      <c r="B11" s="9" t="s">
        <v>8</v>
      </c>
      <c r="C11" s="8">
        <v>488907</v>
      </c>
    </row>
    <row r="12" spans="1:3" s="4" customFormat="1" ht="24.95" customHeight="1">
      <c r="A12" s="7"/>
      <c r="B12" s="9" t="s">
        <v>21</v>
      </c>
      <c r="C12" s="8">
        <v>488907</v>
      </c>
    </row>
    <row r="13" spans="1:3" s="4" customFormat="1" ht="24.95" customHeight="1">
      <c r="A13" s="7"/>
      <c r="B13" s="9" t="s">
        <v>22</v>
      </c>
      <c r="C13" s="8">
        <v>488907</v>
      </c>
    </row>
    <row r="14" spans="1:3" s="4" customFormat="1" ht="24.95" customHeight="1">
      <c r="A14" s="7"/>
      <c r="B14" s="9" t="s">
        <v>28</v>
      </c>
      <c r="C14" s="8">
        <f>4*244454</f>
        <v>977816</v>
      </c>
    </row>
    <row r="15" spans="1:3" s="4" customFormat="1" ht="24.95" customHeight="1">
      <c r="A15" s="9"/>
      <c r="B15" s="9" t="s">
        <v>6</v>
      </c>
      <c r="C15" s="8">
        <f>C10</f>
        <v>2444537</v>
      </c>
    </row>
    <row r="16" spans="1:3" ht="28.5">
      <c r="A16" s="9"/>
      <c r="B16" s="9" t="s">
        <v>34</v>
      </c>
      <c r="C16" s="8">
        <f>9*C15</f>
        <v>22000833</v>
      </c>
    </row>
    <row r="17" spans="3:3">
      <c r="C17" s="5"/>
    </row>
  </sheetData>
  <mergeCells count="3">
    <mergeCell ref="B2:C2"/>
    <mergeCell ref="A6:C6"/>
    <mergeCell ref="A7:C7"/>
  </mergeCells>
  <pageMargins left="0.31496062992125984" right="0.19685039370078741" top="0.35433070866141736" bottom="0.15748031496062992"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dimension ref="A1:C26"/>
  <sheetViews>
    <sheetView zoomScale="120" zoomScaleNormal="120" workbookViewId="0">
      <selection activeCell="F6" sqref="F6"/>
    </sheetView>
  </sheetViews>
  <sheetFormatPr defaultRowHeight="12.75"/>
  <cols>
    <col min="1" max="1" width="4.5703125" style="4" customWidth="1"/>
    <col min="2" max="2" width="67.140625" style="4" customWidth="1"/>
    <col min="3" max="3" width="22" style="19" customWidth="1"/>
    <col min="4" max="16384" width="9.140625" style="4"/>
  </cols>
  <sheetData>
    <row r="1" spans="1:3" ht="15" customHeight="1">
      <c r="A1" s="2"/>
      <c r="B1" s="2"/>
      <c r="C1" s="3" t="s">
        <v>13</v>
      </c>
    </row>
    <row r="2" spans="1:3" ht="15" customHeight="1">
      <c r="A2" s="2"/>
      <c r="B2" s="22" t="s">
        <v>1</v>
      </c>
      <c r="C2" s="22"/>
    </row>
    <row r="3" spans="1:3" ht="15" customHeight="1">
      <c r="A3" s="2"/>
      <c r="B3" s="2"/>
      <c r="C3" s="3" t="s">
        <v>2</v>
      </c>
    </row>
    <row r="4" spans="1:3" ht="15" customHeight="1">
      <c r="A4" s="23"/>
      <c r="B4" s="23"/>
      <c r="C4" s="23"/>
    </row>
    <row r="5" spans="1:3" ht="15" customHeight="1">
      <c r="A5" s="23" t="s">
        <v>9</v>
      </c>
      <c r="B5" s="23"/>
      <c r="C5" s="23"/>
    </row>
    <row r="6" spans="1:3" ht="172.5" customHeight="1">
      <c r="A6" s="23" t="s">
        <v>40</v>
      </c>
      <c r="B6" s="23"/>
      <c r="C6" s="23"/>
    </row>
    <row r="7" spans="1:3" ht="15" customHeight="1">
      <c r="A7" s="23"/>
      <c r="B7" s="23"/>
      <c r="C7" s="23"/>
    </row>
    <row r="8" spans="1:3" ht="28.5" customHeight="1">
      <c r="A8" s="7" t="s">
        <v>7</v>
      </c>
      <c r="B8" s="7" t="s">
        <v>4</v>
      </c>
      <c r="C8" s="8" t="s">
        <v>3</v>
      </c>
    </row>
    <row r="9" spans="1:3" ht="32.25" customHeight="1">
      <c r="A9" s="7">
        <v>1</v>
      </c>
      <c r="B9" s="14" t="s">
        <v>15</v>
      </c>
      <c r="C9" s="8">
        <f>C10+C11+C12</f>
        <v>506675</v>
      </c>
    </row>
    <row r="10" spans="1:3" ht="24.95" customHeight="1">
      <c r="A10" s="7"/>
      <c r="B10" s="9" t="s">
        <v>10</v>
      </c>
      <c r="C10" s="8">
        <v>90000</v>
      </c>
    </row>
    <row r="11" spans="1:3" ht="24.95" customHeight="1">
      <c r="A11" s="7"/>
      <c r="B11" s="9" t="s">
        <v>18</v>
      </c>
      <c r="C11" s="15">
        <v>59525</v>
      </c>
    </row>
    <row r="12" spans="1:3" ht="30.75" customHeight="1">
      <c r="A12" s="7"/>
      <c r="B12" s="9" t="s">
        <v>29</v>
      </c>
      <c r="C12" s="15">
        <f>6*59525</f>
        <v>357150</v>
      </c>
    </row>
    <row r="13" spans="1:3" ht="24.95" customHeight="1">
      <c r="A13" s="7">
        <v>2</v>
      </c>
      <c r="B13" s="9" t="s">
        <v>11</v>
      </c>
      <c r="C13" s="8">
        <v>1000</v>
      </c>
    </row>
    <row r="14" spans="1:3" ht="24.95" customHeight="1">
      <c r="A14" s="7">
        <v>3</v>
      </c>
      <c r="B14" s="9" t="s">
        <v>5</v>
      </c>
      <c r="C14" s="8">
        <v>3000</v>
      </c>
    </row>
    <row r="15" spans="1:3" ht="24.95" customHeight="1">
      <c r="A15" s="7">
        <v>4</v>
      </c>
      <c r="B15" s="9" t="s">
        <v>12</v>
      </c>
      <c r="C15" s="8">
        <v>5000</v>
      </c>
    </row>
    <row r="16" spans="1:3" ht="24.95" customHeight="1">
      <c r="A16" s="7"/>
      <c r="B16" s="10" t="s">
        <v>17</v>
      </c>
      <c r="C16" s="8">
        <f>C9+C13+C14+C15</f>
        <v>515675</v>
      </c>
    </row>
    <row r="17" spans="1:3" ht="27.75" customHeight="1">
      <c r="A17" s="16"/>
      <c r="B17" s="9" t="s">
        <v>33</v>
      </c>
      <c r="C17" s="8">
        <f>27*C16</f>
        <v>13923225</v>
      </c>
    </row>
    <row r="18" spans="1:3" ht="19.5" customHeight="1">
      <c r="A18" s="12"/>
      <c r="B18" s="17"/>
      <c r="C18" s="18"/>
    </row>
    <row r="19" spans="1:3" ht="19.5" customHeight="1">
      <c r="A19" s="12"/>
      <c r="B19" s="17"/>
      <c r="C19" s="18"/>
    </row>
    <row r="20" spans="1:3" ht="19.5" customHeight="1">
      <c r="A20" s="12"/>
      <c r="B20" s="17"/>
      <c r="C20" s="18"/>
    </row>
    <row r="21" spans="1:3" ht="19.5" customHeight="1">
      <c r="A21" s="12"/>
      <c r="B21" s="17"/>
      <c r="C21" s="18"/>
    </row>
    <row r="22" spans="1:3" ht="19.5" customHeight="1">
      <c r="A22" s="12"/>
      <c r="B22" s="17"/>
      <c r="C22" s="18"/>
    </row>
    <row r="23" spans="1:3" ht="19.5" customHeight="1">
      <c r="A23" s="12"/>
      <c r="B23" s="17"/>
      <c r="C23" s="18"/>
    </row>
    <row r="24" spans="1:3" ht="23.25" customHeight="1"/>
    <row r="25" spans="1:3" ht="16.5" customHeight="1"/>
    <row r="26" spans="1:3" ht="19.5" customHeight="1"/>
  </sheetData>
  <mergeCells count="5">
    <mergeCell ref="A7:C7"/>
    <mergeCell ref="B2:C2"/>
    <mergeCell ref="A4:C4"/>
    <mergeCell ref="A5:C5"/>
    <mergeCell ref="A6:C6"/>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C12"/>
  <sheetViews>
    <sheetView zoomScale="120" zoomScaleNormal="120" workbookViewId="0">
      <selection activeCell="J7" sqref="J7"/>
    </sheetView>
  </sheetViews>
  <sheetFormatPr defaultRowHeight="14.25"/>
  <cols>
    <col min="1" max="1" width="4.42578125" style="2" customWidth="1"/>
    <col min="2" max="2" width="66.85546875" style="2" customWidth="1"/>
    <col min="3" max="3" width="16" style="5" customWidth="1"/>
    <col min="4" max="16384" width="9.140625" style="2"/>
  </cols>
  <sheetData>
    <row r="1" spans="1:3" s="4" customFormat="1" ht="15" customHeight="1">
      <c r="A1" s="2"/>
      <c r="B1" s="2"/>
      <c r="C1" s="3" t="s">
        <v>19</v>
      </c>
    </row>
    <row r="2" spans="1:3" s="4" customFormat="1" ht="15" customHeight="1">
      <c r="A2" s="2"/>
      <c r="B2" s="22" t="s">
        <v>1</v>
      </c>
      <c r="C2" s="22"/>
    </row>
    <row r="3" spans="1:3" s="4" customFormat="1" ht="15" customHeight="1">
      <c r="A3" s="2"/>
      <c r="B3" s="2"/>
      <c r="C3" s="3" t="s">
        <v>2</v>
      </c>
    </row>
    <row r="4" spans="1:3" s="4" customFormat="1" ht="15" customHeight="1">
      <c r="A4" s="2"/>
      <c r="B4" s="2"/>
      <c r="C4" s="5"/>
    </row>
    <row r="5" spans="1:3" s="4" customFormat="1" ht="15" customHeight="1">
      <c r="A5" s="23" t="s">
        <v>9</v>
      </c>
      <c r="B5" s="23"/>
      <c r="C5" s="23"/>
    </row>
    <row r="6" spans="1:3" s="4" customFormat="1" ht="15" customHeight="1">
      <c r="A6" s="6"/>
      <c r="B6" s="6"/>
      <c r="C6" s="3"/>
    </row>
    <row r="7" spans="1:3" s="4" customFormat="1" ht="211.5" customHeight="1">
      <c r="A7" s="23" t="s">
        <v>41</v>
      </c>
      <c r="B7" s="23"/>
      <c r="C7" s="23"/>
    </row>
    <row r="8" spans="1:3" s="4" customFormat="1" ht="30" customHeight="1">
      <c r="A8" s="7" t="s">
        <v>7</v>
      </c>
      <c r="B8" s="7" t="s">
        <v>4</v>
      </c>
      <c r="C8" s="8" t="s">
        <v>3</v>
      </c>
    </row>
    <row r="9" spans="1:3" s="4" customFormat="1" ht="37.5" customHeight="1">
      <c r="A9" s="7">
        <v>1</v>
      </c>
      <c r="B9" s="9" t="s">
        <v>32</v>
      </c>
      <c r="C9" s="8">
        <f>24475*98.75</f>
        <v>2416906.25</v>
      </c>
    </row>
    <row r="10" spans="1:3" s="4" customFormat="1" ht="35.25" customHeight="1">
      <c r="A10" s="7">
        <v>2</v>
      </c>
      <c r="B10" s="9" t="s">
        <v>31</v>
      </c>
      <c r="C10" s="8">
        <f>30743*3.9</f>
        <v>119897.7</v>
      </c>
    </row>
    <row r="11" spans="1:3" s="4" customFormat="1" ht="24.95" customHeight="1">
      <c r="A11" s="7"/>
      <c r="B11" s="10" t="s">
        <v>6</v>
      </c>
      <c r="C11" s="8">
        <f>SUM(C9:C10)</f>
        <v>2536803.9500000002</v>
      </c>
    </row>
    <row r="12" spans="1:3" ht="15" customHeight="1">
      <c r="A12" s="11"/>
      <c r="B12" s="12"/>
      <c r="C12" s="13"/>
    </row>
  </sheetData>
  <mergeCells count="3">
    <mergeCell ref="B2:C2"/>
    <mergeCell ref="A5:C5"/>
    <mergeCell ref="A7:C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17.11.2013(1)</vt:lpstr>
      <vt:lpstr>17.11.2013(2)</vt:lpstr>
      <vt:lpstr>17.11.2013(3)</vt:lpstr>
      <vt:lpstr>17.11.2013(4)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AnjelikaKh</cp:lastModifiedBy>
  <cp:lastPrinted>2013-11-22T11:06:57Z</cp:lastPrinted>
  <dcterms:created xsi:type="dcterms:W3CDTF">1996-10-14T23:33:28Z</dcterms:created>
  <dcterms:modified xsi:type="dcterms:W3CDTF">2013-11-27T14:33:29Z</dcterms:modified>
</cp:coreProperties>
</file>