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0" windowWidth="12120" windowHeight="8940" activeTab="5"/>
  </bookViews>
  <sheets>
    <sheet name="1" sheetId="73" r:id="rId1"/>
    <sheet name="2" sheetId="70" r:id="rId2"/>
    <sheet name="3" sheetId="71" r:id="rId3"/>
    <sheet name="4" sheetId="67" r:id="rId4"/>
    <sheet name="5" sheetId="76" r:id="rId5"/>
    <sheet name="6" sheetId="77" r:id="rId6"/>
  </sheets>
  <externalReferences>
    <externalReference r:id="rId7"/>
  </externalReferences>
  <definedNames>
    <definedName name="par_count">'[1]DOC 3'!$A$11,'[1]DOC 3'!$A$34,'[1]DOC 3'!$A$57,'[1]DOC 3'!$A$78,'[1]DOC 3'!$A$103,'[1]DOC 3'!$A$125,'[1]DOC 3'!$A$194,'[1]DOC 3'!$A$214,'[1]DOC 3'!$A$234,'[1]DOC 3'!$A$254,'[1]DOC 3'!$A$271,'[1]DOC 3'!$A$298,'[1]DOC 3'!$A$314,'[1]DOC 3'!$A$330,'[1]DOC 3'!$A$364</definedName>
    <definedName name="par_qual">'[1]DOC 3'!$A$13,'[1]DOC 3'!$A$126,'[1]DOC 3'!$A$255,'[1]DOC 3'!$A$315,'[1]DOC 3'!$A$332</definedName>
    <definedName name="par_time">'[1]DOC 3'!$A$14,'[1]DOC 3'!$A$127,'[1]DOC 3'!$A$316,'[1]DOC 3'!$A$333</definedName>
    <definedName name="par2.4s">'[1]DOC 3'!$A$18,'[1]DOC 3'!$A$48,'[1]DOC 3'!$A$92,'[1]DOC 3'!$A$131,'[1]DOC 3'!$A$151,'[1]DOC 3'!$A$165,'[1]DOC 3'!$A$184,'[1]DOC 3'!$A$204,'[1]DOC 3'!$A$224,'[1]DOC 3'!$A$244,'[1]DOC 3'!$A$261,'[1]DOC 3'!$A$288,'[1]DOC 3'!$A$304,'[1]DOC 3'!$A$320,'[1]DOC 3'!$A$337,'[1]DOC 3'!$A$354</definedName>
    <definedName name="par2.5s">'[1]DOC 3'!$A$20,'[1]DOC 3'!$A$133</definedName>
    <definedName name="par2.6s">'[1]DOC 3'!$A$39,'[1]DOC 3'!$A$64,'[1]DOC 3'!$A$88,'[1]DOC 3'!$A$110</definedName>
    <definedName name="par2.7s">'[1]DOC 3'!$A$177,'[1]DOC 3'!$A$348</definedName>
    <definedName name="par2.9s">'[1]DOC 3'!$A$16,'[1]DOC 3'!$A$46,'[1]DOC 3'!$A$90,'[1]DOC 3'!$A$129,'[1]DOC 3'!$A$149,'[1]DOC 3'!$A$163,'[1]DOC 3'!$A$182,'[1]DOC 3'!$A$202,'[1]DOC 3'!$A$222,'[1]DOC 3'!$A$242,'[1]DOC 3'!$A$259,'[1]DOC 3'!$A$286,'[1]DOC 3'!$A$302,'[1]DOC 3'!$A$318,'[1]DOC 3'!$A$335,'[1]DOC 3'!$A$352</definedName>
    <definedName name="par4.10s">'[1]DOC 3'!$A$41,'[1]DOC 3'!$A$83</definedName>
    <definedName name="par4.11d">'[1]DOC 3'!$A$43,'[1]DOC 3'!$A$85,'[1]DOC 3'!$A$199,'[1]DOC 3'!$A$219,'[1]DOC 3'!$A$239</definedName>
    <definedName name="par4.14">'[1]DOC 3'!$A$37,'[1]DOC 3'!$A$81,'[1]DOC 3'!$A$197,'[1]DOC 3'!$A$217,'[1]DOC 3'!$A$237,'[1]DOC 3'!$A$257</definedName>
    <definedName name="par4.15">'[1]DOC 3'!$A$59,'[1]DOC 3'!$A$105,'[1]DOC 3'!$A$273</definedName>
    <definedName name="par4.16">'[1]DOC 3'!$A$60,'[1]DOC 3'!$A$106,'[1]DOC 3'!$A$274</definedName>
    <definedName name="par4.17">'[1]DOC 3'!$A$58,'[1]DOC 3'!$A$104,'[1]DOC 3'!$A$272,'[1]DOC 3'!$A$369</definedName>
    <definedName name="par4.18d">'[1]DOC 3'!$A$61,'[1]DOC 3'!$A$107</definedName>
    <definedName name="par4.8">'[1]DOC 3'!$A$36,'[1]DOC 3'!$A$80,'[1]DOC 3'!$A$196,'[1]DOC 3'!$A$216,'[1]DOC 3'!$A$236</definedName>
    <definedName name="par4.9">'[1]DOC 3'!$A$38,'[1]DOC 3'!$A$82,'[1]DOC 3'!$A$198,'[1]DOC 3'!$A$218,'[1]DOC 3'!$A$238,'[1]DOC 3'!$A$258</definedName>
    <definedName name="par5.1">'[1]DOC 3'!$A$15,'[1]DOC 3'!$A$128</definedName>
    <definedName name="par5.3">'[1]DOC 3'!$A$35,'[1]DOC 3'!$A$79,'[1]DOC 3'!$A$195,'[1]DOC 3'!$A$215,'[1]DOC 3'!$A$235,'[1]DOC 3'!$A$256</definedName>
    <definedName name="par5.4">'[1]DOC 3'!$A$145,'[1]DOC 3'!$A$162,'[1]DOC 3'!$A$283,'[1]DOC 3'!$A$299,'[1]DOC 3'!$A$347</definedName>
    <definedName name="par5.6">'[1]DOC 3'!$A$317,'[1]DOC 3'!$A$334</definedName>
    <definedName name="program">'[1]DOC 3'!$A$6,'[1]DOC 3'!$A$29,'[1]DOC 3'!$A$52,'[1]DOC 3'!$A$73,'[1]DOC 3'!$A$98,'[1]DOC 3'!$A$120,'[1]DOC 3'!$A$139,'[1]DOC 3'!$A$157,'[1]DOC 3'!$A$171,'[1]DOC 3'!$A$189,'[1]DOC 3'!$A$209,'[1]DOC 3'!$A$229,'[1]DOC 3'!$A$249,'[1]DOC 3'!$A$266,'[1]DOC 3'!$A$278,'[1]DOC 3'!$A$293,'[1]DOC 3'!$A$309,'[1]DOC 3'!$A$325,'[1]DOC 3'!$A$342,'[1]DOC 3'!$A$359</definedName>
  </definedNames>
  <calcPr calcId="145621"/>
</workbook>
</file>

<file path=xl/calcChain.xml><?xml version="1.0" encoding="utf-8"?>
<calcChain xmlns="http://schemas.openxmlformats.org/spreadsheetml/2006/main">
  <c r="C12" i="71"/>
  <c r="C14" i="70"/>
  <c r="C18" i="73" l="1"/>
  <c r="E16" s="1"/>
  <c r="C9" i="67" l="1"/>
  <c r="H41" i="76" l="1"/>
  <c r="H31" l="1"/>
  <c r="H30"/>
  <c r="C17" i="73" l="1"/>
  <c r="C10" i="67"/>
  <c r="C11" l="1"/>
  <c r="H33" i="76" l="1"/>
  <c r="H39"/>
  <c r="H29"/>
  <c r="H18"/>
  <c r="H15"/>
  <c r="H16"/>
  <c r="H17"/>
  <c r="H19"/>
  <c r="H20"/>
  <c r="H21"/>
  <c r="H22"/>
  <c r="H23"/>
  <c r="H24"/>
  <c r="H25"/>
  <c r="H26"/>
  <c r="H27"/>
  <c r="H14" l="1"/>
  <c r="H40" l="1"/>
  <c r="H38"/>
  <c r="H37" l="1"/>
  <c r="H35" l="1"/>
  <c r="H32"/>
  <c r="H28"/>
  <c r="H13"/>
  <c r="H12" l="1"/>
  <c r="H11" s="1"/>
  <c r="H34"/>
  <c r="H10" l="1"/>
  <c r="C14" i="73" l="1"/>
  <c r="C10" i="70" l="1"/>
  <c r="C15" s="1"/>
  <c r="C16" s="1"/>
  <c r="C9" i="71" l="1"/>
  <c r="C16" s="1"/>
  <c r="C17"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<sst xmlns="http://schemas.openxmlformats.org/spreadsheetml/2006/main" count="235" uniqueCount="140">
  <si>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</si>
  <si>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</si>
  <si>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</si>
  <si>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</si>
  <si>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</si>
  <si>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</si>
  <si>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</si>
  <si>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</si>
  <si>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</si>
  <si>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</si>
  <si>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</si>
  <si>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</si>
  <si>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</si>
  <si>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</si>
  <si>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</si>
  <si>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</si>
  <si>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</si>
  <si>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</si>
  <si>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</si>
  <si>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</si>
  <si>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</si>
  <si>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</si>
  <si>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</si>
  <si>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</si>
  <si>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</si>
  <si>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</si>
  <si>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</si>
  <si>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</si>
  <si>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Տեղական ինքնակառավարման մարմինների հերթական և արտահերթ  ընտրությունների կազմակերպում, անցկացում  և  արդյունքների ամփոփում</t>
  </si>
  <si>
    <t>Վերջնական արդյունքի նկարագրությունը</t>
  </si>
  <si>
    <t>ՀՀ Կենտրոնական ընտրական հանձնաժողով և ընտրատարածքային ընտրական  հանձնաժողովներ</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</si>
  <si>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</si>
  <si>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</si>
  <si>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</si>
  <si>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</si>
  <si>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</si>
  <si>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</si>
  <si>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</si>
  <si>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</si>
  <si>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</si>
  <si>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</si>
  <si>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</si>
  <si>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</si>
  <si>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</si>
  <si>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</si>
  <si>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</si>
  <si>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</si>
  <si>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</si>
  <si>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</si>
  <si>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</si>
  <si>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</si>
  <si>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</si>
  <si>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</si>
  <si>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</si>
  <si>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</si>
  <si>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 xml:space="preserve"> արտադրանք չվուլկանացված կաուչուկից</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</si>
  <si>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</si>
  <si>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</si>
  <si>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</si>
  <si>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</si>
  <si>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</si>
  <si>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</si>
  <si>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</si>
  <si>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</si>
  <si>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</si>
  <si>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</si>
  <si>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</si>
  <si>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</si>
  <si>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</si>
  <si>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</si>
  <si>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</si>
  <si>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</si>
  <si>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</si>
  <si>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ՀՀ 2014 պետական բյուջե (հազար դրամ)</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</si>
  <si>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</si>
  <si>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</si>
  <si>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</si>
  <si>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</si>
  <si>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</si>
  <si>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</si>
  <si>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</si>
  <si>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</si>
  <si>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</si>
  <si>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</si>
  <si>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</si>
  <si>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</si>
  <si>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փոստային ծառայություններ`  կապված նամակների հետ ծառայություններ</t>
  </si>
  <si>
    <t xml:space="preserve">                             ՀՀ կենտրոնական ընտրական հանձնաժողով</t>
  </si>
  <si>
    <t xml:space="preserve">                             ՀՀ  կառավարությանն առընթեր ոստիկանություն</t>
  </si>
  <si>
    <t>ծրար, մեծ, A4 ֆորմատի համար</t>
  </si>
  <si>
    <t>կոճգամ,երկաթյա</t>
  </si>
  <si>
    <t>սոսինձ, թղթի, ստվարաթղթի և տեքստիլի</t>
  </si>
  <si>
    <t>պոլիմերային ինքնակպչուն ժապավեն, 48մմx100մ տնտեսական, մեծ</t>
  </si>
  <si>
    <t>հաշվասարք,գրսենյակային</t>
  </si>
  <si>
    <t>թանաքի բարձիկներ</t>
  </si>
  <si>
    <t>գնդիկավոր գրիչ</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</si>
  <si>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</si>
  <si>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</si>
  <si>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</si>
  <si>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</si>
  <si>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</si>
  <si>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մատիտ,գրաֆիտե միջուկով, 2</t>
  </si>
  <si>
    <t>թուղթ, A4 ֆորմատի1 /21x29.7/</t>
  </si>
  <si>
    <t>թուղթ, A4 ֆորմատի 1 /21x29.7/</t>
  </si>
  <si>
    <t>ՀՀ կառավարության  2014 թ.</t>
  </si>
  <si>
    <t>,,     ,,                 N -Ն որոշման</t>
  </si>
  <si>
    <r>
      <t xml:space="preserve">Հավելված  </t>
    </r>
    <r>
      <rPr>
        <b/>
        <sz val="10"/>
        <color indexed="8"/>
        <rFont val="Times Armenian"/>
        <family val="1"/>
      </rPr>
      <t>N</t>
    </r>
    <r>
      <rPr>
        <b/>
        <sz val="10"/>
        <color indexed="8"/>
        <rFont val="GHEA Grapalat"/>
        <family val="3"/>
      </rPr>
      <t xml:space="preserve"> 5</t>
    </r>
  </si>
  <si>
    <t>քվեաթերթիկների տպագրություն (17423 ընտրող + 17423 x 0.03) x 5 դրամ</t>
  </si>
  <si>
    <t>Գրասենյակային նյութեր և հագուստ                                                                            (ընտրողների ցուցակներ, 8270 ընտրող  x 3,9դրամ)</t>
  </si>
  <si>
    <t>կնիքների պատրաստում (17 հատ  x 2000 դրամ)+(17 հանձ. X 8 անդամ x 2000 դրամ)</t>
  </si>
  <si>
    <t>09132200/3</t>
  </si>
  <si>
    <t>09221200/3</t>
  </si>
  <si>
    <t>19435110/3</t>
  </si>
  <si>
    <t>30141200/3</t>
  </si>
  <si>
    <t>30192111/3</t>
  </si>
  <si>
    <t>30192121/3</t>
  </si>
  <si>
    <t>30192137/3</t>
  </si>
  <si>
    <t>30192210/3</t>
  </si>
  <si>
    <t>30192710/3</t>
  </si>
  <si>
    <t>30197121/3</t>
  </si>
  <si>
    <t>30197631/2</t>
  </si>
  <si>
    <t>30199232/3</t>
  </si>
  <si>
    <t>39241210/3</t>
  </si>
  <si>
    <t>19512000/3</t>
  </si>
  <si>
    <t>22458000/3</t>
  </si>
  <si>
    <t>64211200/3</t>
  </si>
  <si>
    <t>30125100/3</t>
  </si>
  <si>
    <t>64112000/3</t>
  </si>
  <si>
    <t>Կապի ծառայություններ                                                                                               (ընտրողների ծանուցագրեր, 17277 ընտրող  x 98.75դրամ)</t>
  </si>
  <si>
    <t xml:space="preserve">                      </t>
  </si>
  <si>
    <t xml:space="preserve">                                                                                                                                                                                                                                                                                                                                                                                                                                                                                                                                                                                                                                                                                                                                                                                 </t>
  </si>
  <si>
    <t>4) հանձնաժողովի անդամներ (4 անդամ x 248025դրամ)</t>
  </si>
  <si>
    <t>10 ընտրատարածքային ընտրական հանձնաժողովներ                                                                                                                (10x 2480250)</t>
  </si>
  <si>
    <t>3) հանձնաժողովի անդամների                                                                                                             (6 անդամ x 66140 դրամ)</t>
  </si>
  <si>
    <t>17 տեղամասային ընտրական հանձնաժողովների ծախսեր                                                                   (17 x 604260)</t>
  </si>
  <si>
    <t xml:space="preserve">ՀԱՅԱՍՏԱՆԻ ՀԱՆՐԱՊԵՏՈՒԹՅԱՆ ԿԵՆՏՐՈՆԱԿԱՆ ԸՆՏՐԱԿԱՆ ՀԱՆՁՆԱԺՈՂՈՎԻ  ԾԱԽՍԵՐԻ ԿԱՊՎԱԾ ԱՐԱԳԱԾՈՏՆԻ ՄԱՐԶԻ ՆՈՐ ԱՄԱՆՈՍ, ԱՐԱՐԱՏԻ ՄԱՐԶԻ ԴԱԼԱՐ ԳՅՈՒՂԱԿԱՆ ՀԱՄԱՅՆՔՆԵՐԻ ՂԵԿԱՎԱՐՆԵՐԻ, ԱՐՄԱՎԻՐԻ ՄԱՐԶԻ ԳԵՏԱՇԵՆ ԳՅՈՒՂԱԿԱՆ ՀԱՄԱՅՆՔԻ ՂԵԿԱՎԱՐԻ, ՇԵՆԱՎԱՆ ԳՅՈՒՂԱԿԱՆ ՀԱՄԱՅՆՔԻ ԱՎԱԳԱՆՈՒ ԱՆԴԱՄՆԵՐԻ, ԳԵՂԱՐՔՈՒՆԻՔԻ ՄԱՐԶԻ ԴԴՄԱՇԵՆ, ՆԵՐՔԻՆ ԳԵՏԱՇԵՆ, ՄԱՔԵՆԻՍ, ԿՈՏԱՅՔԻ ՄԱՐԶԻ ԶՈՐԱՎԱՆ, ԼՈՌՈՒ ՄԱՐԶԻ ՁՅՈՒՆԱՇՈՂ, ՇԻՐԱԿԻ ՄԱՐԶԻ ԱՐԵՎԻԿ, ԼՈՒՍԱԿԵՐՏ, ՀՈՎՏԱՇԵՆ ԳՅՈՒՂԱԿԱՆ ՀԱՄԱՅՆՔՆԵՐԻ ՂԵԿԱՎԱՐՆԵՐԻ, ՎԱՅՈՑ ՁՈՐԻ ՄԱՐԶԻ ԳՆԻՇԻԿ ԳՅՈՒՂԱԿԱՆ ՀԱՄԱՅՆՔԻ ՂԵԿԱՎԱՐԻ, ՍԵՐՍ ԳՅՈՒՂԱԿԱՆ ՀԱՄԱՅՆՔԻ ՂԵԿԱՎԱՐԻ ԵՎ ԱՎԱԳԱՆՈՒ ԱՆԴԱՄՆԵՐԻ 2014 ԹՎԱԿԱՆԻ ՀՈԿՏԵՄԲԵՐԻ 19-Ի ՀԵՐԹԱԿԱՆ ԸՆՏՐՈՒԹՅՈՒՆՆԵՐԻ  ՆԱԽԱՊԱՏՐԱՍՏՄԱՆ ԵՎ ԱՆՑԿԱՑՄԱՆ  ՀԵՏ </t>
  </si>
  <si>
    <t xml:space="preserve">NN 15,17,21,23,24,26,32,35,36,39 ԸՆՏՐԱՏԱՐԱԾՔԱՅԻՆ ԸՆՏՐԱԿԱՆ ՀԱՆՁՆԱԺՈՂՈՎՆԵՐԻ  ԾԱԽՍԵՐԻ ԿԱՊՎԱԾ  ԱՐԱԳԱԾՈՏՆԻ ՄԱՐԶԻ ՆՈՐ ԱՄԱՆՈՍ, ԱՐԱՐԱՏԻ ՄԱՐԶԻ ԴԱԼԱՐ ԳՅՈՒՂԱԿԱՆ ՀԱՄԱՅՆՔՆԵՐԻ ՂԵԿԱՎԱՐՆԵՐԻ, ԱՐՄԱՎԻՐԻ ՄԱՐԶԻ ԳԵՏԱՇԵՆ ԳՅՈՒՂԱԿԱՆ ՀԱՄԱՅՆՔԻ ՂԵԿԱՎԱՐԻ, ՇԵՆԱՎԱՆ ԳՅՈՒՂԱԿԱՆ ՀԱՄԱՅՆՔԻ ԱՎԱԳԱՆՈՒ ԱՆԴԱՄՆԵՐԻ, ԳԵՂԱՐՔՈՒՆԻՔԻ ՄԱՐԶԻ ԴԴՄԱՇԵՆ, ՆԵՐՔԻՆ ԳԵՏԱՇԵՆ, ՄԱՔԵՆԻՍ,  ԿՈՏԱՅՔԻ ՄԱՐԶԻ ԶՈՐԱՎԱՆ,ԼՈՌՈՒ ՄԱՐԶԻ ՁՅՈՒՆԱՇՈՂ, ՇԻՐԱԿԻ ՄԱՐԶԻ ԱՐԵՎԻԿ, ԼՈՒՍԱԿԵՐՏ, ՀՈՎՏԱՇԵՆ ԳՅՈՒՂԱԿԱՆ ՀԱՄԱՅՆՔՆԵՐԻ ՂԵԿԱՎԱՐՆԵՐԻ, ՎԱՅՈՑ ՁՈՐԻ ՄԱՐԶԻ ԳՆԻՇԻԿ ԳՅՈՒՂԱԿԱՆ ՀԱՄԱՅՆՔԻ ՂԵԿԱՎԱՐԻ, ՍԵՐՍ ԳՅՈՒՂԱԿԱՆ ՀԱՄԱՅՆՔԻ ՂԵԿԱՎԱՐԻ ԵՎ ԱՎԱԳԱՆՈՒ ԱՆԴԱՄՆԵՐԻ 2014 ԹՎԱԿԱՆԻ ՀՈԿՏԵՄԲԵՐԻ 19-Ի ՀԵՐԹԱԿԱՆ ԸՆՏՐՈՒԹՅՈՒՆՆԵՐԻ   ՆԱԽԱՊԱՏՐԱՍՏՄԱՆ ԵՎ ԱՆՑԿԱՑՄԱՆ  ՀԵՏ </t>
  </si>
  <si>
    <t xml:space="preserve">ՏԵՂԱՄԱՍԱՅԻՆ ԸՆՏՐԱԿԱՆ ՀԱՆՁՆԱԺՈՂՈՎՆԵՐԻ  ԾԱԽՍԵՐԻ ԿԱՊՎԱԾ  ՀԱՅԱՍՏԱՆԻ ՀԱՆՐԱՊԵՏՈՒԹՅԱՆ ԿԵՆՏՐՈՆԱԿԱՆ ԸՆՏՐԱԿԱՆ ՀԱՆՁՆԱԺՈՂՈՎԻ  ԾԱԽՍԵՐԻ ԿԱՊՎԱԾ ԱՐԱԳԱԾՈՏՆԻ ՄԱՐԶԻ ՆՈՐ ԱՄԱՆՈՍ, ԱՐԱՐԱՏԻ ՄԱՐԶԻ ԴԱԼԱՐ ԳՅՈՒՂԱԿԱՆ ՀԱՄԱՅՆՔՆԵՐԻ ՂԵԿԱՎԱՐՆԵՐԻ, ԱՐՄԱՎԻՐԻ ՄԱՐԶԻ ԳԵՏԱՇԵՆ ԳՅՈՒՂԱԿԱՆ ՀԱՄԱՅՆՔԻ ՂԵԿԱՎԱՐԻ, ՇԵՆԱՎԱՆ ԳՅՈՒՂԱԿԱՆ ՀԱՄԱՅՆՔԻ ԱՎԱԳԱՆՈՒ ԱՆԴԱՄՆԵՐԻ, ԳԵՂԱՐՔՈՒՆԻՔԻ ՄԱՐԶԻ ԴԴՄԱՇԵՆ, ՆԵՐՔԻՆ ԳԵՏԱՇԵՆ, ՄԱՔԵՆԻՍ, ԿՈՏԱՅՔԻ ՄԱՐԶԻ ԶՈՐԱՎԱՆ, ԼՈՌՈՒ ՄԱՐԶԻ ՁՅՈՒՆԱՇՈՂ, ՇԻՐԱԿԻ ՄԱՐԶԻ ԱՐԵՎԻԿ, ԼՈՒՍԱԿԵՐՏ, ՀՈՎՏԱՇԵՆ ԳՅՈՒՂԱԿԱՆ ՀԱՄԱՅՆՔՆԵՐԻ ՂԵԿԱՎԱՐՆԵՐԻ, ՎԱՅՈՑ ՁՈՐԻ ՄԱՐԶԻ ԳՆԻՇԻԿ ԳՅՈՒՂԱԿԱՆ ՀԱՄԱՅՆՔԻ ՂԵԿԱՎԱՐԻ, ՍԵՐՍ ԳՅՈՒՂԱԿԱՆ ՀԱՄԱՅՆՔԻ ՂԵԿԱՎԱՐԻ ԵՎ ԱՎԱԳԱՆՈՒ ԱՆԴԱՄՆԵՐԻ 2014 ԹՎԱԿԱՆԻ ՀՈԿՏԵՄԲԵՐԻ 19-Ի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</si>
  <si>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ՀԱՅԱՍՏԱՆԻ ՀԱՆՐԱՊԵՏՈՒԹՅԱՆ ԿԵՆՏՐՈՆԱԿԱՆ ԸՆՏՐԱԿԱՆ ՀԱՆՁՆԱԺՈՂՈՎԻ  ԾԱԽՍԵՐԻ ԿԱՊՎԱԾ ԱՐԱԳԱԾՈՏՆԻ ՄԱՐԶԻ ՆՈՐ ԱՄԱՆՈՍ, ԱՐԱՐԱՏԻ ՄԱՐԶԻ ԴԱԼԱՐ ԳՅՈՒՂԱԿԱՆ ՀԱՄԱՅՆՔՆԵՐԻ ՂԵԿԱՎԱՐՆԵՐԻ, ԱՐՄԱՎԻՐԻ ՄԱՐԶԻ ԳԵՏԱՇԵՆ ԳՅՈՒՂԱԿԱՆ ՀԱՄԱՅՆՔԻ ՂԵԿԱՎԱՐԻ, ՇԵՆԱՎԱՆ ԳՅՈՒՂԱԿԱՆ ՀԱՄԱՅՆՔԻ ԱՎԱԳԱՆՈՒ ԱՆԴԱՄՆԵՐԻ, ԳԵՂԱՐՔՈՒՆԻՔԻ ՄԱՐԶԻ ԴԴՄԱՇԵՆ, ՆԵՐՔԻՆ ԳԵՏԱՇԵՆ, ՄԱՔԵՆԻՍ, ԿՈՏԱՅՔԻ ՄԱՐԶԻ ԶՈՐԱՎԱՆ, ԼՈՌՈՒ ՄԱՐԶԻ ՁՅՈՒՆԱՇՈՂ, ՇԻՐԱԿԻ ՄԱՐԶԻ ԱՐԵՎԻԿ, ԼՈՒՍԱԿԵՐՏ, ՀՈՎՏԱՇԵՆ ԳՅՈՒՂԱԿԱՆ ՀԱՄԱՅՆՔՆԵՐԻ ՂԵԿԱՎԱՐՆԵՐԻ, ՎԱՅՈՑ ՁՈՐԻ ՄԱՐԶԻ ԳՆԻՇԻԿ ԳՅՈՒՂԱԿԱՆ ՀԱՄԱՅՆՔԻ ՂԵԿԱՎԱՐԻ, ՍԵՐՍ ԳՅՈՒՂԱԿԱՆ ՀԱՄԱՅՆՔԻ ՂԵԿԱՎԱՐԻ ԵՎ ԱՎԱԳԱՆՈՒ ԱՆԴԱՄՆԵՐԻ 2014 ԹՎԱԿԱՆԻ ՀՈԿՏԵՄԲԵՐԻ 19-Ի ՀԵՐԹԱԿԱՆ ԸՆՏՐՈՒԹՅՈՒՆՆԵՐԻ  ՆԱԽԱՊԱՏՐԱՍՏՄԱՆ ԵՎ ԱՆՑԿԱՑՄԱՆ  ՀԵՏ  </t>
  </si>
  <si>
    <t>39292500/3</t>
  </si>
</sst>
</file>

<file path=xl/styles.xml><?xml version="1.0" encoding="utf-8"?>
<styleSheet xmlns="http://schemas.openxmlformats.org/spreadsheetml/2006/main">
  <numFmts count="4">
    <numFmt numFmtId="43" formatCode="_(* #,##0.00_);_(* \(#,##0.00\);_(* &quot;-&quot;??_);_(@_)"/>
    <numFmt numFmtId="164" formatCode="#,##0.0"/>
    <numFmt numFmtId="165" formatCode="0.0"/>
    <numFmt numFmtId="166" formatCode="_-* #,##0.00_р_._-;\-* #,##0.00_р_._-;_-* &quot;-&quot;??_р_._-;_-@_-"/>
  </numFmts>
  <fonts count="26">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sz val="10"/>
      <color rgb="FFFF0000"/>
      <name val="GHEA Grapalat"/>
      <family val="3"/>
    </font>
    <font>
      <sz val="9"/>
      <name val="Times Armeni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7" fillId="0" borderId="0"/>
    <xf numFmtId="0" fontId="7" fillId="0" borderId="0"/>
    <xf numFmtId="43" fontId="14" fillId="0" borderId="0" applyFont="0" applyFill="0" applyBorder="0" applyAlignment="0" applyProtection="0"/>
    <xf numFmtId="43" fontId="14" fillId="0" borderId="0" applyFont="0" applyFill="0" applyBorder="0" applyAlignment="0" applyProtection="0"/>
    <xf numFmtId="0" fontId="14" fillId="0" borderId="0" applyFont="0" applyFill="0" applyBorder="0" applyAlignment="0" applyProtection="0"/>
    <xf numFmtId="43" fontId="14" fillId="0" borderId="0" applyFont="0" applyFill="0" applyBorder="0" applyAlignment="0" applyProtection="0"/>
    <xf numFmtId="166" fontId="7" fillId="0" borderId="0" applyFont="0" applyFill="0" applyBorder="0" applyAlignment="0" applyProtection="0"/>
    <xf numFmtId="0" fontId="15" fillId="0" borderId="0"/>
    <xf numFmtId="9" fontId="14" fillId="0" borderId="0" applyFont="0" applyFill="0" applyBorder="0" applyAlignment="0" applyProtection="0"/>
    <xf numFmtId="0" fontId="16" fillId="0" borderId="0"/>
  </cellStyleXfs>
  <cellXfs count="105">
    <xf numFmtId="0" fontId="0" fillId="0" borderId="0" xfId="0"/>
    <xf numFmtId="3" fontId="1" fillId="0" borderId="0" xfId="0" applyNumberFormat="1" applyFont="1" applyAlignment="1">
      <alignment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8" fillId="0" borderId="0" xfId="1" applyFont="1"/>
    <xf numFmtId="0" fontId="8" fillId="0" borderId="1" xfId="1" applyFont="1" applyBorder="1"/>
    <xf numFmtId="0" fontId="6" fillId="0" borderId="10" xfId="1" applyFont="1" applyBorder="1" applyAlignment="1">
      <alignment horizontal="center" vertical="center" wrapText="1"/>
    </xf>
    <xf numFmtId="0" fontId="6" fillId="0" borderId="8" xfId="1" applyFont="1" applyBorder="1" applyAlignment="1">
      <alignment vertical="center" wrapText="1"/>
    </xf>
    <xf numFmtId="0" fontId="6" fillId="0" borderId="10" xfId="1" applyFont="1" applyBorder="1" applyAlignment="1">
      <alignment vertical="center" wrapText="1"/>
    </xf>
    <xf numFmtId="0" fontId="6" fillId="0" borderId="6" xfId="1" applyFont="1" applyFill="1" applyBorder="1" applyAlignment="1">
      <alignment vertical="center" wrapText="1"/>
    </xf>
    <xf numFmtId="0" fontId="6" fillId="0" borderId="4" xfId="1" applyFont="1" applyFill="1" applyBorder="1" applyAlignment="1">
      <alignment vertical="center" wrapText="1"/>
    </xf>
    <xf numFmtId="0" fontId="8" fillId="0" borderId="2" xfId="1" applyFont="1" applyBorder="1"/>
    <xf numFmtId="0" fontId="6" fillId="0" borderId="7" xfId="1" applyFont="1" applyBorder="1" applyAlignment="1"/>
    <xf numFmtId="0" fontId="6" fillId="0" borderId="1" xfId="1" applyFont="1" applyBorder="1" applyAlignment="1"/>
    <xf numFmtId="165" fontId="8" fillId="0" borderId="1" xfId="1" applyNumberFormat="1" applyFont="1" applyBorder="1"/>
    <xf numFmtId="1" fontId="10" fillId="0" borderId="1" xfId="0" applyNumberFormat="1" applyFont="1" applyBorder="1" applyAlignment="1">
      <alignment horizontal="center" vertical="center" wrapText="1"/>
    </xf>
    <xf numFmtId="2" fontId="11" fillId="0" borderId="1" xfId="0" applyNumberFormat="1" applyFont="1" applyBorder="1" applyAlignment="1">
      <alignment horizontal="left" vertical="center" wrapText="1"/>
    </xf>
    <xf numFmtId="0" fontId="6" fillId="3" borderId="1" xfId="1" applyFont="1" applyFill="1" applyBorder="1" applyAlignment="1">
      <alignment horizontal="left" vertical="center" wrapText="1"/>
    </xf>
    <xf numFmtId="2" fontId="10" fillId="0" borderId="1" xfId="0" applyNumberFormat="1" applyFont="1" applyBorder="1" applyAlignment="1">
      <alignment horizontal="center" vertical="center" wrapText="1"/>
    </xf>
    <xf numFmtId="2" fontId="11" fillId="0" borderId="1" xfId="0" applyNumberFormat="1" applyFont="1" applyBorder="1" applyAlignment="1">
      <alignment vertical="center" wrapText="1"/>
    </xf>
    <xf numFmtId="0" fontId="8" fillId="0" borderId="2" xfId="1" applyFont="1" applyBorder="1" applyAlignment="1">
      <alignment horizontal="center"/>
    </xf>
    <xf numFmtId="0" fontId="8" fillId="0" borderId="3" xfId="1" applyFont="1" applyBorder="1" applyAlignment="1">
      <alignment horizontal="left"/>
    </xf>
    <xf numFmtId="0" fontId="6" fillId="0" borderId="6" xfId="1" applyFont="1" applyBorder="1" applyAlignment="1"/>
    <xf numFmtId="0" fontId="8" fillId="3" borderId="0" xfId="0" applyFont="1" applyFill="1" applyAlignment="1">
      <alignment vertical="center" wrapText="1"/>
    </xf>
    <xf numFmtId="0" fontId="1" fillId="3" borderId="0" xfId="0" applyFont="1" applyFill="1"/>
    <xf numFmtId="0" fontId="7"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3" fillId="3" borderId="1" xfId="0" applyFont="1" applyFill="1" applyBorder="1" applyAlignment="1">
      <alignment wrapText="1"/>
    </xf>
    <xf numFmtId="0" fontId="13" fillId="3" borderId="1" xfId="0" applyFont="1" applyFill="1" applyBorder="1"/>
    <xf numFmtId="0" fontId="13" fillId="3" borderId="1" xfId="0" applyFont="1" applyFill="1" applyBorder="1" applyAlignment="1">
      <alignment horizontal="center"/>
    </xf>
    <xf numFmtId="0" fontId="13" fillId="3" borderId="1" xfId="0" applyFont="1" applyFill="1" applyBorder="1" applyAlignment="1">
      <alignment horizontal="center" wrapText="1"/>
    </xf>
    <xf numFmtId="0" fontId="13" fillId="3" borderId="0" xfId="0" applyFont="1" applyFill="1"/>
    <xf numFmtId="0" fontId="18" fillId="4" borderId="1" xfId="0" applyFont="1" applyFill="1" applyBorder="1" applyAlignment="1">
      <alignment horizontal="left" vertical="center"/>
    </xf>
    <xf numFmtId="0" fontId="18" fillId="4" borderId="9" xfId="0" applyFont="1" applyFill="1" applyBorder="1" applyAlignment="1">
      <alignment horizontal="center" vertical="center"/>
    </xf>
    <xf numFmtId="0" fontId="18" fillId="4" borderId="6" xfId="0" applyFont="1" applyFill="1" applyBorder="1" applyAlignment="1">
      <alignment horizontal="justify" vertical="center" wrapText="1"/>
    </xf>
    <xf numFmtId="0" fontId="13" fillId="4" borderId="6" xfId="0" applyFont="1" applyFill="1" applyBorder="1" applyAlignment="1">
      <alignment vertical="center" wrapText="1"/>
    </xf>
    <xf numFmtId="0" fontId="19" fillId="4" borderId="1" xfId="0" applyFont="1" applyFill="1" applyBorder="1"/>
    <xf numFmtId="0" fontId="20" fillId="3" borderId="1" xfId="0" applyFont="1" applyFill="1" applyBorder="1" applyAlignment="1">
      <alignment horizontal="left" vertical="center"/>
    </xf>
    <xf numFmtId="0" fontId="18" fillId="4" borderId="1" xfId="0" applyFont="1" applyFill="1" applyBorder="1" applyAlignment="1">
      <alignment horizontal="justify" vertical="top" wrapText="1"/>
    </xf>
    <xf numFmtId="0" fontId="18" fillId="4" borderId="6" xfId="0" applyFont="1" applyFill="1" applyBorder="1" applyAlignment="1">
      <alignment horizontal="justify" vertical="top" wrapText="1"/>
    </xf>
    <xf numFmtId="0" fontId="13" fillId="4" borderId="1" xfId="0" applyFont="1" applyFill="1" applyBorder="1" applyAlignment="1">
      <alignment wrapText="1"/>
    </xf>
    <xf numFmtId="0" fontId="13" fillId="3" borderId="0" xfId="0" applyFont="1" applyFill="1" applyAlignment="1">
      <alignment horizontal="center" vertical="top"/>
    </xf>
    <xf numFmtId="0" fontId="13" fillId="3" borderId="2" xfId="0" applyFont="1" applyFill="1" applyBorder="1"/>
    <xf numFmtId="0" fontId="5" fillId="3" borderId="0" xfId="0" applyFont="1" applyFill="1" applyBorder="1" applyAlignment="1">
      <alignment horizontal="center"/>
    </xf>
    <xf numFmtId="0" fontId="21" fillId="3" borderId="0" xfId="0" applyFont="1" applyFill="1" applyBorder="1" applyAlignment="1">
      <alignment horizontal="center"/>
    </xf>
    <xf numFmtId="165"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4" fontId="8" fillId="0" borderId="0" xfId="1" applyNumberFormat="1" applyFont="1" applyAlignment="1">
      <alignment horizontal="center"/>
    </xf>
    <xf numFmtId="165" fontId="8" fillId="0" borderId="1" xfId="1" applyNumberFormat="1" applyFont="1" applyBorder="1" applyAlignment="1">
      <alignment horizontal="center"/>
    </xf>
    <xf numFmtId="2" fontId="8" fillId="0" borderId="1" xfId="1" applyNumberFormat="1" applyFont="1" applyBorder="1" applyAlignment="1">
      <alignment horizontal="center"/>
    </xf>
    <xf numFmtId="164" fontId="8" fillId="0" borderId="1" xfId="1" applyNumberFormat="1" applyFont="1" applyBorder="1" applyAlignment="1">
      <alignment horizontal="center"/>
    </xf>
    <xf numFmtId="2" fontId="12" fillId="3" borderId="1" xfId="0" applyNumberFormat="1" applyFont="1" applyFill="1" applyBorder="1" applyAlignment="1">
      <alignment horizontal="center" vertical="center" wrapText="1"/>
    </xf>
    <xf numFmtId="0" fontId="8" fillId="3" borderId="0" xfId="1" applyFont="1" applyFill="1" applyBorder="1"/>
    <xf numFmtId="165" fontId="12" fillId="3" borderId="0" xfId="0" applyNumberFormat="1" applyFont="1" applyFill="1" applyBorder="1" applyAlignment="1">
      <alignment horizontal="center" vertical="center" wrapText="1"/>
    </xf>
    <xf numFmtId="164" fontId="8" fillId="3" borderId="0" xfId="1" applyNumberFormat="1" applyFont="1" applyFill="1" applyBorder="1" applyAlignment="1">
      <alignment horizontal="center"/>
    </xf>
    <xf numFmtId="164" fontId="8" fillId="3" borderId="0" xfId="0" applyNumberFormat="1" applyFont="1" applyFill="1" applyAlignment="1">
      <alignment vertical="center" wrapText="1"/>
    </xf>
    <xf numFmtId="49" fontId="10" fillId="0" borderId="1" xfId="0" applyNumberFormat="1" applyFont="1" applyBorder="1" applyAlignment="1">
      <alignment horizontal="center" vertical="center" wrapText="1"/>
    </xf>
    <xf numFmtId="0" fontId="23" fillId="3" borderId="0" xfId="0" applyFont="1" applyFill="1" applyBorder="1" applyAlignment="1">
      <alignment horizontal="center"/>
    </xf>
    <xf numFmtId="0" fontId="1" fillId="0" borderId="0" xfId="0" applyFont="1" applyAlignment="1">
      <alignment horizontal="right"/>
    </xf>
    <xf numFmtId="3" fontId="24" fillId="0" borderId="0" xfId="0" applyNumberFormat="1" applyFont="1" applyAlignment="1">
      <alignment vertical="center" wrapText="1"/>
    </xf>
    <xf numFmtId="0" fontId="25" fillId="4" borderId="9" xfId="0" applyFont="1" applyFill="1" applyBorder="1" applyAlignment="1">
      <alignment horizontal="justify" vertical="center" wrapText="1"/>
    </xf>
    <xf numFmtId="164" fontId="25" fillId="4" borderId="9" xfId="0" applyNumberFormat="1" applyFont="1" applyFill="1" applyBorder="1" applyAlignment="1">
      <alignment horizontal="justify" vertical="center" wrapText="1"/>
    </xf>
    <xf numFmtId="4" fontId="8" fillId="0" borderId="1" xfId="1" applyNumberFormat="1" applyFont="1" applyBorder="1" applyAlignment="1">
      <alignment horizontal="center"/>
    </xf>
    <xf numFmtId="0" fontId="1" fillId="0" borderId="0" xfId="0"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1" fontId="1" fillId="0" borderId="0" xfId="0" applyNumberFormat="1" applyFont="1" applyAlignment="1">
      <alignment horizontal="right" vertical="center" wrapText="1"/>
    </xf>
    <xf numFmtId="0" fontId="3" fillId="0" borderId="0" xfId="1" applyFont="1" applyAlignment="1">
      <alignment horizontal="right"/>
    </xf>
    <xf numFmtId="0" fontId="6" fillId="0" borderId="1" xfId="1" applyFont="1" applyFill="1" applyBorder="1" applyAlignment="1">
      <alignment horizontal="left" vertical="center" wrapText="1"/>
    </xf>
    <xf numFmtId="0" fontId="6" fillId="0" borderId="8" xfId="1" applyFont="1" applyFill="1" applyBorder="1" applyAlignment="1">
      <alignment horizontal="left" vertical="center" wrapText="1"/>
    </xf>
    <xf numFmtId="0" fontId="8" fillId="0" borderId="0" xfId="1" applyFont="1" applyAlignment="1">
      <alignment horizontal="center" wrapText="1"/>
    </xf>
    <xf numFmtId="0" fontId="6" fillId="0" borderId="1" xfId="1" applyFont="1" applyBorder="1" applyAlignment="1">
      <alignment horizontal="center" vertical="center" wrapText="1"/>
    </xf>
    <xf numFmtId="0" fontId="9" fillId="0" borderId="7"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18" fillId="3" borderId="8" xfId="0" applyFont="1" applyFill="1" applyBorder="1" applyAlignment="1">
      <alignment horizontal="center" vertical="top" wrapText="1"/>
    </xf>
    <xf numFmtId="0" fontId="18" fillId="3" borderId="10" xfId="0" applyFont="1" applyFill="1" applyBorder="1" applyAlignment="1">
      <alignment horizontal="center" vertical="top" wrapText="1"/>
    </xf>
    <xf numFmtId="0" fontId="18" fillId="3" borderId="2" xfId="0" applyFont="1" applyFill="1" applyBorder="1" applyAlignment="1">
      <alignment horizontal="center" vertical="top" wrapText="1"/>
    </xf>
    <xf numFmtId="164" fontId="25" fillId="3" borderId="8" xfId="0" applyNumberFormat="1" applyFont="1" applyFill="1" applyBorder="1" applyAlignment="1">
      <alignment horizontal="center" vertical="center" wrapText="1"/>
    </xf>
    <xf numFmtId="164" fontId="25" fillId="3" borderId="10" xfId="0" applyNumberFormat="1" applyFont="1" applyFill="1" applyBorder="1" applyAlignment="1">
      <alignment horizontal="center" vertical="center" wrapText="1"/>
    </xf>
    <xf numFmtId="164" fontId="25" fillId="3" borderId="2" xfId="0" applyNumberFormat="1" applyFont="1" applyFill="1" applyBorder="1" applyAlignment="1">
      <alignment horizontal="center" vertical="center" wrapText="1"/>
    </xf>
    <xf numFmtId="0" fontId="8" fillId="3"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28"/>
  <sheetViews>
    <sheetView workbookViewId="0">
      <selection activeCell="C15" sqref="C15"/>
    </sheetView>
  </sheetViews>
  <sheetFormatPr defaultRowHeight="14.25"/>
  <cols>
    <col min="1" max="1" width="4.5703125" style="2" customWidth="1"/>
    <col min="2" max="2" width="79.140625" style="2" customWidth="1"/>
    <col min="3" max="3" width="14" style="2" customWidth="1"/>
    <col min="4" max="4" width="9.7109375" style="2" bestFit="1" customWidth="1"/>
    <col min="5" max="5" width="12.42578125" style="1" customWidth="1"/>
    <col min="6" max="6" width="9.42578125" style="2" bestFit="1" customWidth="1"/>
    <col min="7" max="16384" width="9.140625" style="2"/>
  </cols>
  <sheetData>
    <row r="1" spans="1:9" s="4" customFormat="1" ht="15" customHeight="1">
      <c r="A1" s="2"/>
      <c r="B1" s="2"/>
      <c r="C1" s="3" t="s">
        <v>0</v>
      </c>
      <c r="E1" s="20"/>
    </row>
    <row r="2" spans="1:9" s="4" customFormat="1" ht="15" customHeight="1">
      <c r="A2" s="2"/>
      <c r="B2" s="83" t="s">
        <v>104</v>
      </c>
      <c r="C2" s="83"/>
      <c r="E2" s="20"/>
    </row>
    <row r="3" spans="1:9" s="4" customFormat="1" ht="15" customHeight="1">
      <c r="A3" s="2"/>
      <c r="B3" s="87" t="s">
        <v>105</v>
      </c>
      <c r="C3" s="87"/>
      <c r="E3" s="20"/>
    </row>
    <row r="4" spans="1:9" s="4" customFormat="1" ht="15" customHeight="1">
      <c r="A4" s="2"/>
      <c r="B4" s="2"/>
      <c r="C4" s="2"/>
      <c r="E4" s="20"/>
    </row>
    <row r="5" spans="1:9" s="4" customFormat="1" ht="15" customHeight="1">
      <c r="A5" s="84" t="s">
        <v>7</v>
      </c>
      <c r="B5" s="84"/>
      <c r="C5" s="84"/>
      <c r="E5" s="20"/>
    </row>
    <row r="6" spans="1:9" s="4" customFormat="1" ht="144.75" customHeight="1">
      <c r="A6" s="85" t="s">
        <v>135</v>
      </c>
      <c r="B6" s="85"/>
      <c r="C6" s="85"/>
      <c r="E6" s="20"/>
    </row>
    <row r="7" spans="1:9" s="4" customFormat="1" ht="26.25" customHeight="1">
      <c r="A7" s="2"/>
      <c r="B7" s="2"/>
      <c r="C7" s="2"/>
      <c r="E7" s="20"/>
      <c r="G7" s="86"/>
      <c r="H7" s="86"/>
      <c r="I7" s="86"/>
    </row>
    <row r="8" spans="1:9" s="4" customFormat="1" ht="29.25" customHeight="1">
      <c r="A8" s="7" t="s">
        <v>5</v>
      </c>
      <c r="B8" s="7" t="s">
        <v>2</v>
      </c>
      <c r="C8" s="8" t="s">
        <v>1</v>
      </c>
      <c r="E8" s="20"/>
    </row>
    <row r="9" spans="1:9" s="4" customFormat="1" ht="31.5" customHeight="1">
      <c r="A9" s="7">
        <v>1</v>
      </c>
      <c r="B9" s="9" t="s">
        <v>26</v>
      </c>
      <c r="C9" s="8">
        <v>7075658</v>
      </c>
      <c r="E9" s="20"/>
    </row>
    <row r="10" spans="1:9" s="4" customFormat="1" ht="24.95" customHeight="1">
      <c r="A10" s="7">
        <v>2</v>
      </c>
      <c r="B10" s="21" t="s">
        <v>21</v>
      </c>
      <c r="C10" s="8">
        <v>50000</v>
      </c>
      <c r="E10" s="20"/>
    </row>
    <row r="11" spans="1:9" s="4" customFormat="1" ht="24.95" customHeight="1">
      <c r="A11" s="7">
        <v>3</v>
      </c>
      <c r="B11" s="9" t="s">
        <v>9</v>
      </c>
      <c r="C11" s="8">
        <v>50000</v>
      </c>
      <c r="E11" s="1"/>
    </row>
    <row r="12" spans="1:9" ht="24.95" customHeight="1">
      <c r="A12" s="7">
        <v>4</v>
      </c>
      <c r="B12" s="9" t="s">
        <v>3</v>
      </c>
      <c r="C12" s="8">
        <v>50000</v>
      </c>
    </row>
    <row r="13" spans="1:9" ht="24.95" customHeight="1">
      <c r="A13" s="7">
        <v>5</v>
      </c>
      <c r="B13" s="9" t="s">
        <v>10</v>
      </c>
      <c r="C13" s="8">
        <v>149600</v>
      </c>
    </row>
    <row r="14" spans="1:9" ht="24.95" customHeight="1">
      <c r="A14" s="7">
        <v>6</v>
      </c>
      <c r="B14" s="9" t="s">
        <v>22</v>
      </c>
      <c r="C14" s="8">
        <f>C15+C16+C17</f>
        <v>455730</v>
      </c>
    </row>
    <row r="15" spans="1:9" ht="24.95" customHeight="1">
      <c r="A15" s="7" t="s">
        <v>23</v>
      </c>
      <c r="B15" s="9" t="s">
        <v>107</v>
      </c>
      <c r="C15" s="8">
        <v>89730</v>
      </c>
      <c r="E15" s="79"/>
    </row>
    <row r="16" spans="1:9" ht="24.95" customHeight="1">
      <c r="A16" s="7" t="s">
        <v>25</v>
      </c>
      <c r="B16" s="9" t="s">
        <v>24</v>
      </c>
      <c r="C16" s="8">
        <v>60000</v>
      </c>
      <c r="E16" s="1">
        <f>C18+'2'!C16+'3'!C17</f>
        <v>42905908</v>
      </c>
    </row>
    <row r="17" spans="1:3" ht="24.95" customHeight="1">
      <c r="A17" s="7" t="s">
        <v>27</v>
      </c>
      <c r="B17" s="9" t="s">
        <v>109</v>
      </c>
      <c r="C17" s="8">
        <f>(17*2000) +(17*8*2000)</f>
        <v>306000</v>
      </c>
    </row>
    <row r="18" spans="1:3" ht="24.95" customHeight="1">
      <c r="A18" s="9"/>
      <c r="B18" s="7" t="s">
        <v>18</v>
      </c>
      <c r="C18" s="8">
        <f>C9+C10+C11+C12+C13+C14</f>
        <v>7830988</v>
      </c>
    </row>
    <row r="19" spans="1:3" ht="24.95" customHeight="1"/>
    <row r="28" spans="1:3">
      <c r="C28" s="2" t="s">
        <v>129</v>
      </c>
    </row>
  </sheetData>
  <mergeCells count="5">
    <mergeCell ref="B2:C2"/>
    <mergeCell ref="A5:C5"/>
    <mergeCell ref="A6:C6"/>
    <mergeCell ref="G7:I7"/>
    <mergeCell ref="B3:C3"/>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G17"/>
  <sheetViews>
    <sheetView workbookViewId="0">
      <selection activeCell="I7" sqref="I7"/>
    </sheetView>
  </sheetViews>
  <sheetFormatPr defaultRowHeight="14.25"/>
  <cols>
    <col min="1" max="1" width="4.5703125" style="2" customWidth="1"/>
    <col min="2" max="2" width="70.5703125" style="2" customWidth="1"/>
    <col min="3" max="3" width="21" style="2" customWidth="1"/>
    <col min="4" max="16384" width="9.140625" style="2"/>
  </cols>
  <sheetData>
    <row r="1" spans="1:7" s="4" customFormat="1" ht="15" customHeight="1">
      <c r="A1" s="2"/>
      <c r="B1" s="2"/>
      <c r="C1" s="3" t="s">
        <v>12</v>
      </c>
    </row>
    <row r="2" spans="1:7" s="4" customFormat="1" ht="15" customHeight="1">
      <c r="A2" s="2"/>
      <c r="B2" s="83" t="s">
        <v>104</v>
      </c>
      <c r="C2" s="83"/>
    </row>
    <row r="3" spans="1:7" s="4" customFormat="1" ht="15" customHeight="1">
      <c r="A3" s="2"/>
      <c r="B3" s="87" t="s">
        <v>105</v>
      </c>
      <c r="C3" s="87"/>
    </row>
    <row r="4" spans="1:7" s="4" customFormat="1" ht="15" customHeight="1">
      <c r="A4" s="2"/>
      <c r="B4" s="2"/>
      <c r="C4" s="2"/>
    </row>
    <row r="5" spans="1:7" s="4" customFormat="1" ht="15" customHeight="1">
      <c r="A5" s="2"/>
      <c r="B5" s="2"/>
      <c r="C5" s="2"/>
      <c r="G5" s="4" t="s">
        <v>130</v>
      </c>
    </row>
    <row r="6" spans="1:7" s="4" customFormat="1" ht="15" customHeight="1">
      <c r="A6" s="84" t="s">
        <v>7</v>
      </c>
      <c r="B6" s="84"/>
      <c r="C6" s="84"/>
    </row>
    <row r="7" spans="1:7" s="4" customFormat="1" ht="159" customHeight="1">
      <c r="A7" s="85" t="s">
        <v>136</v>
      </c>
      <c r="B7" s="85"/>
      <c r="C7" s="85"/>
    </row>
    <row r="8" spans="1:7" s="4" customFormat="1" ht="15" customHeight="1">
      <c r="A8" s="2"/>
      <c r="B8" s="2"/>
      <c r="C8" s="2"/>
    </row>
    <row r="9" spans="1:7" s="4" customFormat="1" ht="29.25" customHeight="1">
      <c r="A9" s="7" t="s">
        <v>5</v>
      </c>
      <c r="B9" s="7" t="s">
        <v>2</v>
      </c>
      <c r="C9" s="8" t="s">
        <v>1</v>
      </c>
    </row>
    <row r="10" spans="1:7" s="4" customFormat="1" ht="31.5" customHeight="1">
      <c r="A10" s="7">
        <v>1</v>
      </c>
      <c r="B10" s="14" t="s">
        <v>14</v>
      </c>
      <c r="C10" s="8">
        <f>C11+C12+C13+C14</f>
        <v>2480250</v>
      </c>
    </row>
    <row r="11" spans="1:7" s="4" customFormat="1" ht="24.95" customHeight="1">
      <c r="A11" s="7"/>
      <c r="B11" s="9" t="s">
        <v>6</v>
      </c>
      <c r="C11" s="8">
        <v>496050</v>
      </c>
    </row>
    <row r="12" spans="1:7" s="4" customFormat="1" ht="24.95" customHeight="1">
      <c r="A12" s="7"/>
      <c r="B12" s="9" t="s">
        <v>19</v>
      </c>
      <c r="C12" s="8">
        <v>496050</v>
      </c>
    </row>
    <row r="13" spans="1:7" s="4" customFormat="1" ht="24.95" customHeight="1">
      <c r="A13" s="7"/>
      <c r="B13" s="9" t="s">
        <v>20</v>
      </c>
      <c r="C13" s="8">
        <v>496050</v>
      </c>
    </row>
    <row r="14" spans="1:7" s="4" customFormat="1" ht="24.95" customHeight="1">
      <c r="A14" s="7"/>
      <c r="B14" s="9" t="s">
        <v>131</v>
      </c>
      <c r="C14" s="8">
        <f>4*248025</f>
        <v>992100</v>
      </c>
    </row>
    <row r="15" spans="1:7" s="4" customFormat="1" ht="24.95" customHeight="1">
      <c r="A15" s="9"/>
      <c r="B15" s="9" t="s">
        <v>4</v>
      </c>
      <c r="C15" s="8">
        <f>C10</f>
        <v>2480250</v>
      </c>
    </row>
    <row r="16" spans="1:7" ht="28.5">
      <c r="A16" s="9"/>
      <c r="B16" s="9" t="s">
        <v>132</v>
      </c>
      <c r="C16" s="8">
        <f>10*C15</f>
        <v>24802500</v>
      </c>
    </row>
    <row r="17" spans="3:3">
      <c r="C17" s="5"/>
    </row>
  </sheetData>
  <mergeCells count="4">
    <mergeCell ref="B2:C2"/>
    <mergeCell ref="A6:C6"/>
    <mergeCell ref="A7:C7"/>
    <mergeCell ref="B3:C3"/>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dimension ref="A1:C26"/>
  <sheetViews>
    <sheetView topLeftCell="A6" workbookViewId="0">
      <selection activeCell="F10" sqref="F10"/>
    </sheetView>
  </sheetViews>
  <sheetFormatPr defaultRowHeight="12.75"/>
  <cols>
    <col min="1" max="1" width="4.5703125" style="4" customWidth="1"/>
    <col min="2" max="2" width="67.140625" style="4" customWidth="1"/>
    <col min="3" max="3" width="22" style="19" customWidth="1"/>
    <col min="4" max="16384" width="9.140625" style="4"/>
  </cols>
  <sheetData>
    <row r="1" spans="1:3" ht="15" customHeight="1">
      <c r="A1" s="2"/>
      <c r="B1" s="2"/>
      <c r="C1" s="3" t="s">
        <v>11</v>
      </c>
    </row>
    <row r="2" spans="1:3" ht="15" customHeight="1">
      <c r="A2" s="2"/>
      <c r="B2" s="83" t="s">
        <v>104</v>
      </c>
      <c r="C2" s="83"/>
    </row>
    <row r="3" spans="1:3" ht="15" customHeight="1">
      <c r="A3" s="2"/>
      <c r="B3" s="87" t="s">
        <v>105</v>
      </c>
      <c r="C3" s="87"/>
    </row>
    <row r="4" spans="1:3" ht="15" customHeight="1">
      <c r="A4" s="84"/>
      <c r="B4" s="84"/>
      <c r="C4" s="84"/>
    </row>
    <row r="5" spans="1:3" ht="15" customHeight="1">
      <c r="A5" s="84" t="s">
        <v>7</v>
      </c>
      <c r="B5" s="84"/>
      <c r="C5" s="84"/>
    </row>
    <row r="6" spans="1:3" ht="150" customHeight="1">
      <c r="A6" s="85" t="s">
        <v>137</v>
      </c>
      <c r="B6" s="85"/>
      <c r="C6" s="85"/>
    </row>
    <row r="7" spans="1:3" ht="15" customHeight="1">
      <c r="A7" s="84"/>
      <c r="B7" s="84"/>
      <c r="C7" s="84"/>
    </row>
    <row r="8" spans="1:3" ht="28.5" customHeight="1">
      <c r="A8" s="7" t="s">
        <v>5</v>
      </c>
      <c r="B8" s="7" t="s">
        <v>2</v>
      </c>
      <c r="C8" s="8" t="s">
        <v>1</v>
      </c>
    </row>
    <row r="9" spans="1:3" ht="32.25" customHeight="1">
      <c r="A9" s="7">
        <v>1</v>
      </c>
      <c r="B9" s="14" t="s">
        <v>13</v>
      </c>
      <c r="C9" s="8">
        <f>C10+C11+C12</f>
        <v>595260</v>
      </c>
    </row>
    <row r="10" spans="1:3" ht="24.95" customHeight="1">
      <c r="A10" s="7"/>
      <c r="B10" s="9" t="s">
        <v>8</v>
      </c>
      <c r="C10" s="8">
        <v>132280</v>
      </c>
    </row>
    <row r="11" spans="1:3" ht="24.95" customHeight="1">
      <c r="A11" s="7"/>
      <c r="B11" s="9" t="s">
        <v>16</v>
      </c>
      <c r="C11" s="15">
        <v>66140</v>
      </c>
    </row>
    <row r="12" spans="1:3" ht="30.75" customHeight="1">
      <c r="A12" s="7"/>
      <c r="B12" s="9" t="s">
        <v>133</v>
      </c>
      <c r="C12" s="15">
        <f>6*66140</f>
        <v>396840</v>
      </c>
    </row>
    <row r="13" spans="1:3" ht="24.95" customHeight="1">
      <c r="A13" s="7">
        <v>2</v>
      </c>
      <c r="B13" s="9" t="s">
        <v>9</v>
      </c>
      <c r="C13" s="8">
        <v>1000</v>
      </c>
    </row>
    <row r="14" spans="1:3" ht="24.95" customHeight="1">
      <c r="A14" s="7">
        <v>3</v>
      </c>
      <c r="B14" s="9" t="s">
        <v>3</v>
      </c>
      <c r="C14" s="8">
        <v>3000</v>
      </c>
    </row>
    <row r="15" spans="1:3" ht="24.95" customHeight="1">
      <c r="A15" s="7">
        <v>4</v>
      </c>
      <c r="B15" s="9" t="s">
        <v>10</v>
      </c>
      <c r="C15" s="8">
        <v>5000</v>
      </c>
    </row>
    <row r="16" spans="1:3" ht="24.95" customHeight="1">
      <c r="A16" s="7"/>
      <c r="B16" s="10" t="s">
        <v>15</v>
      </c>
      <c r="C16" s="8">
        <f>C9+C13+C14+C15</f>
        <v>604260</v>
      </c>
    </row>
    <row r="17" spans="1:3" ht="27.75" customHeight="1">
      <c r="A17" s="16"/>
      <c r="B17" s="9" t="s">
        <v>134</v>
      </c>
      <c r="C17" s="8">
        <f>17*C16</f>
        <v>10272420</v>
      </c>
    </row>
    <row r="18" spans="1:3" ht="19.5" customHeight="1">
      <c r="A18" s="12"/>
      <c r="B18" s="17"/>
      <c r="C18" s="18"/>
    </row>
    <row r="19" spans="1:3" ht="19.5" customHeight="1">
      <c r="A19" s="12"/>
      <c r="B19" s="17"/>
      <c r="C19" s="18"/>
    </row>
    <row r="20" spans="1:3" ht="19.5" customHeight="1">
      <c r="A20" s="12"/>
      <c r="B20" s="17"/>
      <c r="C20" s="18"/>
    </row>
    <row r="21" spans="1:3" ht="19.5" customHeight="1">
      <c r="A21" s="12"/>
      <c r="B21" s="17"/>
      <c r="C21" s="18"/>
    </row>
    <row r="22" spans="1:3" ht="19.5" customHeight="1">
      <c r="A22" s="12"/>
      <c r="B22" s="17"/>
      <c r="C22" s="18"/>
    </row>
    <row r="23" spans="1:3" ht="19.5" customHeight="1">
      <c r="A23" s="12"/>
      <c r="B23" s="17"/>
      <c r="C23" s="18"/>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C66"/>
  <sheetViews>
    <sheetView workbookViewId="0">
      <selection activeCell="G6" sqref="G6"/>
    </sheetView>
  </sheetViews>
  <sheetFormatPr defaultRowHeight="14.25"/>
  <cols>
    <col min="1" max="1" width="4.42578125" style="2" customWidth="1"/>
    <col min="2" max="2" width="66.85546875" style="2" customWidth="1"/>
    <col min="3" max="3" width="16" style="5" customWidth="1"/>
    <col min="4" max="5" width="9.140625" style="2"/>
    <col min="6" max="6" width="9.42578125" style="2" bestFit="1" customWidth="1"/>
    <col min="7" max="16384" width="9.140625" style="2"/>
  </cols>
  <sheetData>
    <row r="1" spans="1:3" s="4" customFormat="1" ht="15" customHeight="1">
      <c r="A1" s="2"/>
      <c r="B1" s="2"/>
      <c r="C1" s="3" t="s">
        <v>17</v>
      </c>
    </row>
    <row r="2" spans="1:3" s="4" customFormat="1" ht="15" customHeight="1">
      <c r="A2" s="2"/>
      <c r="B2" s="83" t="s">
        <v>104</v>
      </c>
      <c r="C2" s="83"/>
    </row>
    <row r="3" spans="1:3" s="4" customFormat="1" ht="15" customHeight="1">
      <c r="A3" s="2"/>
      <c r="B3" s="87" t="s">
        <v>105</v>
      </c>
      <c r="C3" s="87"/>
    </row>
    <row r="4" spans="1:3" s="4" customFormat="1" ht="15" customHeight="1">
      <c r="A4" s="2"/>
      <c r="B4" s="2"/>
      <c r="C4" s="5"/>
    </row>
    <row r="5" spans="1:3" s="4" customFormat="1" ht="15" customHeight="1">
      <c r="A5" s="84" t="s">
        <v>7</v>
      </c>
      <c r="B5" s="84"/>
      <c r="C5" s="84"/>
    </row>
    <row r="6" spans="1:3" s="4" customFormat="1" ht="15" customHeight="1">
      <c r="A6" s="6"/>
      <c r="B6" s="6"/>
      <c r="C6" s="3"/>
    </row>
    <row r="7" spans="1:3" s="4" customFormat="1" ht="186.75" customHeight="1">
      <c r="A7" s="84" t="s">
        <v>138</v>
      </c>
      <c r="B7" s="84"/>
      <c r="C7" s="84"/>
    </row>
    <row r="8" spans="1:3" s="4" customFormat="1" ht="30" customHeight="1">
      <c r="A8" s="7" t="s">
        <v>5</v>
      </c>
      <c r="B8" s="7" t="s">
        <v>2</v>
      </c>
      <c r="C8" s="8" t="s">
        <v>1</v>
      </c>
    </row>
    <row r="9" spans="1:3" s="4" customFormat="1" ht="37.5" customHeight="1">
      <c r="A9" s="7">
        <v>1</v>
      </c>
      <c r="B9" s="9" t="s">
        <v>128</v>
      </c>
      <c r="C9" s="8">
        <f>17277*98.75</f>
        <v>1706103.75</v>
      </c>
    </row>
    <row r="10" spans="1:3" s="4" customFormat="1" ht="35.25" customHeight="1">
      <c r="A10" s="7">
        <v>2</v>
      </c>
      <c r="B10" s="9" t="s">
        <v>108</v>
      </c>
      <c r="C10" s="8">
        <f>8270*3.9</f>
        <v>32253</v>
      </c>
    </row>
    <row r="11" spans="1:3" s="4" customFormat="1" ht="24.95" customHeight="1">
      <c r="A11" s="7"/>
      <c r="B11" s="10" t="s">
        <v>4</v>
      </c>
      <c r="C11" s="8">
        <f>SUM(C9:C10)</f>
        <v>1738356.75</v>
      </c>
    </row>
    <row r="12" spans="1:3" ht="15" customHeight="1">
      <c r="A12" s="11"/>
      <c r="B12" s="12"/>
      <c r="C12" s="13"/>
    </row>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6" s="2" customFormat="1"/>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H130"/>
  <sheetViews>
    <sheetView topLeftCell="A50" workbookViewId="0">
      <selection activeCell="J28" sqref="J28"/>
    </sheetView>
  </sheetViews>
  <sheetFormatPr defaultRowHeight="13.5"/>
  <cols>
    <col min="1" max="1" width="11.42578125" style="23" customWidth="1"/>
    <col min="2" max="2" width="43.140625" style="23" customWidth="1"/>
    <col min="3" max="3" width="5.42578125" style="23" hidden="1" customWidth="1"/>
    <col min="4" max="4" width="9.28515625" style="23" customWidth="1"/>
    <col min="5" max="5" width="11.5703125" style="23" customWidth="1"/>
    <col min="6" max="6" width="11.85546875" style="23" customWidth="1"/>
    <col min="7" max="7" width="11.5703125" style="23" customWidth="1"/>
    <col min="8" max="8" width="11" style="23" bestFit="1" customWidth="1"/>
    <col min="9" max="249" width="9.140625" style="23"/>
    <col min="250" max="250" width="11.42578125" style="23" customWidth="1"/>
    <col min="251" max="251" width="43.140625" style="23" customWidth="1"/>
    <col min="252" max="252" width="0" style="23" hidden="1" customWidth="1"/>
    <col min="253" max="253" width="9.28515625" style="23" customWidth="1"/>
    <col min="254" max="254" width="11.5703125" style="23" customWidth="1"/>
    <col min="255" max="255" width="11.85546875" style="23" customWidth="1"/>
    <col min="256" max="256" width="11.5703125" style="23" customWidth="1"/>
    <col min="257" max="257" width="11" style="23" bestFit="1" customWidth="1"/>
    <col min="258" max="505" width="9.140625" style="23"/>
    <col min="506" max="506" width="11.42578125" style="23" customWidth="1"/>
    <col min="507" max="507" width="43.140625" style="23" customWidth="1"/>
    <col min="508" max="508" width="0" style="23" hidden="1" customWidth="1"/>
    <col min="509" max="509" width="9.28515625" style="23" customWidth="1"/>
    <col min="510" max="510" width="11.5703125" style="23" customWidth="1"/>
    <col min="511" max="511" width="11.85546875" style="23" customWidth="1"/>
    <col min="512" max="512" width="11.5703125" style="23" customWidth="1"/>
    <col min="513" max="513" width="11" style="23" bestFit="1" customWidth="1"/>
    <col min="514" max="761" width="9.140625" style="23"/>
    <col min="762" max="762" width="11.42578125" style="23" customWidth="1"/>
    <col min="763" max="763" width="43.140625" style="23" customWidth="1"/>
    <col min="764" max="764" width="0" style="23" hidden="1" customWidth="1"/>
    <col min="765" max="765" width="9.28515625" style="23" customWidth="1"/>
    <col min="766" max="766" width="11.5703125" style="23" customWidth="1"/>
    <col min="767" max="767" width="11.85546875" style="23" customWidth="1"/>
    <col min="768" max="768" width="11.5703125" style="23" customWidth="1"/>
    <col min="769" max="769" width="11" style="23" bestFit="1" customWidth="1"/>
    <col min="770" max="1017" width="9.140625" style="23"/>
    <col min="1018" max="1018" width="11.42578125" style="23" customWidth="1"/>
    <col min="1019" max="1019" width="43.140625" style="23" customWidth="1"/>
    <col min="1020" max="1020" width="0" style="23" hidden="1" customWidth="1"/>
    <col min="1021" max="1021" width="9.28515625" style="23" customWidth="1"/>
    <col min="1022" max="1022" width="11.5703125" style="23" customWidth="1"/>
    <col min="1023" max="1023" width="11.85546875" style="23" customWidth="1"/>
    <col min="1024" max="1024" width="11.5703125" style="23" customWidth="1"/>
    <col min="1025" max="1025" width="11" style="23" bestFit="1" customWidth="1"/>
    <col min="1026" max="1273" width="9.140625" style="23"/>
    <col min="1274" max="1274" width="11.42578125" style="23" customWidth="1"/>
    <col min="1275" max="1275" width="43.140625" style="23" customWidth="1"/>
    <col min="1276" max="1276" width="0" style="23" hidden="1" customWidth="1"/>
    <col min="1277" max="1277" width="9.28515625" style="23" customWidth="1"/>
    <col min="1278" max="1278" width="11.5703125" style="23" customWidth="1"/>
    <col min="1279" max="1279" width="11.85546875" style="23" customWidth="1"/>
    <col min="1280" max="1280" width="11.5703125" style="23" customWidth="1"/>
    <col min="1281" max="1281" width="11" style="23" bestFit="1" customWidth="1"/>
    <col min="1282" max="1529" width="9.140625" style="23"/>
    <col min="1530" max="1530" width="11.42578125" style="23" customWidth="1"/>
    <col min="1531" max="1531" width="43.140625" style="23" customWidth="1"/>
    <col min="1532" max="1532" width="0" style="23" hidden="1" customWidth="1"/>
    <col min="1533" max="1533" width="9.28515625" style="23" customWidth="1"/>
    <col min="1534" max="1534" width="11.5703125" style="23" customWidth="1"/>
    <col min="1535" max="1535" width="11.85546875" style="23" customWidth="1"/>
    <col min="1536" max="1536" width="11.5703125" style="23" customWidth="1"/>
    <col min="1537" max="1537" width="11" style="23" bestFit="1" customWidth="1"/>
    <col min="1538" max="1785" width="9.140625" style="23"/>
    <col min="1786" max="1786" width="11.42578125" style="23" customWidth="1"/>
    <col min="1787" max="1787" width="43.140625" style="23" customWidth="1"/>
    <col min="1788" max="1788" width="0" style="23" hidden="1" customWidth="1"/>
    <col min="1789" max="1789" width="9.28515625" style="23" customWidth="1"/>
    <col min="1790" max="1790" width="11.5703125" style="23" customWidth="1"/>
    <col min="1791" max="1791" width="11.85546875" style="23" customWidth="1"/>
    <col min="1792" max="1792" width="11.5703125" style="23" customWidth="1"/>
    <col min="1793" max="1793" width="11" style="23" bestFit="1" customWidth="1"/>
    <col min="1794" max="2041" width="9.140625" style="23"/>
    <col min="2042" max="2042" width="11.42578125" style="23" customWidth="1"/>
    <col min="2043" max="2043" width="43.140625" style="23" customWidth="1"/>
    <col min="2044" max="2044" width="0" style="23" hidden="1" customWidth="1"/>
    <col min="2045" max="2045" width="9.28515625" style="23" customWidth="1"/>
    <col min="2046" max="2046" width="11.5703125" style="23" customWidth="1"/>
    <col min="2047" max="2047" width="11.85546875" style="23" customWidth="1"/>
    <col min="2048" max="2048" width="11.5703125" style="23" customWidth="1"/>
    <col min="2049" max="2049" width="11" style="23" bestFit="1" customWidth="1"/>
    <col min="2050" max="2297" width="9.140625" style="23"/>
    <col min="2298" max="2298" width="11.42578125" style="23" customWidth="1"/>
    <col min="2299" max="2299" width="43.140625" style="23" customWidth="1"/>
    <col min="2300" max="2300" width="0" style="23" hidden="1" customWidth="1"/>
    <col min="2301" max="2301" width="9.28515625" style="23" customWidth="1"/>
    <col min="2302" max="2302" width="11.5703125" style="23" customWidth="1"/>
    <col min="2303" max="2303" width="11.85546875" style="23" customWidth="1"/>
    <col min="2304" max="2304" width="11.5703125" style="23" customWidth="1"/>
    <col min="2305" max="2305" width="11" style="23" bestFit="1" customWidth="1"/>
    <col min="2306" max="2553" width="9.140625" style="23"/>
    <col min="2554" max="2554" width="11.42578125" style="23" customWidth="1"/>
    <col min="2555" max="2555" width="43.140625" style="23" customWidth="1"/>
    <col min="2556" max="2556" width="0" style="23" hidden="1" customWidth="1"/>
    <col min="2557" max="2557" width="9.28515625" style="23" customWidth="1"/>
    <col min="2558" max="2558" width="11.5703125" style="23" customWidth="1"/>
    <col min="2559" max="2559" width="11.85546875" style="23" customWidth="1"/>
    <col min="2560" max="2560" width="11.5703125" style="23" customWidth="1"/>
    <col min="2561" max="2561" width="11" style="23" bestFit="1" customWidth="1"/>
    <col min="2562" max="2809" width="9.140625" style="23"/>
    <col min="2810" max="2810" width="11.42578125" style="23" customWidth="1"/>
    <col min="2811" max="2811" width="43.140625" style="23" customWidth="1"/>
    <col min="2812" max="2812" width="0" style="23" hidden="1" customWidth="1"/>
    <col min="2813" max="2813" width="9.28515625" style="23" customWidth="1"/>
    <col min="2814" max="2814" width="11.5703125" style="23" customWidth="1"/>
    <col min="2815" max="2815" width="11.85546875" style="23" customWidth="1"/>
    <col min="2816" max="2816" width="11.5703125" style="23" customWidth="1"/>
    <col min="2817" max="2817" width="11" style="23" bestFit="1" customWidth="1"/>
    <col min="2818" max="3065" width="9.140625" style="23"/>
    <col min="3066" max="3066" width="11.42578125" style="23" customWidth="1"/>
    <col min="3067" max="3067" width="43.140625" style="23" customWidth="1"/>
    <col min="3068" max="3068" width="0" style="23" hidden="1" customWidth="1"/>
    <col min="3069" max="3069" width="9.28515625" style="23" customWidth="1"/>
    <col min="3070" max="3070" width="11.5703125" style="23" customWidth="1"/>
    <col min="3071" max="3071" width="11.85546875" style="23" customWidth="1"/>
    <col min="3072" max="3072" width="11.5703125" style="23" customWidth="1"/>
    <col min="3073" max="3073" width="11" style="23" bestFit="1" customWidth="1"/>
    <col min="3074" max="3321" width="9.140625" style="23"/>
    <col min="3322" max="3322" width="11.42578125" style="23" customWidth="1"/>
    <col min="3323" max="3323" width="43.140625" style="23" customWidth="1"/>
    <col min="3324" max="3324" width="0" style="23" hidden="1" customWidth="1"/>
    <col min="3325" max="3325" width="9.28515625" style="23" customWidth="1"/>
    <col min="3326" max="3326" width="11.5703125" style="23" customWidth="1"/>
    <col min="3327" max="3327" width="11.85546875" style="23" customWidth="1"/>
    <col min="3328" max="3328" width="11.5703125" style="23" customWidth="1"/>
    <col min="3329" max="3329" width="11" style="23" bestFit="1" customWidth="1"/>
    <col min="3330" max="3577" width="9.140625" style="23"/>
    <col min="3578" max="3578" width="11.42578125" style="23" customWidth="1"/>
    <col min="3579" max="3579" width="43.140625" style="23" customWidth="1"/>
    <col min="3580" max="3580" width="0" style="23" hidden="1" customWidth="1"/>
    <col min="3581" max="3581" width="9.28515625" style="23" customWidth="1"/>
    <col min="3582" max="3582" width="11.5703125" style="23" customWidth="1"/>
    <col min="3583" max="3583" width="11.85546875" style="23" customWidth="1"/>
    <col min="3584" max="3584" width="11.5703125" style="23" customWidth="1"/>
    <col min="3585" max="3585" width="11" style="23" bestFit="1" customWidth="1"/>
    <col min="3586" max="3833" width="9.140625" style="23"/>
    <col min="3834" max="3834" width="11.42578125" style="23" customWidth="1"/>
    <col min="3835" max="3835" width="43.140625" style="23" customWidth="1"/>
    <col min="3836" max="3836" width="0" style="23" hidden="1" customWidth="1"/>
    <col min="3837" max="3837" width="9.28515625" style="23" customWidth="1"/>
    <col min="3838" max="3838" width="11.5703125" style="23" customWidth="1"/>
    <col min="3839" max="3839" width="11.85546875" style="23" customWidth="1"/>
    <col min="3840" max="3840" width="11.5703125" style="23" customWidth="1"/>
    <col min="3841" max="3841" width="11" style="23" bestFit="1" customWidth="1"/>
    <col min="3842" max="4089" width="9.140625" style="23"/>
    <col min="4090" max="4090" width="11.42578125" style="23" customWidth="1"/>
    <col min="4091" max="4091" width="43.140625" style="23" customWidth="1"/>
    <col min="4092" max="4092" width="0" style="23" hidden="1" customWidth="1"/>
    <col min="4093" max="4093" width="9.28515625" style="23" customWidth="1"/>
    <col min="4094" max="4094" width="11.5703125" style="23" customWidth="1"/>
    <col min="4095" max="4095" width="11.85546875" style="23" customWidth="1"/>
    <col min="4096" max="4096" width="11.5703125" style="23" customWidth="1"/>
    <col min="4097" max="4097" width="11" style="23" bestFit="1" customWidth="1"/>
    <col min="4098" max="4345" width="9.140625" style="23"/>
    <col min="4346" max="4346" width="11.42578125" style="23" customWidth="1"/>
    <col min="4347" max="4347" width="43.140625" style="23" customWidth="1"/>
    <col min="4348" max="4348" width="0" style="23" hidden="1" customWidth="1"/>
    <col min="4349" max="4349" width="9.28515625" style="23" customWidth="1"/>
    <col min="4350" max="4350" width="11.5703125" style="23" customWidth="1"/>
    <col min="4351" max="4351" width="11.85546875" style="23" customWidth="1"/>
    <col min="4352" max="4352" width="11.5703125" style="23" customWidth="1"/>
    <col min="4353" max="4353" width="11" style="23" bestFit="1" customWidth="1"/>
    <col min="4354" max="4601" width="9.140625" style="23"/>
    <col min="4602" max="4602" width="11.42578125" style="23" customWidth="1"/>
    <col min="4603" max="4603" width="43.140625" style="23" customWidth="1"/>
    <col min="4604" max="4604" width="0" style="23" hidden="1" customWidth="1"/>
    <col min="4605" max="4605" width="9.28515625" style="23" customWidth="1"/>
    <col min="4606" max="4606" width="11.5703125" style="23" customWidth="1"/>
    <col min="4607" max="4607" width="11.85546875" style="23" customWidth="1"/>
    <col min="4608" max="4608" width="11.5703125" style="23" customWidth="1"/>
    <col min="4609" max="4609" width="11" style="23" bestFit="1" customWidth="1"/>
    <col min="4610" max="4857" width="9.140625" style="23"/>
    <col min="4858" max="4858" width="11.42578125" style="23" customWidth="1"/>
    <col min="4859" max="4859" width="43.140625" style="23" customWidth="1"/>
    <col min="4860" max="4860" width="0" style="23" hidden="1" customWidth="1"/>
    <col min="4861" max="4861" width="9.28515625" style="23" customWidth="1"/>
    <col min="4862" max="4862" width="11.5703125" style="23" customWidth="1"/>
    <col min="4863" max="4863" width="11.85546875" style="23" customWidth="1"/>
    <col min="4864" max="4864" width="11.5703125" style="23" customWidth="1"/>
    <col min="4865" max="4865" width="11" style="23" bestFit="1" customWidth="1"/>
    <col min="4866" max="5113" width="9.140625" style="23"/>
    <col min="5114" max="5114" width="11.42578125" style="23" customWidth="1"/>
    <col min="5115" max="5115" width="43.140625" style="23" customWidth="1"/>
    <col min="5116" max="5116" width="0" style="23" hidden="1" customWidth="1"/>
    <col min="5117" max="5117" width="9.28515625" style="23" customWidth="1"/>
    <col min="5118" max="5118" width="11.5703125" style="23" customWidth="1"/>
    <col min="5119" max="5119" width="11.85546875" style="23" customWidth="1"/>
    <col min="5120" max="5120" width="11.5703125" style="23" customWidth="1"/>
    <col min="5121" max="5121" width="11" style="23" bestFit="1" customWidth="1"/>
    <col min="5122" max="5369" width="9.140625" style="23"/>
    <col min="5370" max="5370" width="11.42578125" style="23" customWidth="1"/>
    <col min="5371" max="5371" width="43.140625" style="23" customWidth="1"/>
    <col min="5372" max="5372" width="0" style="23" hidden="1" customWidth="1"/>
    <col min="5373" max="5373" width="9.28515625" style="23" customWidth="1"/>
    <col min="5374" max="5374" width="11.5703125" style="23" customWidth="1"/>
    <col min="5375" max="5375" width="11.85546875" style="23" customWidth="1"/>
    <col min="5376" max="5376" width="11.5703125" style="23" customWidth="1"/>
    <col min="5377" max="5377" width="11" style="23" bestFit="1" customWidth="1"/>
    <col min="5378" max="5625" width="9.140625" style="23"/>
    <col min="5626" max="5626" width="11.42578125" style="23" customWidth="1"/>
    <col min="5627" max="5627" width="43.140625" style="23" customWidth="1"/>
    <col min="5628" max="5628" width="0" style="23" hidden="1" customWidth="1"/>
    <col min="5629" max="5629" width="9.28515625" style="23" customWidth="1"/>
    <col min="5630" max="5630" width="11.5703125" style="23" customWidth="1"/>
    <col min="5631" max="5631" width="11.85546875" style="23" customWidth="1"/>
    <col min="5632" max="5632" width="11.5703125" style="23" customWidth="1"/>
    <col min="5633" max="5633" width="11" style="23" bestFit="1" customWidth="1"/>
    <col min="5634" max="5881" width="9.140625" style="23"/>
    <col min="5882" max="5882" width="11.42578125" style="23" customWidth="1"/>
    <col min="5883" max="5883" width="43.140625" style="23" customWidth="1"/>
    <col min="5884" max="5884" width="0" style="23" hidden="1" customWidth="1"/>
    <col min="5885" max="5885" width="9.28515625" style="23" customWidth="1"/>
    <col min="5886" max="5886" width="11.5703125" style="23" customWidth="1"/>
    <col min="5887" max="5887" width="11.85546875" style="23" customWidth="1"/>
    <col min="5888" max="5888" width="11.5703125" style="23" customWidth="1"/>
    <col min="5889" max="5889" width="11" style="23" bestFit="1" customWidth="1"/>
    <col min="5890" max="6137" width="9.140625" style="23"/>
    <col min="6138" max="6138" width="11.42578125" style="23" customWidth="1"/>
    <col min="6139" max="6139" width="43.140625" style="23" customWidth="1"/>
    <col min="6140" max="6140" width="0" style="23" hidden="1" customWidth="1"/>
    <col min="6141" max="6141" width="9.28515625" style="23" customWidth="1"/>
    <col min="6142" max="6142" width="11.5703125" style="23" customWidth="1"/>
    <col min="6143" max="6143" width="11.85546875" style="23" customWidth="1"/>
    <col min="6144" max="6144" width="11.5703125" style="23" customWidth="1"/>
    <col min="6145" max="6145" width="11" style="23" bestFit="1" customWidth="1"/>
    <col min="6146" max="6393" width="9.140625" style="23"/>
    <col min="6394" max="6394" width="11.42578125" style="23" customWidth="1"/>
    <col min="6395" max="6395" width="43.140625" style="23" customWidth="1"/>
    <col min="6396" max="6396" width="0" style="23" hidden="1" customWidth="1"/>
    <col min="6397" max="6397" width="9.28515625" style="23" customWidth="1"/>
    <col min="6398" max="6398" width="11.5703125" style="23" customWidth="1"/>
    <col min="6399" max="6399" width="11.85546875" style="23" customWidth="1"/>
    <col min="6400" max="6400" width="11.5703125" style="23" customWidth="1"/>
    <col min="6401" max="6401" width="11" style="23" bestFit="1" customWidth="1"/>
    <col min="6402" max="6649" width="9.140625" style="23"/>
    <col min="6650" max="6650" width="11.42578125" style="23" customWidth="1"/>
    <col min="6651" max="6651" width="43.140625" style="23" customWidth="1"/>
    <col min="6652" max="6652" width="0" style="23" hidden="1" customWidth="1"/>
    <col min="6653" max="6653" width="9.28515625" style="23" customWidth="1"/>
    <col min="6654" max="6654" width="11.5703125" style="23" customWidth="1"/>
    <col min="6655" max="6655" width="11.85546875" style="23" customWidth="1"/>
    <col min="6656" max="6656" width="11.5703125" style="23" customWidth="1"/>
    <col min="6657" max="6657" width="11" style="23" bestFit="1" customWidth="1"/>
    <col min="6658" max="6905" width="9.140625" style="23"/>
    <col min="6906" max="6906" width="11.42578125" style="23" customWidth="1"/>
    <col min="6907" max="6907" width="43.140625" style="23" customWidth="1"/>
    <col min="6908" max="6908" width="0" style="23" hidden="1" customWidth="1"/>
    <col min="6909" max="6909" width="9.28515625" style="23" customWidth="1"/>
    <col min="6910" max="6910" width="11.5703125" style="23" customWidth="1"/>
    <col min="6911" max="6911" width="11.85546875" style="23" customWidth="1"/>
    <col min="6912" max="6912" width="11.5703125" style="23" customWidth="1"/>
    <col min="6913" max="6913" width="11" style="23" bestFit="1" customWidth="1"/>
    <col min="6914" max="7161" width="9.140625" style="23"/>
    <col min="7162" max="7162" width="11.42578125" style="23" customWidth="1"/>
    <col min="7163" max="7163" width="43.140625" style="23" customWidth="1"/>
    <col min="7164" max="7164" width="0" style="23" hidden="1" customWidth="1"/>
    <col min="7165" max="7165" width="9.28515625" style="23" customWidth="1"/>
    <col min="7166" max="7166" width="11.5703125" style="23" customWidth="1"/>
    <col min="7167" max="7167" width="11.85546875" style="23" customWidth="1"/>
    <col min="7168" max="7168" width="11.5703125" style="23" customWidth="1"/>
    <col min="7169" max="7169" width="11" style="23" bestFit="1" customWidth="1"/>
    <col min="7170" max="7417" width="9.140625" style="23"/>
    <col min="7418" max="7418" width="11.42578125" style="23" customWidth="1"/>
    <col min="7419" max="7419" width="43.140625" style="23" customWidth="1"/>
    <col min="7420" max="7420" width="0" style="23" hidden="1" customWidth="1"/>
    <col min="7421" max="7421" width="9.28515625" style="23" customWidth="1"/>
    <col min="7422" max="7422" width="11.5703125" style="23" customWidth="1"/>
    <col min="7423" max="7423" width="11.85546875" style="23" customWidth="1"/>
    <col min="7424" max="7424" width="11.5703125" style="23" customWidth="1"/>
    <col min="7425" max="7425" width="11" style="23" bestFit="1" customWidth="1"/>
    <col min="7426" max="7673" width="9.140625" style="23"/>
    <col min="7674" max="7674" width="11.42578125" style="23" customWidth="1"/>
    <col min="7675" max="7675" width="43.140625" style="23" customWidth="1"/>
    <col min="7676" max="7676" width="0" style="23" hidden="1" customWidth="1"/>
    <col min="7677" max="7677" width="9.28515625" style="23" customWidth="1"/>
    <col min="7678" max="7678" width="11.5703125" style="23" customWidth="1"/>
    <col min="7679" max="7679" width="11.85546875" style="23" customWidth="1"/>
    <col min="7680" max="7680" width="11.5703125" style="23" customWidth="1"/>
    <col min="7681" max="7681" width="11" style="23" bestFit="1" customWidth="1"/>
    <col min="7682" max="7929" width="9.140625" style="23"/>
    <col min="7930" max="7930" width="11.42578125" style="23" customWidth="1"/>
    <col min="7931" max="7931" width="43.140625" style="23" customWidth="1"/>
    <col min="7932" max="7932" width="0" style="23" hidden="1" customWidth="1"/>
    <col min="7933" max="7933" width="9.28515625" style="23" customWidth="1"/>
    <col min="7934" max="7934" width="11.5703125" style="23" customWidth="1"/>
    <col min="7935" max="7935" width="11.85546875" style="23" customWidth="1"/>
    <col min="7936" max="7936" width="11.5703125" style="23" customWidth="1"/>
    <col min="7937" max="7937" width="11" style="23" bestFit="1" customWidth="1"/>
    <col min="7938" max="8185" width="9.140625" style="23"/>
    <col min="8186" max="8186" width="11.42578125" style="23" customWidth="1"/>
    <col min="8187" max="8187" width="43.140625" style="23" customWidth="1"/>
    <col min="8188" max="8188" width="0" style="23" hidden="1" customWidth="1"/>
    <col min="8189" max="8189" width="9.28515625" style="23" customWidth="1"/>
    <col min="8190" max="8190" width="11.5703125" style="23" customWidth="1"/>
    <col min="8191" max="8191" width="11.85546875" style="23" customWidth="1"/>
    <col min="8192" max="8192" width="11.5703125" style="23" customWidth="1"/>
    <col min="8193" max="8193" width="11" style="23" bestFit="1" customWidth="1"/>
    <col min="8194" max="8441" width="9.140625" style="23"/>
    <col min="8442" max="8442" width="11.42578125" style="23" customWidth="1"/>
    <col min="8443" max="8443" width="43.140625" style="23" customWidth="1"/>
    <col min="8444" max="8444" width="0" style="23" hidden="1" customWidth="1"/>
    <col min="8445" max="8445" width="9.28515625" style="23" customWidth="1"/>
    <col min="8446" max="8446" width="11.5703125" style="23" customWidth="1"/>
    <col min="8447" max="8447" width="11.85546875" style="23" customWidth="1"/>
    <col min="8448" max="8448" width="11.5703125" style="23" customWidth="1"/>
    <col min="8449" max="8449" width="11" style="23" bestFit="1" customWidth="1"/>
    <col min="8450" max="8697" width="9.140625" style="23"/>
    <col min="8698" max="8698" width="11.42578125" style="23" customWidth="1"/>
    <col min="8699" max="8699" width="43.140625" style="23" customWidth="1"/>
    <col min="8700" max="8700" width="0" style="23" hidden="1" customWidth="1"/>
    <col min="8701" max="8701" width="9.28515625" style="23" customWidth="1"/>
    <col min="8702" max="8702" width="11.5703125" style="23" customWidth="1"/>
    <col min="8703" max="8703" width="11.85546875" style="23" customWidth="1"/>
    <col min="8704" max="8704" width="11.5703125" style="23" customWidth="1"/>
    <col min="8705" max="8705" width="11" style="23" bestFit="1" customWidth="1"/>
    <col min="8706" max="8953" width="9.140625" style="23"/>
    <col min="8954" max="8954" width="11.42578125" style="23" customWidth="1"/>
    <col min="8955" max="8955" width="43.140625" style="23" customWidth="1"/>
    <col min="8956" max="8956" width="0" style="23" hidden="1" customWidth="1"/>
    <col min="8957" max="8957" width="9.28515625" style="23" customWidth="1"/>
    <col min="8958" max="8958" width="11.5703125" style="23" customWidth="1"/>
    <col min="8959" max="8959" width="11.85546875" style="23" customWidth="1"/>
    <col min="8960" max="8960" width="11.5703125" style="23" customWidth="1"/>
    <col min="8961" max="8961" width="11" style="23" bestFit="1" customWidth="1"/>
    <col min="8962" max="9209" width="9.140625" style="23"/>
    <col min="9210" max="9210" width="11.42578125" style="23" customWidth="1"/>
    <col min="9211" max="9211" width="43.140625" style="23" customWidth="1"/>
    <col min="9212" max="9212" width="0" style="23" hidden="1" customWidth="1"/>
    <col min="9213" max="9213" width="9.28515625" style="23" customWidth="1"/>
    <col min="9214" max="9214" width="11.5703125" style="23" customWidth="1"/>
    <col min="9215" max="9215" width="11.85546875" style="23" customWidth="1"/>
    <col min="9216" max="9216" width="11.5703125" style="23" customWidth="1"/>
    <col min="9217" max="9217" width="11" style="23" bestFit="1" customWidth="1"/>
    <col min="9218" max="9465" width="9.140625" style="23"/>
    <col min="9466" max="9466" width="11.42578125" style="23" customWidth="1"/>
    <col min="9467" max="9467" width="43.140625" style="23" customWidth="1"/>
    <col min="9468" max="9468" width="0" style="23" hidden="1" customWidth="1"/>
    <col min="9469" max="9469" width="9.28515625" style="23" customWidth="1"/>
    <col min="9470" max="9470" width="11.5703125" style="23" customWidth="1"/>
    <col min="9471" max="9471" width="11.85546875" style="23" customWidth="1"/>
    <col min="9472" max="9472" width="11.5703125" style="23" customWidth="1"/>
    <col min="9473" max="9473" width="11" style="23" bestFit="1" customWidth="1"/>
    <col min="9474" max="9721" width="9.140625" style="23"/>
    <col min="9722" max="9722" width="11.42578125" style="23" customWidth="1"/>
    <col min="9723" max="9723" width="43.140625" style="23" customWidth="1"/>
    <col min="9724" max="9724" width="0" style="23" hidden="1" customWidth="1"/>
    <col min="9725" max="9725" width="9.28515625" style="23" customWidth="1"/>
    <col min="9726" max="9726" width="11.5703125" style="23" customWidth="1"/>
    <col min="9727" max="9727" width="11.85546875" style="23" customWidth="1"/>
    <col min="9728" max="9728" width="11.5703125" style="23" customWidth="1"/>
    <col min="9729" max="9729" width="11" style="23" bestFit="1" customWidth="1"/>
    <col min="9730" max="9977" width="9.140625" style="23"/>
    <col min="9978" max="9978" width="11.42578125" style="23" customWidth="1"/>
    <col min="9979" max="9979" width="43.140625" style="23" customWidth="1"/>
    <col min="9980" max="9980" width="0" style="23" hidden="1" customWidth="1"/>
    <col min="9981" max="9981" width="9.28515625" style="23" customWidth="1"/>
    <col min="9982" max="9982" width="11.5703125" style="23" customWidth="1"/>
    <col min="9983" max="9983" width="11.85546875" style="23" customWidth="1"/>
    <col min="9984" max="9984" width="11.5703125" style="23" customWidth="1"/>
    <col min="9985" max="9985" width="11" style="23" bestFit="1" customWidth="1"/>
    <col min="9986" max="10233" width="9.140625" style="23"/>
    <col min="10234" max="10234" width="11.42578125" style="23" customWidth="1"/>
    <col min="10235" max="10235" width="43.140625" style="23" customWidth="1"/>
    <col min="10236" max="10236" width="0" style="23" hidden="1" customWidth="1"/>
    <col min="10237" max="10237" width="9.28515625" style="23" customWidth="1"/>
    <col min="10238" max="10238" width="11.5703125" style="23" customWidth="1"/>
    <col min="10239" max="10239" width="11.85546875" style="23" customWidth="1"/>
    <col min="10240" max="10240" width="11.5703125" style="23" customWidth="1"/>
    <col min="10241" max="10241" width="11" style="23" bestFit="1" customWidth="1"/>
    <col min="10242" max="10489" width="9.140625" style="23"/>
    <col min="10490" max="10490" width="11.42578125" style="23" customWidth="1"/>
    <col min="10491" max="10491" width="43.140625" style="23" customWidth="1"/>
    <col min="10492" max="10492" width="0" style="23" hidden="1" customWidth="1"/>
    <col min="10493" max="10493" width="9.28515625" style="23" customWidth="1"/>
    <col min="10494" max="10494" width="11.5703125" style="23" customWidth="1"/>
    <col min="10495" max="10495" width="11.85546875" style="23" customWidth="1"/>
    <col min="10496" max="10496" width="11.5703125" style="23" customWidth="1"/>
    <col min="10497" max="10497" width="11" style="23" bestFit="1" customWidth="1"/>
    <col min="10498" max="10745" width="9.140625" style="23"/>
    <col min="10746" max="10746" width="11.42578125" style="23" customWidth="1"/>
    <col min="10747" max="10747" width="43.140625" style="23" customWidth="1"/>
    <col min="10748" max="10748" width="0" style="23" hidden="1" customWidth="1"/>
    <col min="10749" max="10749" width="9.28515625" style="23" customWidth="1"/>
    <col min="10750" max="10750" width="11.5703125" style="23" customWidth="1"/>
    <col min="10751" max="10751" width="11.85546875" style="23" customWidth="1"/>
    <col min="10752" max="10752" width="11.5703125" style="23" customWidth="1"/>
    <col min="10753" max="10753" width="11" style="23" bestFit="1" customWidth="1"/>
    <col min="10754" max="11001" width="9.140625" style="23"/>
    <col min="11002" max="11002" width="11.42578125" style="23" customWidth="1"/>
    <col min="11003" max="11003" width="43.140625" style="23" customWidth="1"/>
    <col min="11004" max="11004" width="0" style="23" hidden="1" customWidth="1"/>
    <col min="11005" max="11005" width="9.28515625" style="23" customWidth="1"/>
    <col min="11006" max="11006" width="11.5703125" style="23" customWidth="1"/>
    <col min="11007" max="11007" width="11.85546875" style="23" customWidth="1"/>
    <col min="11008" max="11008" width="11.5703125" style="23" customWidth="1"/>
    <col min="11009" max="11009" width="11" style="23" bestFit="1" customWidth="1"/>
    <col min="11010" max="11257" width="9.140625" style="23"/>
    <col min="11258" max="11258" width="11.42578125" style="23" customWidth="1"/>
    <col min="11259" max="11259" width="43.140625" style="23" customWidth="1"/>
    <col min="11260" max="11260" width="0" style="23" hidden="1" customWidth="1"/>
    <col min="11261" max="11261" width="9.28515625" style="23" customWidth="1"/>
    <col min="11262" max="11262" width="11.5703125" style="23" customWidth="1"/>
    <col min="11263" max="11263" width="11.85546875" style="23" customWidth="1"/>
    <col min="11264" max="11264" width="11.5703125" style="23" customWidth="1"/>
    <col min="11265" max="11265" width="11" style="23" bestFit="1" customWidth="1"/>
    <col min="11266" max="11513" width="9.140625" style="23"/>
    <col min="11514" max="11514" width="11.42578125" style="23" customWidth="1"/>
    <col min="11515" max="11515" width="43.140625" style="23" customWidth="1"/>
    <col min="11516" max="11516" width="0" style="23" hidden="1" customWidth="1"/>
    <col min="11517" max="11517" width="9.28515625" style="23" customWidth="1"/>
    <col min="11518" max="11518" width="11.5703125" style="23" customWidth="1"/>
    <col min="11519" max="11519" width="11.85546875" style="23" customWidth="1"/>
    <col min="11520" max="11520" width="11.5703125" style="23" customWidth="1"/>
    <col min="11521" max="11521" width="11" style="23" bestFit="1" customWidth="1"/>
    <col min="11522" max="11769" width="9.140625" style="23"/>
    <col min="11770" max="11770" width="11.42578125" style="23" customWidth="1"/>
    <col min="11771" max="11771" width="43.140625" style="23" customWidth="1"/>
    <col min="11772" max="11772" width="0" style="23" hidden="1" customWidth="1"/>
    <col min="11773" max="11773" width="9.28515625" style="23" customWidth="1"/>
    <col min="11774" max="11774" width="11.5703125" style="23" customWidth="1"/>
    <col min="11775" max="11775" width="11.85546875" style="23" customWidth="1"/>
    <col min="11776" max="11776" width="11.5703125" style="23" customWidth="1"/>
    <col min="11777" max="11777" width="11" style="23" bestFit="1" customWidth="1"/>
    <col min="11778" max="12025" width="9.140625" style="23"/>
    <col min="12026" max="12026" width="11.42578125" style="23" customWidth="1"/>
    <col min="12027" max="12027" width="43.140625" style="23" customWidth="1"/>
    <col min="12028" max="12028" width="0" style="23" hidden="1" customWidth="1"/>
    <col min="12029" max="12029" width="9.28515625" style="23" customWidth="1"/>
    <col min="12030" max="12030" width="11.5703125" style="23" customWidth="1"/>
    <col min="12031" max="12031" width="11.85546875" style="23" customWidth="1"/>
    <col min="12032" max="12032" width="11.5703125" style="23" customWidth="1"/>
    <col min="12033" max="12033" width="11" style="23" bestFit="1" customWidth="1"/>
    <col min="12034" max="12281" width="9.140625" style="23"/>
    <col min="12282" max="12282" width="11.42578125" style="23" customWidth="1"/>
    <col min="12283" max="12283" width="43.140625" style="23" customWidth="1"/>
    <col min="12284" max="12284" width="0" style="23" hidden="1" customWidth="1"/>
    <col min="12285" max="12285" width="9.28515625" style="23" customWidth="1"/>
    <col min="12286" max="12286" width="11.5703125" style="23" customWidth="1"/>
    <col min="12287" max="12287" width="11.85546875" style="23" customWidth="1"/>
    <col min="12288" max="12288" width="11.5703125" style="23" customWidth="1"/>
    <col min="12289" max="12289" width="11" style="23" bestFit="1" customWidth="1"/>
    <col min="12290" max="12537" width="9.140625" style="23"/>
    <col min="12538" max="12538" width="11.42578125" style="23" customWidth="1"/>
    <col min="12539" max="12539" width="43.140625" style="23" customWidth="1"/>
    <col min="12540" max="12540" width="0" style="23" hidden="1" customWidth="1"/>
    <col min="12541" max="12541" width="9.28515625" style="23" customWidth="1"/>
    <col min="12542" max="12542" width="11.5703125" style="23" customWidth="1"/>
    <col min="12543" max="12543" width="11.85546875" style="23" customWidth="1"/>
    <col min="12544" max="12544" width="11.5703125" style="23" customWidth="1"/>
    <col min="12545" max="12545" width="11" style="23" bestFit="1" customWidth="1"/>
    <col min="12546" max="12793" width="9.140625" style="23"/>
    <col min="12794" max="12794" width="11.42578125" style="23" customWidth="1"/>
    <col min="12795" max="12795" width="43.140625" style="23" customWidth="1"/>
    <col min="12796" max="12796" width="0" style="23" hidden="1" customWidth="1"/>
    <col min="12797" max="12797" width="9.28515625" style="23" customWidth="1"/>
    <col min="12798" max="12798" width="11.5703125" style="23" customWidth="1"/>
    <col min="12799" max="12799" width="11.85546875" style="23" customWidth="1"/>
    <col min="12800" max="12800" width="11.5703125" style="23" customWidth="1"/>
    <col min="12801" max="12801" width="11" style="23" bestFit="1" customWidth="1"/>
    <col min="12802" max="13049" width="9.140625" style="23"/>
    <col min="13050" max="13050" width="11.42578125" style="23" customWidth="1"/>
    <col min="13051" max="13051" width="43.140625" style="23" customWidth="1"/>
    <col min="13052" max="13052" width="0" style="23" hidden="1" customWidth="1"/>
    <col min="13053" max="13053" width="9.28515625" style="23" customWidth="1"/>
    <col min="13054" max="13054" width="11.5703125" style="23" customWidth="1"/>
    <col min="13055" max="13055" width="11.85546875" style="23" customWidth="1"/>
    <col min="13056" max="13056" width="11.5703125" style="23" customWidth="1"/>
    <col min="13057" max="13057" width="11" style="23" bestFit="1" customWidth="1"/>
    <col min="13058" max="13305" width="9.140625" style="23"/>
    <col min="13306" max="13306" width="11.42578125" style="23" customWidth="1"/>
    <col min="13307" max="13307" width="43.140625" style="23" customWidth="1"/>
    <col min="13308" max="13308" width="0" style="23" hidden="1" customWidth="1"/>
    <col min="13309" max="13309" width="9.28515625" style="23" customWidth="1"/>
    <col min="13310" max="13310" width="11.5703125" style="23" customWidth="1"/>
    <col min="13311" max="13311" width="11.85546875" style="23" customWidth="1"/>
    <col min="13312" max="13312" width="11.5703125" style="23" customWidth="1"/>
    <col min="13313" max="13313" width="11" style="23" bestFit="1" customWidth="1"/>
    <col min="13314" max="13561" width="9.140625" style="23"/>
    <col min="13562" max="13562" width="11.42578125" style="23" customWidth="1"/>
    <col min="13563" max="13563" width="43.140625" style="23" customWidth="1"/>
    <col min="13564" max="13564" width="0" style="23" hidden="1" customWidth="1"/>
    <col min="13565" max="13565" width="9.28515625" style="23" customWidth="1"/>
    <col min="13566" max="13566" width="11.5703125" style="23" customWidth="1"/>
    <col min="13567" max="13567" width="11.85546875" style="23" customWidth="1"/>
    <col min="13568" max="13568" width="11.5703125" style="23" customWidth="1"/>
    <col min="13569" max="13569" width="11" style="23" bestFit="1" customWidth="1"/>
    <col min="13570" max="13817" width="9.140625" style="23"/>
    <col min="13818" max="13818" width="11.42578125" style="23" customWidth="1"/>
    <col min="13819" max="13819" width="43.140625" style="23" customWidth="1"/>
    <col min="13820" max="13820" width="0" style="23" hidden="1" customWidth="1"/>
    <col min="13821" max="13821" width="9.28515625" style="23" customWidth="1"/>
    <col min="13822" max="13822" width="11.5703125" style="23" customWidth="1"/>
    <col min="13823" max="13823" width="11.85546875" style="23" customWidth="1"/>
    <col min="13824" max="13824" width="11.5703125" style="23" customWidth="1"/>
    <col min="13825" max="13825" width="11" style="23" bestFit="1" customWidth="1"/>
    <col min="13826" max="14073" width="9.140625" style="23"/>
    <col min="14074" max="14074" width="11.42578125" style="23" customWidth="1"/>
    <col min="14075" max="14075" width="43.140625" style="23" customWidth="1"/>
    <col min="14076" max="14076" width="0" style="23" hidden="1" customWidth="1"/>
    <col min="14077" max="14077" width="9.28515625" style="23" customWidth="1"/>
    <col min="14078" max="14078" width="11.5703125" style="23" customWidth="1"/>
    <col min="14079" max="14079" width="11.85546875" style="23" customWidth="1"/>
    <col min="14080" max="14080" width="11.5703125" style="23" customWidth="1"/>
    <col min="14081" max="14081" width="11" style="23" bestFit="1" customWidth="1"/>
    <col min="14082" max="14329" width="9.140625" style="23"/>
    <col min="14330" max="14330" width="11.42578125" style="23" customWidth="1"/>
    <col min="14331" max="14331" width="43.140625" style="23" customWidth="1"/>
    <col min="14332" max="14332" width="0" style="23" hidden="1" customWidth="1"/>
    <col min="14333" max="14333" width="9.28515625" style="23" customWidth="1"/>
    <col min="14334" max="14334" width="11.5703125" style="23" customWidth="1"/>
    <col min="14335" max="14335" width="11.85546875" style="23" customWidth="1"/>
    <col min="14336" max="14336" width="11.5703125" style="23" customWidth="1"/>
    <col min="14337" max="14337" width="11" style="23" bestFit="1" customWidth="1"/>
    <col min="14338" max="14585" width="9.140625" style="23"/>
    <col min="14586" max="14586" width="11.42578125" style="23" customWidth="1"/>
    <col min="14587" max="14587" width="43.140625" style="23" customWidth="1"/>
    <col min="14588" max="14588" width="0" style="23" hidden="1" customWidth="1"/>
    <col min="14589" max="14589" width="9.28515625" style="23" customWidth="1"/>
    <col min="14590" max="14590" width="11.5703125" style="23" customWidth="1"/>
    <col min="14591" max="14591" width="11.85546875" style="23" customWidth="1"/>
    <col min="14592" max="14592" width="11.5703125" style="23" customWidth="1"/>
    <col min="14593" max="14593" width="11" style="23" bestFit="1" customWidth="1"/>
    <col min="14594" max="14841" width="9.140625" style="23"/>
    <col min="14842" max="14842" width="11.42578125" style="23" customWidth="1"/>
    <col min="14843" max="14843" width="43.140625" style="23" customWidth="1"/>
    <col min="14844" max="14844" width="0" style="23" hidden="1" customWidth="1"/>
    <col min="14845" max="14845" width="9.28515625" style="23" customWidth="1"/>
    <col min="14846" max="14846" width="11.5703125" style="23" customWidth="1"/>
    <col min="14847" max="14847" width="11.85546875" style="23" customWidth="1"/>
    <col min="14848" max="14848" width="11.5703125" style="23" customWidth="1"/>
    <col min="14849" max="14849" width="11" style="23" bestFit="1" customWidth="1"/>
    <col min="14850" max="15097" width="9.140625" style="23"/>
    <col min="15098" max="15098" width="11.42578125" style="23" customWidth="1"/>
    <col min="15099" max="15099" width="43.140625" style="23" customWidth="1"/>
    <col min="15100" max="15100" width="0" style="23" hidden="1" customWidth="1"/>
    <col min="15101" max="15101" width="9.28515625" style="23" customWidth="1"/>
    <col min="15102" max="15102" width="11.5703125" style="23" customWidth="1"/>
    <col min="15103" max="15103" width="11.85546875" style="23" customWidth="1"/>
    <col min="15104" max="15104" width="11.5703125" style="23" customWidth="1"/>
    <col min="15105" max="15105" width="11" style="23" bestFit="1" customWidth="1"/>
    <col min="15106" max="15353" width="9.140625" style="23"/>
    <col min="15354" max="15354" width="11.42578125" style="23" customWidth="1"/>
    <col min="15355" max="15355" width="43.140625" style="23" customWidth="1"/>
    <col min="15356" max="15356" width="0" style="23" hidden="1" customWidth="1"/>
    <col min="15357" max="15357" width="9.28515625" style="23" customWidth="1"/>
    <col min="15358" max="15358" width="11.5703125" style="23" customWidth="1"/>
    <col min="15359" max="15359" width="11.85546875" style="23" customWidth="1"/>
    <col min="15360" max="15360" width="11.5703125" style="23" customWidth="1"/>
    <col min="15361" max="15361" width="11" style="23" bestFit="1" customWidth="1"/>
    <col min="15362" max="15609" width="9.140625" style="23"/>
    <col min="15610" max="15610" width="11.42578125" style="23" customWidth="1"/>
    <col min="15611" max="15611" width="43.140625" style="23" customWidth="1"/>
    <col min="15612" max="15612" width="0" style="23" hidden="1" customWidth="1"/>
    <col min="15613" max="15613" width="9.28515625" style="23" customWidth="1"/>
    <col min="15614" max="15614" width="11.5703125" style="23" customWidth="1"/>
    <col min="15615" max="15615" width="11.85546875" style="23" customWidth="1"/>
    <col min="15616" max="15616" width="11.5703125" style="23" customWidth="1"/>
    <col min="15617" max="15617" width="11" style="23" bestFit="1" customWidth="1"/>
    <col min="15618" max="15865" width="9.140625" style="23"/>
    <col min="15866" max="15866" width="11.42578125" style="23" customWidth="1"/>
    <col min="15867" max="15867" width="43.140625" style="23" customWidth="1"/>
    <col min="15868" max="15868" width="0" style="23" hidden="1" customWidth="1"/>
    <col min="15869" max="15869" width="9.28515625" style="23" customWidth="1"/>
    <col min="15870" max="15870" width="11.5703125" style="23" customWidth="1"/>
    <col min="15871" max="15871" width="11.85546875" style="23" customWidth="1"/>
    <col min="15872" max="15872" width="11.5703125" style="23" customWidth="1"/>
    <col min="15873" max="15873" width="11" style="23" bestFit="1" customWidth="1"/>
    <col min="15874" max="16121" width="9.140625" style="23"/>
    <col min="16122" max="16122" width="11.42578125" style="23" customWidth="1"/>
    <col min="16123" max="16123" width="43.140625" style="23" customWidth="1"/>
    <col min="16124" max="16124" width="0" style="23" hidden="1" customWidth="1"/>
    <col min="16125" max="16125" width="9.28515625" style="23" customWidth="1"/>
    <col min="16126" max="16126" width="11.5703125" style="23" customWidth="1"/>
    <col min="16127" max="16127" width="11.85546875" style="23" customWidth="1"/>
    <col min="16128" max="16128" width="11.5703125" style="23" customWidth="1"/>
    <col min="16129" max="16129" width="11" style="23" bestFit="1" customWidth="1"/>
    <col min="16130" max="16384" width="9.140625" style="23"/>
  </cols>
  <sheetData>
    <row r="1" spans="1:8" ht="14.25">
      <c r="G1" s="88" t="s">
        <v>106</v>
      </c>
      <c r="H1" s="88"/>
    </row>
    <row r="2" spans="1:8" ht="14.25" customHeight="1">
      <c r="E2" s="2"/>
      <c r="F2" s="83" t="s">
        <v>104</v>
      </c>
      <c r="G2" s="83"/>
      <c r="H2" s="83"/>
    </row>
    <row r="3" spans="1:8" ht="18.75" customHeight="1">
      <c r="E3" s="87" t="s">
        <v>105</v>
      </c>
      <c r="F3" s="87"/>
      <c r="G3" s="87"/>
      <c r="H3" s="87"/>
    </row>
    <row r="4" spans="1:8" ht="9.75" customHeight="1">
      <c r="A4" s="91" t="s">
        <v>31</v>
      </c>
      <c r="B4" s="91"/>
      <c r="C4" s="91"/>
      <c r="D4" s="91"/>
      <c r="E4" s="91"/>
      <c r="F4" s="91"/>
      <c r="G4" s="91"/>
      <c r="H4" s="91"/>
    </row>
    <row r="5" spans="1:8" ht="40.5" customHeight="1">
      <c r="A5" s="91"/>
      <c r="B5" s="91"/>
      <c r="C5" s="91"/>
      <c r="D5" s="91"/>
      <c r="E5" s="91"/>
      <c r="F5" s="91"/>
      <c r="G5" s="91"/>
      <c r="H5" s="91"/>
    </row>
    <row r="6" spans="1:8" ht="35.25" hidden="1" customHeight="1">
      <c r="A6" s="24"/>
      <c r="B6" s="92" t="s">
        <v>32</v>
      </c>
      <c r="C6" s="92"/>
      <c r="D6" s="25"/>
      <c r="E6" s="26" t="s">
        <v>33</v>
      </c>
    </row>
    <row r="7" spans="1:8" ht="22.5" hidden="1" customHeight="1">
      <c r="A7" s="24"/>
      <c r="B7" s="92"/>
      <c r="C7" s="92"/>
      <c r="D7" s="25"/>
      <c r="E7" s="27"/>
    </row>
    <row r="8" spans="1:8" ht="69.75" customHeight="1">
      <c r="A8" s="92" t="s">
        <v>34</v>
      </c>
      <c r="B8" s="92" t="s">
        <v>32</v>
      </c>
      <c r="C8" s="92"/>
      <c r="D8" s="92" t="s">
        <v>35</v>
      </c>
      <c r="E8" s="92" t="s">
        <v>36</v>
      </c>
      <c r="F8" s="92" t="s">
        <v>37</v>
      </c>
      <c r="G8" s="92" t="s">
        <v>38</v>
      </c>
      <c r="H8" s="92" t="s">
        <v>39</v>
      </c>
    </row>
    <row r="9" spans="1:8" ht="13.5" hidden="1" customHeight="1">
      <c r="A9" s="92"/>
      <c r="B9" s="92"/>
      <c r="C9" s="92"/>
      <c r="D9" s="92"/>
      <c r="E9" s="92"/>
      <c r="F9" s="92"/>
      <c r="G9" s="92"/>
      <c r="H9" s="92"/>
    </row>
    <row r="10" spans="1:8" ht="17.25" customHeight="1">
      <c r="A10" s="89" t="s">
        <v>40</v>
      </c>
      <c r="B10" s="90"/>
      <c r="C10" s="89"/>
      <c r="D10" s="90"/>
      <c r="E10" s="90"/>
      <c r="F10" s="90"/>
      <c r="G10" s="90"/>
      <c r="H10" s="69">
        <f>H12</f>
        <v>858.32899999999995</v>
      </c>
    </row>
    <row r="11" spans="1:8" ht="18.75" customHeight="1">
      <c r="A11" s="40" t="s">
        <v>41</v>
      </c>
      <c r="B11" s="28" t="s">
        <v>42</v>
      </c>
      <c r="C11" s="29"/>
      <c r="D11" s="93" t="s">
        <v>43</v>
      </c>
      <c r="E11" s="93"/>
      <c r="F11" s="93"/>
      <c r="G11" s="93"/>
      <c r="H11" s="69">
        <f>H12</f>
        <v>858.32899999999995</v>
      </c>
    </row>
    <row r="12" spans="1:8" ht="23.25" customHeight="1">
      <c r="A12" s="94" t="s">
        <v>44</v>
      </c>
      <c r="B12" s="95"/>
      <c r="C12" s="96"/>
      <c r="D12" s="95"/>
      <c r="E12" s="95"/>
      <c r="F12" s="95"/>
      <c r="G12" s="97"/>
      <c r="H12" s="69">
        <f>H13+H28+H32</f>
        <v>858.32899999999995</v>
      </c>
    </row>
    <row r="13" spans="1:8" ht="15.75" customHeight="1">
      <c r="A13" s="30"/>
      <c r="B13" s="41" t="s">
        <v>45</v>
      </c>
      <c r="C13" s="31"/>
      <c r="D13" s="32"/>
      <c r="E13" s="32"/>
      <c r="F13" s="24"/>
      <c r="G13" s="33"/>
      <c r="H13" s="69">
        <f>H14+H15+H16+H17+H18+H19+H20+H21+H22+H23+H24+H25+H26+H27</f>
        <v>335.59899999999999</v>
      </c>
    </row>
    <row r="14" spans="1:8">
      <c r="A14" s="76" t="s">
        <v>110</v>
      </c>
      <c r="B14" s="38" t="s">
        <v>46</v>
      </c>
      <c r="C14" s="36"/>
      <c r="D14" s="37" t="s">
        <v>47</v>
      </c>
      <c r="E14" s="37" t="s">
        <v>48</v>
      </c>
      <c r="F14" s="65">
        <v>460</v>
      </c>
      <c r="G14" s="65">
        <v>510</v>
      </c>
      <c r="H14" s="66">
        <f>F14*G14/1000</f>
        <v>234.6</v>
      </c>
    </row>
    <row r="15" spans="1:8">
      <c r="A15" s="76" t="s">
        <v>111</v>
      </c>
      <c r="B15" s="38" t="s">
        <v>49</v>
      </c>
      <c r="C15" s="36"/>
      <c r="D15" s="37" t="s">
        <v>47</v>
      </c>
      <c r="E15" s="37" t="s">
        <v>50</v>
      </c>
      <c r="F15" s="65">
        <v>30</v>
      </c>
      <c r="G15" s="65">
        <v>52</v>
      </c>
      <c r="H15" s="71">
        <f t="shared" ref="H15:H27" si="0">F15*G15/1000</f>
        <v>1.56</v>
      </c>
    </row>
    <row r="16" spans="1:8">
      <c r="A16" s="34" t="s">
        <v>112</v>
      </c>
      <c r="B16" s="38" t="s">
        <v>51</v>
      </c>
      <c r="C16" s="36"/>
      <c r="D16" s="37" t="s">
        <v>47</v>
      </c>
      <c r="E16" s="37" t="s">
        <v>50</v>
      </c>
      <c r="F16" s="65">
        <v>60</v>
      </c>
      <c r="G16" s="65">
        <v>35</v>
      </c>
      <c r="H16" s="71">
        <f t="shared" si="0"/>
        <v>2.1</v>
      </c>
    </row>
    <row r="17" spans="1:8">
      <c r="A17" s="34" t="s">
        <v>113</v>
      </c>
      <c r="B17" s="38" t="s">
        <v>93</v>
      </c>
      <c r="C17" s="36"/>
      <c r="D17" s="37" t="s">
        <v>47</v>
      </c>
      <c r="E17" s="37" t="s">
        <v>50</v>
      </c>
      <c r="F17" s="65">
        <v>760</v>
      </c>
      <c r="G17" s="65">
        <v>17</v>
      </c>
      <c r="H17" s="71">
        <f t="shared" si="0"/>
        <v>12.92</v>
      </c>
    </row>
    <row r="18" spans="1:8">
      <c r="A18" s="76" t="s">
        <v>114</v>
      </c>
      <c r="B18" s="38" t="s">
        <v>94</v>
      </c>
      <c r="C18" s="36"/>
      <c r="D18" s="37" t="s">
        <v>47</v>
      </c>
      <c r="E18" s="37" t="s">
        <v>50</v>
      </c>
      <c r="F18" s="65">
        <v>215</v>
      </c>
      <c r="G18" s="65">
        <v>53</v>
      </c>
      <c r="H18" s="71">
        <f t="shared" si="0"/>
        <v>11.395</v>
      </c>
    </row>
    <row r="19" spans="1:8">
      <c r="A19" s="34" t="s">
        <v>115</v>
      </c>
      <c r="B19" s="38" t="s">
        <v>95</v>
      </c>
      <c r="C19" s="36"/>
      <c r="D19" s="37" t="s">
        <v>47</v>
      </c>
      <c r="E19" s="37" t="s">
        <v>50</v>
      </c>
      <c r="F19" s="65">
        <v>25</v>
      </c>
      <c r="G19" s="65">
        <v>256</v>
      </c>
      <c r="H19" s="71">
        <f t="shared" si="0"/>
        <v>6.4</v>
      </c>
    </row>
    <row r="20" spans="1:8">
      <c r="A20" s="34" t="s">
        <v>116</v>
      </c>
      <c r="B20" s="38" t="s">
        <v>101</v>
      </c>
      <c r="C20" s="36"/>
      <c r="D20" s="37" t="s">
        <v>47</v>
      </c>
      <c r="E20" s="37" t="s">
        <v>50</v>
      </c>
      <c r="F20" s="65">
        <v>20</v>
      </c>
      <c r="G20" s="65">
        <v>68</v>
      </c>
      <c r="H20" s="71">
        <f t="shared" si="0"/>
        <v>1.36</v>
      </c>
    </row>
    <row r="21" spans="1:8" ht="27">
      <c r="A21" s="34" t="s">
        <v>117</v>
      </c>
      <c r="B21" s="35" t="s">
        <v>92</v>
      </c>
      <c r="C21" s="36"/>
      <c r="D21" s="37" t="s">
        <v>47</v>
      </c>
      <c r="E21" s="37" t="s">
        <v>50</v>
      </c>
      <c r="F21" s="65">
        <v>250</v>
      </c>
      <c r="G21" s="65">
        <v>17</v>
      </c>
      <c r="H21" s="71">
        <f t="shared" si="0"/>
        <v>4.25</v>
      </c>
    </row>
    <row r="22" spans="1:8">
      <c r="A22" s="34" t="s">
        <v>118</v>
      </c>
      <c r="B22" s="35" t="s">
        <v>91</v>
      </c>
      <c r="C22" s="36"/>
      <c r="D22" s="37" t="s">
        <v>47</v>
      </c>
      <c r="E22" s="37" t="s">
        <v>50</v>
      </c>
      <c r="F22" s="65">
        <v>150</v>
      </c>
      <c r="G22" s="65">
        <v>17</v>
      </c>
      <c r="H22" s="71">
        <f t="shared" si="0"/>
        <v>2.5499999999999998</v>
      </c>
    </row>
    <row r="23" spans="1:8">
      <c r="A23" s="34" t="s">
        <v>119</v>
      </c>
      <c r="B23" s="35" t="s">
        <v>90</v>
      </c>
      <c r="C23" s="36"/>
      <c r="D23" s="37" t="s">
        <v>47</v>
      </c>
      <c r="E23" s="37" t="s">
        <v>52</v>
      </c>
      <c r="F23" s="65">
        <v>40</v>
      </c>
      <c r="G23" s="65">
        <v>34</v>
      </c>
      <c r="H23" s="71">
        <f t="shared" si="0"/>
        <v>1.36</v>
      </c>
    </row>
    <row r="24" spans="1:8">
      <c r="A24" s="34" t="s">
        <v>120</v>
      </c>
      <c r="B24" s="35" t="s">
        <v>103</v>
      </c>
      <c r="C24" s="36"/>
      <c r="D24" s="37" t="s">
        <v>47</v>
      </c>
      <c r="E24" s="37" t="s">
        <v>52</v>
      </c>
      <c r="F24" s="67">
        <v>1530</v>
      </c>
      <c r="G24" s="65">
        <v>34</v>
      </c>
      <c r="H24" s="71">
        <f t="shared" si="0"/>
        <v>52.02</v>
      </c>
    </row>
    <row r="25" spans="1:8">
      <c r="A25" s="34" t="s">
        <v>121</v>
      </c>
      <c r="B25" s="35" t="s">
        <v>89</v>
      </c>
      <c r="C25" s="36"/>
      <c r="D25" s="37" t="s">
        <v>47</v>
      </c>
      <c r="E25" s="37" t="s">
        <v>50</v>
      </c>
      <c r="F25" s="65">
        <v>35</v>
      </c>
      <c r="G25" s="65">
        <v>18</v>
      </c>
      <c r="H25" s="71">
        <f t="shared" si="0"/>
        <v>0.63</v>
      </c>
    </row>
    <row r="26" spans="1:8">
      <c r="A26" s="34" t="s">
        <v>122</v>
      </c>
      <c r="B26" s="35" t="s">
        <v>53</v>
      </c>
      <c r="C26" s="36"/>
      <c r="D26" s="37" t="s">
        <v>47</v>
      </c>
      <c r="E26" s="37" t="s">
        <v>50</v>
      </c>
      <c r="F26" s="65">
        <v>160</v>
      </c>
      <c r="G26" s="65">
        <v>17</v>
      </c>
      <c r="H26" s="71">
        <f t="shared" si="0"/>
        <v>2.72</v>
      </c>
    </row>
    <row r="27" spans="1:8">
      <c r="A27" s="34" t="s">
        <v>139</v>
      </c>
      <c r="B27" s="35" t="s">
        <v>62</v>
      </c>
      <c r="C27" s="36"/>
      <c r="D27" s="37" t="s">
        <v>47</v>
      </c>
      <c r="E27" s="37" t="s">
        <v>50</v>
      </c>
      <c r="F27" s="65">
        <v>34</v>
      </c>
      <c r="G27" s="65">
        <v>51</v>
      </c>
      <c r="H27" s="71">
        <f t="shared" si="0"/>
        <v>1.734</v>
      </c>
    </row>
    <row r="28" spans="1:8" ht="15.75" customHeight="1">
      <c r="A28" s="30"/>
      <c r="B28" s="41" t="s">
        <v>54</v>
      </c>
      <c r="C28" s="31"/>
      <c r="D28" s="32"/>
      <c r="E28" s="32"/>
      <c r="F28" s="65"/>
      <c r="G28" s="68"/>
      <c r="H28" s="69">
        <f>H29+H30+H31</f>
        <v>455.73</v>
      </c>
    </row>
    <row r="29" spans="1:8" ht="16.5" customHeight="1">
      <c r="A29" s="34" t="s">
        <v>123</v>
      </c>
      <c r="B29" s="38" t="s">
        <v>55</v>
      </c>
      <c r="C29" s="37" t="s">
        <v>56</v>
      </c>
      <c r="D29" s="37" t="s">
        <v>56</v>
      </c>
      <c r="E29" s="37" t="s">
        <v>50</v>
      </c>
      <c r="F29" s="67">
        <v>2000</v>
      </c>
      <c r="G29" s="65">
        <v>153</v>
      </c>
      <c r="H29" s="66">
        <f>F29*G29/1000</f>
        <v>306</v>
      </c>
    </row>
    <row r="30" spans="1:8">
      <c r="A30" s="34" t="s">
        <v>124</v>
      </c>
      <c r="B30" s="38" t="s">
        <v>57</v>
      </c>
      <c r="C30" s="37" t="s">
        <v>58</v>
      </c>
      <c r="D30" s="37" t="s">
        <v>58</v>
      </c>
      <c r="E30" s="37" t="s">
        <v>50</v>
      </c>
      <c r="F30" s="65">
        <v>5</v>
      </c>
      <c r="G30" s="65">
        <v>17946</v>
      </c>
      <c r="H30" s="66">
        <f t="shared" ref="H30:H31" si="1">F30*G30/1000</f>
        <v>89.73</v>
      </c>
    </row>
    <row r="31" spans="1:8">
      <c r="A31" s="34" t="s">
        <v>124</v>
      </c>
      <c r="B31" s="38" t="s">
        <v>57</v>
      </c>
      <c r="C31" s="37" t="s">
        <v>58</v>
      </c>
      <c r="D31" s="37" t="s">
        <v>58</v>
      </c>
      <c r="E31" s="37" t="s">
        <v>50</v>
      </c>
      <c r="F31" s="65">
        <v>150</v>
      </c>
      <c r="G31" s="65">
        <v>400</v>
      </c>
      <c r="H31" s="66">
        <f t="shared" si="1"/>
        <v>60</v>
      </c>
    </row>
    <row r="32" spans="1:8" ht="15.75" customHeight="1">
      <c r="A32" s="39"/>
      <c r="B32" s="41" t="s">
        <v>59</v>
      </c>
      <c r="C32" s="31"/>
      <c r="D32" s="32"/>
      <c r="E32" s="32"/>
      <c r="F32" s="65"/>
      <c r="G32" s="68"/>
      <c r="H32" s="69">
        <f>H33</f>
        <v>67</v>
      </c>
    </row>
    <row r="33" spans="1:8" ht="18" customHeight="1">
      <c r="A33" s="34" t="s">
        <v>125</v>
      </c>
      <c r="B33" s="38" t="s">
        <v>60</v>
      </c>
      <c r="C33" s="37" t="s">
        <v>56</v>
      </c>
      <c r="D33" s="37" t="s">
        <v>56</v>
      </c>
      <c r="E33" s="37" t="s">
        <v>61</v>
      </c>
      <c r="F33" s="70">
        <v>67000</v>
      </c>
      <c r="G33" s="65">
        <v>1</v>
      </c>
      <c r="H33" s="66">
        <f>F33/1000</f>
        <v>67</v>
      </c>
    </row>
    <row r="34" spans="1:8" ht="21" customHeight="1">
      <c r="A34" s="89" t="s">
        <v>84</v>
      </c>
      <c r="B34" s="90"/>
      <c r="C34" s="89"/>
      <c r="D34" s="90"/>
      <c r="E34" s="90"/>
      <c r="F34" s="90"/>
      <c r="G34" s="90"/>
      <c r="H34" s="82">
        <f>H36</f>
        <v>1738.35</v>
      </c>
    </row>
    <row r="35" spans="1:8" ht="18.75" customHeight="1">
      <c r="A35" s="40" t="s">
        <v>41</v>
      </c>
      <c r="B35" s="28" t="s">
        <v>42</v>
      </c>
      <c r="C35" s="29"/>
      <c r="D35" s="93" t="s">
        <v>43</v>
      </c>
      <c r="E35" s="93"/>
      <c r="F35" s="93"/>
      <c r="G35" s="93"/>
      <c r="H35" s="82">
        <f>H36</f>
        <v>1738.35</v>
      </c>
    </row>
    <row r="36" spans="1:8" ht="24" customHeight="1">
      <c r="A36" s="94" t="s">
        <v>44</v>
      </c>
      <c r="B36" s="95"/>
      <c r="C36" s="96"/>
      <c r="D36" s="95"/>
      <c r="E36" s="95"/>
      <c r="F36" s="95"/>
      <c r="G36" s="97"/>
      <c r="H36" s="82">
        <v>1738.35</v>
      </c>
    </row>
    <row r="37" spans="1:8" ht="15.75" customHeight="1">
      <c r="A37" s="30"/>
      <c r="B37" s="41" t="s">
        <v>45</v>
      </c>
      <c r="C37" s="31"/>
      <c r="D37" s="32"/>
      <c r="E37" s="32"/>
      <c r="F37" s="24"/>
      <c r="G37" s="33"/>
      <c r="H37" s="69">
        <f>H38+H39</f>
        <v>32.253</v>
      </c>
    </row>
    <row r="38" spans="1:8" ht="21" customHeight="1">
      <c r="A38" s="34" t="s">
        <v>120</v>
      </c>
      <c r="B38" s="35" t="s">
        <v>102</v>
      </c>
      <c r="C38" s="36"/>
      <c r="D38" s="37" t="s">
        <v>47</v>
      </c>
      <c r="E38" s="37" t="s">
        <v>52</v>
      </c>
      <c r="F38" s="70">
        <v>1530</v>
      </c>
      <c r="G38" s="65">
        <v>1</v>
      </c>
      <c r="H38" s="66">
        <f>F38*G38/1000</f>
        <v>1.53</v>
      </c>
    </row>
    <row r="39" spans="1:8" ht="18.75" customHeight="1">
      <c r="A39" s="34" t="s">
        <v>126</v>
      </c>
      <c r="B39" s="35" t="s">
        <v>85</v>
      </c>
      <c r="C39" s="36"/>
      <c r="D39" s="37" t="s">
        <v>47</v>
      </c>
      <c r="E39" s="37" t="s">
        <v>50</v>
      </c>
      <c r="F39" s="67">
        <v>30723</v>
      </c>
      <c r="G39" s="65">
        <v>1</v>
      </c>
      <c r="H39" s="66">
        <f>F39*G39/1000</f>
        <v>30.722999999999999</v>
      </c>
    </row>
    <row r="40" spans="1:8" ht="15.75" customHeight="1">
      <c r="A40" s="39"/>
      <c r="B40" s="41" t="s">
        <v>59</v>
      </c>
      <c r="C40" s="31"/>
      <c r="D40" s="32"/>
      <c r="E40" s="32"/>
      <c r="F40" s="65"/>
      <c r="G40" s="68"/>
      <c r="H40" s="82">
        <f>H41</f>
        <v>1706.104</v>
      </c>
    </row>
    <row r="41" spans="1:8" ht="29.25" customHeight="1">
      <c r="A41" s="34" t="s">
        <v>127</v>
      </c>
      <c r="B41" s="38" t="s">
        <v>86</v>
      </c>
      <c r="C41" s="37" t="s">
        <v>56</v>
      </c>
      <c r="D41" s="37" t="s">
        <v>56</v>
      </c>
      <c r="E41" s="37" t="s">
        <v>61</v>
      </c>
      <c r="F41" s="70">
        <v>1706104</v>
      </c>
      <c r="G41" s="70">
        <v>1</v>
      </c>
      <c r="H41" s="82">
        <f>F41/1000</f>
        <v>1706.104</v>
      </c>
    </row>
    <row r="52" spans="7:8">
      <c r="G52" s="72"/>
      <c r="H52" s="72"/>
    </row>
    <row r="53" spans="7:8">
      <c r="G53" s="73"/>
      <c r="H53" s="73"/>
    </row>
    <row r="54" spans="7:8">
      <c r="G54" s="73"/>
      <c r="H54" s="73"/>
    </row>
    <row r="55" spans="7:8">
      <c r="G55" s="73"/>
      <c r="H55" s="73"/>
    </row>
    <row r="56" spans="7:8">
      <c r="G56" s="73"/>
      <c r="H56" s="73"/>
    </row>
    <row r="57" spans="7:8">
      <c r="G57" s="73"/>
      <c r="H57" s="73"/>
    </row>
    <row r="58" spans="7:8">
      <c r="G58" s="73"/>
      <c r="H58" s="73"/>
    </row>
    <row r="59" spans="7:8">
      <c r="G59" s="73"/>
      <c r="H59" s="73"/>
    </row>
    <row r="60" spans="7:8">
      <c r="G60" s="73"/>
      <c r="H60" s="73"/>
    </row>
    <row r="61" spans="7:8">
      <c r="G61" s="73"/>
      <c r="H61" s="73"/>
    </row>
    <row r="62" spans="7:8">
      <c r="G62" s="73"/>
      <c r="H62" s="73"/>
    </row>
    <row r="63" spans="7:8">
      <c r="G63" s="74"/>
      <c r="H63" s="73"/>
    </row>
    <row r="64" spans="7:8">
      <c r="G64" s="73"/>
      <c r="H64" s="73"/>
    </row>
    <row r="65" spans="7:8">
      <c r="G65" s="73"/>
      <c r="H65" s="73"/>
    </row>
    <row r="66" spans="7:8">
      <c r="G66" s="73"/>
      <c r="H66" s="73"/>
    </row>
    <row r="67" spans="7:8">
      <c r="G67" s="72"/>
      <c r="H67" s="72"/>
    </row>
    <row r="68" spans="7:8">
      <c r="G68" s="72"/>
      <c r="H68" s="72"/>
    </row>
    <row r="69" spans="7:8">
      <c r="G69" s="72"/>
      <c r="H69" s="72"/>
    </row>
    <row r="70" spans="7:8">
      <c r="G70" s="72"/>
      <c r="H70" s="72"/>
    </row>
    <row r="71" spans="7:8">
      <c r="G71" s="72"/>
      <c r="H71" s="72"/>
    </row>
    <row r="72" spans="7:8">
      <c r="G72" s="72"/>
      <c r="H72" s="72"/>
    </row>
    <row r="73" spans="7:8">
      <c r="G73" s="72"/>
      <c r="H73" s="72"/>
    </row>
    <row r="74" spans="7:8">
      <c r="G74" s="72"/>
      <c r="H74" s="72"/>
    </row>
    <row r="75" spans="7:8">
      <c r="G75" s="72"/>
      <c r="H75" s="72"/>
    </row>
    <row r="76" spans="7:8">
      <c r="G76" s="72"/>
      <c r="H76" s="72"/>
    </row>
    <row r="77" spans="7:8">
      <c r="G77" s="72"/>
      <c r="H77" s="72"/>
    </row>
    <row r="78" spans="7:8">
      <c r="G78" s="72"/>
      <c r="H78" s="72"/>
    </row>
    <row r="79" spans="7:8">
      <c r="G79" s="72"/>
      <c r="H79" s="72"/>
    </row>
    <row r="80" spans="7:8">
      <c r="G80" s="72"/>
      <c r="H80" s="72"/>
    </row>
    <row r="81" spans="7:8">
      <c r="G81" s="72"/>
      <c r="H81" s="72"/>
    </row>
    <row r="82" spans="7:8">
      <c r="G82" s="72"/>
      <c r="H82" s="72"/>
    </row>
    <row r="83" spans="7:8">
      <c r="G83" s="72"/>
      <c r="H83" s="72"/>
    </row>
    <row r="84" spans="7:8">
      <c r="G84" s="72"/>
      <c r="H84" s="72"/>
    </row>
    <row r="85" spans="7:8">
      <c r="G85" s="72"/>
      <c r="H85" s="72"/>
    </row>
    <row r="86" spans="7:8">
      <c r="G86" s="72"/>
      <c r="H86" s="72"/>
    </row>
    <row r="87" spans="7:8">
      <c r="G87" s="72"/>
      <c r="H87" s="72"/>
    </row>
    <row r="88" spans="7:8">
      <c r="G88" s="72"/>
      <c r="H88" s="72"/>
    </row>
    <row r="89" spans="7:8">
      <c r="G89" s="72"/>
      <c r="H89" s="72"/>
    </row>
    <row r="90" spans="7:8">
      <c r="G90" s="72"/>
      <c r="H90" s="72"/>
    </row>
    <row r="91" spans="7:8">
      <c r="G91" s="72"/>
      <c r="H91" s="72"/>
    </row>
    <row r="92" spans="7:8">
      <c r="G92" s="72"/>
      <c r="H92" s="72"/>
    </row>
    <row r="93" spans="7:8">
      <c r="G93" s="72"/>
      <c r="H93" s="72"/>
    </row>
    <row r="94" spans="7:8">
      <c r="G94" s="72"/>
      <c r="H94" s="72"/>
    </row>
    <row r="95" spans="7:8">
      <c r="G95" s="72"/>
      <c r="H95" s="72"/>
    </row>
    <row r="96" spans="7:8">
      <c r="G96" s="72"/>
      <c r="H96" s="72"/>
    </row>
    <row r="97" spans="7:8">
      <c r="G97" s="72"/>
      <c r="H97" s="72"/>
    </row>
    <row r="98" spans="7:8">
      <c r="G98" s="72"/>
      <c r="H98" s="72"/>
    </row>
    <row r="99" spans="7:8">
      <c r="G99" s="72"/>
      <c r="H99" s="72"/>
    </row>
    <row r="100" spans="7:8">
      <c r="G100" s="72"/>
      <c r="H100" s="72"/>
    </row>
    <row r="101" spans="7:8">
      <c r="G101" s="72"/>
      <c r="H101" s="72"/>
    </row>
    <row r="102" spans="7:8">
      <c r="G102" s="72"/>
      <c r="H102" s="72"/>
    </row>
    <row r="103" spans="7:8">
      <c r="G103" s="72"/>
      <c r="H103" s="72"/>
    </row>
    <row r="104" spans="7:8">
      <c r="G104" s="72"/>
      <c r="H104" s="72"/>
    </row>
    <row r="105" spans="7:8">
      <c r="G105" s="72"/>
      <c r="H105" s="72"/>
    </row>
    <row r="106" spans="7:8">
      <c r="G106" s="72"/>
      <c r="H106" s="72"/>
    </row>
    <row r="107" spans="7:8">
      <c r="G107" s="72"/>
      <c r="H107" s="72"/>
    </row>
    <row r="108" spans="7:8">
      <c r="G108" s="72"/>
      <c r="H108" s="72"/>
    </row>
    <row r="109" spans="7:8">
      <c r="G109" s="72"/>
      <c r="H109" s="72"/>
    </row>
    <row r="110" spans="7:8">
      <c r="G110" s="72"/>
      <c r="H110" s="72"/>
    </row>
    <row r="111" spans="7:8">
      <c r="G111" s="72"/>
      <c r="H111" s="72"/>
    </row>
    <row r="112" spans="7:8">
      <c r="G112" s="72"/>
      <c r="H112" s="72"/>
    </row>
    <row r="113" spans="7:8">
      <c r="G113" s="72"/>
      <c r="H113" s="72"/>
    </row>
    <row r="114" spans="7:8">
      <c r="G114" s="72"/>
      <c r="H114" s="72"/>
    </row>
    <row r="115" spans="7:8">
      <c r="G115" s="72"/>
      <c r="H115" s="72"/>
    </row>
    <row r="116" spans="7:8">
      <c r="G116" s="72"/>
      <c r="H116" s="72"/>
    </row>
    <row r="117" spans="7:8">
      <c r="G117" s="72"/>
      <c r="H117" s="72"/>
    </row>
    <row r="118" spans="7:8">
      <c r="G118" s="72"/>
      <c r="H118" s="72"/>
    </row>
    <row r="119" spans="7:8">
      <c r="G119" s="72"/>
      <c r="H119" s="72"/>
    </row>
    <row r="120" spans="7:8">
      <c r="G120" s="72"/>
      <c r="H120" s="72"/>
    </row>
    <row r="121" spans="7:8">
      <c r="G121" s="72"/>
      <c r="H121" s="72"/>
    </row>
    <row r="122" spans="7:8">
      <c r="G122" s="72"/>
      <c r="H122" s="72"/>
    </row>
    <row r="123" spans="7:8">
      <c r="G123" s="72"/>
      <c r="H123" s="72"/>
    </row>
    <row r="124" spans="7:8">
      <c r="G124" s="72"/>
      <c r="H124" s="72"/>
    </row>
    <row r="125" spans="7:8">
      <c r="G125" s="72"/>
      <c r="H125" s="72"/>
    </row>
    <row r="126" spans="7:8">
      <c r="G126" s="72"/>
      <c r="H126" s="72"/>
    </row>
    <row r="127" spans="7:8">
      <c r="G127" s="72"/>
      <c r="H127" s="72"/>
    </row>
    <row r="128" spans="7:8">
      <c r="G128" s="72"/>
      <c r="H128" s="72"/>
    </row>
    <row r="129" spans="7:8">
      <c r="G129" s="72"/>
      <c r="H129" s="72"/>
    </row>
    <row r="130" spans="7:8">
      <c r="G130" s="72"/>
      <c r="H130" s="72"/>
    </row>
  </sheetData>
  <mergeCells count="20">
    <mergeCell ref="D11:G11"/>
    <mergeCell ref="A12:G12"/>
    <mergeCell ref="A34:G34"/>
    <mergeCell ref="D35:G35"/>
    <mergeCell ref="A36:G36"/>
    <mergeCell ref="G1:H1"/>
    <mergeCell ref="F2:H2"/>
    <mergeCell ref="E3:H3"/>
    <mergeCell ref="A10:G10"/>
    <mergeCell ref="A4:H5"/>
    <mergeCell ref="B6:B7"/>
    <mergeCell ref="C6:C7"/>
    <mergeCell ref="A8:A9"/>
    <mergeCell ref="B8:B9"/>
    <mergeCell ref="C8:C9"/>
    <mergeCell ref="D8:D9"/>
    <mergeCell ref="E8:E9"/>
    <mergeCell ref="F8:F9"/>
    <mergeCell ref="G8:G9"/>
    <mergeCell ref="H8:H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6.xml><?xml version="1.0" encoding="utf-8"?>
<worksheet xmlns="http://schemas.openxmlformats.org/spreadsheetml/2006/main" xmlns:r="http://schemas.openxmlformats.org/officeDocument/2006/relationships">
  <dimension ref="A1:G48"/>
  <sheetViews>
    <sheetView tabSelected="1" workbookViewId="0">
      <selection activeCell="H16" sqref="H16"/>
    </sheetView>
  </sheetViews>
  <sheetFormatPr defaultRowHeight="13.5"/>
  <cols>
    <col min="1" max="1" width="10.85546875" style="42" customWidth="1"/>
    <col min="2" max="2" width="12.7109375" style="42" customWidth="1"/>
    <col min="3" max="3" width="16.5703125" style="42" customWidth="1"/>
    <col min="4" max="4" width="52.85546875" style="42" customWidth="1"/>
    <col min="5" max="5" width="20.140625" style="42" customWidth="1"/>
    <col min="6" max="256" width="9.140625" style="42"/>
    <col min="257" max="257" width="9.5703125" style="42" customWidth="1"/>
    <col min="258" max="258" width="12.7109375" style="42" customWidth="1"/>
    <col min="259" max="259" width="15.140625" style="42" customWidth="1"/>
    <col min="260" max="260" width="46" style="42" customWidth="1"/>
    <col min="261" max="261" width="15.85546875" style="42" customWidth="1"/>
    <col min="262" max="512" width="9.140625" style="42"/>
    <col min="513" max="513" width="9.5703125" style="42" customWidth="1"/>
    <col min="514" max="514" width="12.7109375" style="42" customWidth="1"/>
    <col min="515" max="515" width="15.140625" style="42" customWidth="1"/>
    <col min="516" max="516" width="46" style="42" customWidth="1"/>
    <col min="517" max="517" width="15.85546875" style="42" customWidth="1"/>
    <col min="518" max="768" width="9.140625" style="42"/>
    <col min="769" max="769" width="9.5703125" style="42" customWidth="1"/>
    <col min="770" max="770" width="12.7109375" style="42" customWidth="1"/>
    <col min="771" max="771" width="15.140625" style="42" customWidth="1"/>
    <col min="772" max="772" width="46" style="42" customWidth="1"/>
    <col min="773" max="773" width="15.85546875" style="42" customWidth="1"/>
    <col min="774" max="1024" width="9.140625" style="42"/>
    <col min="1025" max="1025" width="9.5703125" style="42" customWidth="1"/>
    <col min="1026" max="1026" width="12.7109375" style="42" customWidth="1"/>
    <col min="1027" max="1027" width="15.140625" style="42" customWidth="1"/>
    <col min="1028" max="1028" width="46" style="42" customWidth="1"/>
    <col min="1029" max="1029" width="15.85546875" style="42" customWidth="1"/>
    <col min="1030" max="1280" width="9.140625" style="42"/>
    <col min="1281" max="1281" width="9.5703125" style="42" customWidth="1"/>
    <col min="1282" max="1282" width="12.7109375" style="42" customWidth="1"/>
    <col min="1283" max="1283" width="15.140625" style="42" customWidth="1"/>
    <col min="1284" max="1284" width="46" style="42" customWidth="1"/>
    <col min="1285" max="1285" width="15.85546875" style="42" customWidth="1"/>
    <col min="1286" max="1536" width="9.140625" style="42"/>
    <col min="1537" max="1537" width="9.5703125" style="42" customWidth="1"/>
    <col min="1538" max="1538" width="12.7109375" style="42" customWidth="1"/>
    <col min="1539" max="1539" width="15.140625" style="42" customWidth="1"/>
    <col min="1540" max="1540" width="46" style="42" customWidth="1"/>
    <col min="1541" max="1541" width="15.85546875" style="42" customWidth="1"/>
    <col min="1542" max="1792" width="9.140625" style="42"/>
    <col min="1793" max="1793" width="9.5703125" style="42" customWidth="1"/>
    <col min="1794" max="1794" width="12.7109375" style="42" customWidth="1"/>
    <col min="1795" max="1795" width="15.140625" style="42" customWidth="1"/>
    <col min="1796" max="1796" width="46" style="42" customWidth="1"/>
    <col min="1797" max="1797" width="15.85546875" style="42" customWidth="1"/>
    <col min="1798" max="2048" width="9.140625" style="42"/>
    <col min="2049" max="2049" width="9.5703125" style="42" customWidth="1"/>
    <col min="2050" max="2050" width="12.7109375" style="42" customWidth="1"/>
    <col min="2051" max="2051" width="15.140625" style="42" customWidth="1"/>
    <col min="2052" max="2052" width="46" style="42" customWidth="1"/>
    <col min="2053" max="2053" width="15.85546875" style="42" customWidth="1"/>
    <col min="2054" max="2304" width="9.140625" style="42"/>
    <col min="2305" max="2305" width="9.5703125" style="42" customWidth="1"/>
    <col min="2306" max="2306" width="12.7109375" style="42" customWidth="1"/>
    <col min="2307" max="2307" width="15.140625" style="42" customWidth="1"/>
    <col min="2308" max="2308" width="46" style="42" customWidth="1"/>
    <col min="2309" max="2309" width="15.85546875" style="42" customWidth="1"/>
    <col min="2310" max="2560" width="9.140625" style="42"/>
    <col min="2561" max="2561" width="9.5703125" style="42" customWidth="1"/>
    <col min="2562" max="2562" width="12.7109375" style="42" customWidth="1"/>
    <col min="2563" max="2563" width="15.140625" style="42" customWidth="1"/>
    <col min="2564" max="2564" width="46" style="42" customWidth="1"/>
    <col min="2565" max="2565" width="15.85546875" style="42" customWidth="1"/>
    <col min="2566" max="2816" width="9.140625" style="42"/>
    <col min="2817" max="2817" width="9.5703125" style="42" customWidth="1"/>
    <col min="2818" max="2818" width="12.7109375" style="42" customWidth="1"/>
    <col min="2819" max="2819" width="15.140625" style="42" customWidth="1"/>
    <col min="2820" max="2820" width="46" style="42" customWidth="1"/>
    <col min="2821" max="2821" width="15.85546875" style="42" customWidth="1"/>
    <col min="2822" max="3072" width="9.140625" style="42"/>
    <col min="3073" max="3073" width="9.5703125" style="42" customWidth="1"/>
    <col min="3074" max="3074" width="12.7109375" style="42" customWidth="1"/>
    <col min="3075" max="3075" width="15.140625" style="42" customWidth="1"/>
    <col min="3076" max="3076" width="46" style="42" customWidth="1"/>
    <col min="3077" max="3077" width="15.85546875" style="42" customWidth="1"/>
    <col min="3078" max="3328" width="9.140625" style="42"/>
    <col min="3329" max="3329" width="9.5703125" style="42" customWidth="1"/>
    <col min="3330" max="3330" width="12.7109375" style="42" customWidth="1"/>
    <col min="3331" max="3331" width="15.140625" style="42" customWidth="1"/>
    <col min="3332" max="3332" width="46" style="42" customWidth="1"/>
    <col min="3333" max="3333" width="15.85546875" style="42" customWidth="1"/>
    <col min="3334" max="3584" width="9.140625" style="42"/>
    <col min="3585" max="3585" width="9.5703125" style="42" customWidth="1"/>
    <col min="3586" max="3586" width="12.7109375" style="42" customWidth="1"/>
    <col min="3587" max="3587" width="15.140625" style="42" customWidth="1"/>
    <col min="3588" max="3588" width="46" style="42" customWidth="1"/>
    <col min="3589" max="3589" width="15.85546875" style="42" customWidth="1"/>
    <col min="3590" max="3840" width="9.140625" style="42"/>
    <col min="3841" max="3841" width="9.5703125" style="42" customWidth="1"/>
    <col min="3842" max="3842" width="12.7109375" style="42" customWidth="1"/>
    <col min="3843" max="3843" width="15.140625" style="42" customWidth="1"/>
    <col min="3844" max="3844" width="46" style="42" customWidth="1"/>
    <col min="3845" max="3845" width="15.85546875" style="42" customWidth="1"/>
    <col min="3846" max="4096" width="9.140625" style="42"/>
    <col min="4097" max="4097" width="9.5703125" style="42" customWidth="1"/>
    <col min="4098" max="4098" width="12.7109375" style="42" customWidth="1"/>
    <col min="4099" max="4099" width="15.140625" style="42" customWidth="1"/>
    <col min="4100" max="4100" width="46" style="42" customWidth="1"/>
    <col min="4101" max="4101" width="15.85546875" style="42" customWidth="1"/>
    <col min="4102" max="4352" width="9.140625" style="42"/>
    <col min="4353" max="4353" width="9.5703125" style="42" customWidth="1"/>
    <col min="4354" max="4354" width="12.7109375" style="42" customWidth="1"/>
    <col min="4355" max="4355" width="15.140625" style="42" customWidth="1"/>
    <col min="4356" max="4356" width="46" style="42" customWidth="1"/>
    <col min="4357" max="4357" width="15.85546875" style="42" customWidth="1"/>
    <col min="4358" max="4608" width="9.140625" style="42"/>
    <col min="4609" max="4609" width="9.5703125" style="42" customWidth="1"/>
    <col min="4610" max="4610" width="12.7109375" style="42" customWidth="1"/>
    <col min="4611" max="4611" width="15.140625" style="42" customWidth="1"/>
    <col min="4612" max="4612" width="46" style="42" customWidth="1"/>
    <col min="4613" max="4613" width="15.85546875" style="42" customWidth="1"/>
    <col min="4614" max="4864" width="9.140625" style="42"/>
    <col min="4865" max="4865" width="9.5703125" style="42" customWidth="1"/>
    <col min="4866" max="4866" width="12.7109375" style="42" customWidth="1"/>
    <col min="4867" max="4867" width="15.140625" style="42" customWidth="1"/>
    <col min="4868" max="4868" width="46" style="42" customWidth="1"/>
    <col min="4869" max="4869" width="15.85546875" style="42" customWidth="1"/>
    <col min="4870" max="5120" width="9.140625" style="42"/>
    <col min="5121" max="5121" width="9.5703125" style="42" customWidth="1"/>
    <col min="5122" max="5122" width="12.7109375" style="42" customWidth="1"/>
    <col min="5123" max="5123" width="15.140625" style="42" customWidth="1"/>
    <col min="5124" max="5124" width="46" style="42" customWidth="1"/>
    <col min="5125" max="5125" width="15.85546875" style="42" customWidth="1"/>
    <col min="5126" max="5376" width="9.140625" style="42"/>
    <col min="5377" max="5377" width="9.5703125" style="42" customWidth="1"/>
    <col min="5378" max="5378" width="12.7109375" style="42" customWidth="1"/>
    <col min="5379" max="5379" width="15.140625" style="42" customWidth="1"/>
    <col min="5380" max="5380" width="46" style="42" customWidth="1"/>
    <col min="5381" max="5381" width="15.85546875" style="42" customWidth="1"/>
    <col min="5382" max="5632" width="9.140625" style="42"/>
    <col min="5633" max="5633" width="9.5703125" style="42" customWidth="1"/>
    <col min="5634" max="5634" width="12.7109375" style="42" customWidth="1"/>
    <col min="5635" max="5635" width="15.140625" style="42" customWidth="1"/>
    <col min="5636" max="5636" width="46" style="42" customWidth="1"/>
    <col min="5637" max="5637" width="15.85546875" style="42" customWidth="1"/>
    <col min="5638" max="5888" width="9.140625" style="42"/>
    <col min="5889" max="5889" width="9.5703125" style="42" customWidth="1"/>
    <col min="5890" max="5890" width="12.7109375" style="42" customWidth="1"/>
    <col min="5891" max="5891" width="15.140625" style="42" customWidth="1"/>
    <col min="5892" max="5892" width="46" style="42" customWidth="1"/>
    <col min="5893" max="5893" width="15.85546875" style="42" customWidth="1"/>
    <col min="5894" max="6144" width="9.140625" style="42"/>
    <col min="6145" max="6145" width="9.5703125" style="42" customWidth="1"/>
    <col min="6146" max="6146" width="12.7109375" style="42" customWidth="1"/>
    <col min="6147" max="6147" width="15.140625" style="42" customWidth="1"/>
    <col min="6148" max="6148" width="46" style="42" customWidth="1"/>
    <col min="6149" max="6149" width="15.85546875" style="42" customWidth="1"/>
    <col min="6150" max="6400" width="9.140625" style="42"/>
    <col min="6401" max="6401" width="9.5703125" style="42" customWidth="1"/>
    <col min="6402" max="6402" width="12.7109375" style="42" customWidth="1"/>
    <col min="6403" max="6403" width="15.140625" style="42" customWidth="1"/>
    <col min="6404" max="6404" width="46" style="42" customWidth="1"/>
    <col min="6405" max="6405" width="15.85546875" style="42" customWidth="1"/>
    <col min="6406" max="6656" width="9.140625" style="42"/>
    <col min="6657" max="6657" width="9.5703125" style="42" customWidth="1"/>
    <col min="6658" max="6658" width="12.7109375" style="42" customWidth="1"/>
    <col min="6659" max="6659" width="15.140625" style="42" customWidth="1"/>
    <col min="6660" max="6660" width="46" style="42" customWidth="1"/>
    <col min="6661" max="6661" width="15.85546875" style="42" customWidth="1"/>
    <col min="6662" max="6912" width="9.140625" style="42"/>
    <col min="6913" max="6913" width="9.5703125" style="42" customWidth="1"/>
    <col min="6914" max="6914" width="12.7109375" style="42" customWidth="1"/>
    <col min="6915" max="6915" width="15.140625" style="42" customWidth="1"/>
    <col min="6916" max="6916" width="46" style="42" customWidth="1"/>
    <col min="6917" max="6917" width="15.85546875" style="42" customWidth="1"/>
    <col min="6918" max="7168" width="9.140625" style="42"/>
    <col min="7169" max="7169" width="9.5703125" style="42" customWidth="1"/>
    <col min="7170" max="7170" width="12.7109375" style="42" customWidth="1"/>
    <col min="7171" max="7171" width="15.140625" style="42" customWidth="1"/>
    <col min="7172" max="7172" width="46" style="42" customWidth="1"/>
    <col min="7173" max="7173" width="15.85546875" style="42" customWidth="1"/>
    <col min="7174" max="7424" width="9.140625" style="42"/>
    <col min="7425" max="7425" width="9.5703125" style="42" customWidth="1"/>
    <col min="7426" max="7426" width="12.7109375" style="42" customWidth="1"/>
    <col min="7427" max="7427" width="15.140625" style="42" customWidth="1"/>
    <col min="7428" max="7428" width="46" style="42" customWidth="1"/>
    <col min="7429" max="7429" width="15.85546875" style="42" customWidth="1"/>
    <col min="7430" max="7680" width="9.140625" style="42"/>
    <col min="7681" max="7681" width="9.5703125" style="42" customWidth="1"/>
    <col min="7682" max="7682" width="12.7109375" style="42" customWidth="1"/>
    <col min="7683" max="7683" width="15.140625" style="42" customWidth="1"/>
    <col min="7684" max="7684" width="46" style="42" customWidth="1"/>
    <col min="7685" max="7685" width="15.85546875" style="42" customWidth="1"/>
    <col min="7686" max="7936" width="9.140625" style="42"/>
    <col min="7937" max="7937" width="9.5703125" style="42" customWidth="1"/>
    <col min="7938" max="7938" width="12.7109375" style="42" customWidth="1"/>
    <col min="7939" max="7939" width="15.140625" style="42" customWidth="1"/>
    <col min="7940" max="7940" width="46" style="42" customWidth="1"/>
    <col min="7941" max="7941" width="15.85546875" style="42" customWidth="1"/>
    <col min="7942" max="8192" width="9.140625" style="42"/>
    <col min="8193" max="8193" width="9.5703125" style="42" customWidth="1"/>
    <col min="8194" max="8194" width="12.7109375" style="42" customWidth="1"/>
    <col min="8195" max="8195" width="15.140625" style="42" customWidth="1"/>
    <col min="8196" max="8196" width="46" style="42" customWidth="1"/>
    <col min="8197" max="8197" width="15.85546875" style="42" customWidth="1"/>
    <col min="8198" max="8448" width="9.140625" style="42"/>
    <col min="8449" max="8449" width="9.5703125" style="42" customWidth="1"/>
    <col min="8450" max="8450" width="12.7109375" style="42" customWidth="1"/>
    <col min="8451" max="8451" width="15.140625" style="42" customWidth="1"/>
    <col min="8452" max="8452" width="46" style="42" customWidth="1"/>
    <col min="8453" max="8453" width="15.85546875" style="42" customWidth="1"/>
    <col min="8454" max="8704" width="9.140625" style="42"/>
    <col min="8705" max="8705" width="9.5703125" style="42" customWidth="1"/>
    <col min="8706" max="8706" width="12.7109375" style="42" customWidth="1"/>
    <col min="8707" max="8707" width="15.140625" style="42" customWidth="1"/>
    <col min="8708" max="8708" width="46" style="42" customWidth="1"/>
    <col min="8709" max="8709" width="15.85546875" style="42" customWidth="1"/>
    <col min="8710" max="8960" width="9.140625" style="42"/>
    <col min="8961" max="8961" width="9.5703125" style="42" customWidth="1"/>
    <col min="8962" max="8962" width="12.7109375" style="42" customWidth="1"/>
    <col min="8963" max="8963" width="15.140625" style="42" customWidth="1"/>
    <col min="8964" max="8964" width="46" style="42" customWidth="1"/>
    <col min="8965" max="8965" width="15.85546875" style="42" customWidth="1"/>
    <col min="8966" max="9216" width="9.140625" style="42"/>
    <col min="9217" max="9217" width="9.5703125" style="42" customWidth="1"/>
    <col min="9218" max="9218" width="12.7109375" style="42" customWidth="1"/>
    <col min="9219" max="9219" width="15.140625" style="42" customWidth="1"/>
    <col min="9220" max="9220" width="46" style="42" customWidth="1"/>
    <col min="9221" max="9221" width="15.85546875" style="42" customWidth="1"/>
    <col min="9222" max="9472" width="9.140625" style="42"/>
    <col min="9473" max="9473" width="9.5703125" style="42" customWidth="1"/>
    <col min="9474" max="9474" width="12.7109375" style="42" customWidth="1"/>
    <col min="9475" max="9475" width="15.140625" style="42" customWidth="1"/>
    <col min="9476" max="9476" width="46" style="42" customWidth="1"/>
    <col min="9477" max="9477" width="15.85546875" style="42" customWidth="1"/>
    <col min="9478" max="9728" width="9.140625" style="42"/>
    <col min="9729" max="9729" width="9.5703125" style="42" customWidth="1"/>
    <col min="9730" max="9730" width="12.7109375" style="42" customWidth="1"/>
    <col min="9731" max="9731" width="15.140625" style="42" customWidth="1"/>
    <col min="9732" max="9732" width="46" style="42" customWidth="1"/>
    <col min="9733" max="9733" width="15.85546875" style="42" customWidth="1"/>
    <col min="9734" max="9984" width="9.140625" style="42"/>
    <col min="9985" max="9985" width="9.5703125" style="42" customWidth="1"/>
    <col min="9986" max="9986" width="12.7109375" style="42" customWidth="1"/>
    <col min="9987" max="9987" width="15.140625" style="42" customWidth="1"/>
    <col min="9988" max="9988" width="46" style="42" customWidth="1"/>
    <col min="9989" max="9989" width="15.85546875" style="42" customWidth="1"/>
    <col min="9990" max="10240" width="9.140625" style="42"/>
    <col min="10241" max="10241" width="9.5703125" style="42" customWidth="1"/>
    <col min="10242" max="10242" width="12.7109375" style="42" customWidth="1"/>
    <col min="10243" max="10243" width="15.140625" style="42" customWidth="1"/>
    <col min="10244" max="10244" width="46" style="42" customWidth="1"/>
    <col min="10245" max="10245" width="15.85546875" style="42" customWidth="1"/>
    <col min="10246" max="10496" width="9.140625" style="42"/>
    <col min="10497" max="10497" width="9.5703125" style="42" customWidth="1"/>
    <col min="10498" max="10498" width="12.7109375" style="42" customWidth="1"/>
    <col min="10499" max="10499" width="15.140625" style="42" customWidth="1"/>
    <col min="10500" max="10500" width="46" style="42" customWidth="1"/>
    <col min="10501" max="10501" width="15.85546875" style="42" customWidth="1"/>
    <col min="10502" max="10752" width="9.140625" style="42"/>
    <col min="10753" max="10753" width="9.5703125" style="42" customWidth="1"/>
    <col min="10754" max="10754" width="12.7109375" style="42" customWidth="1"/>
    <col min="10755" max="10755" width="15.140625" style="42" customWidth="1"/>
    <col min="10756" max="10756" width="46" style="42" customWidth="1"/>
    <col min="10757" max="10757" width="15.85546875" style="42" customWidth="1"/>
    <col min="10758" max="11008" width="9.140625" style="42"/>
    <col min="11009" max="11009" width="9.5703125" style="42" customWidth="1"/>
    <col min="11010" max="11010" width="12.7109375" style="42" customWidth="1"/>
    <col min="11011" max="11011" width="15.140625" style="42" customWidth="1"/>
    <col min="11012" max="11012" width="46" style="42" customWidth="1"/>
    <col min="11013" max="11013" width="15.85546875" style="42" customWidth="1"/>
    <col min="11014" max="11264" width="9.140625" style="42"/>
    <col min="11265" max="11265" width="9.5703125" style="42" customWidth="1"/>
    <col min="11266" max="11266" width="12.7109375" style="42" customWidth="1"/>
    <col min="11267" max="11267" width="15.140625" style="42" customWidth="1"/>
    <col min="11268" max="11268" width="46" style="42" customWidth="1"/>
    <col min="11269" max="11269" width="15.85546875" style="42" customWidth="1"/>
    <col min="11270" max="11520" width="9.140625" style="42"/>
    <col min="11521" max="11521" width="9.5703125" style="42" customWidth="1"/>
    <col min="11522" max="11522" width="12.7109375" style="42" customWidth="1"/>
    <col min="11523" max="11523" width="15.140625" style="42" customWidth="1"/>
    <col min="11524" max="11524" width="46" style="42" customWidth="1"/>
    <col min="11525" max="11525" width="15.85546875" style="42" customWidth="1"/>
    <col min="11526" max="11776" width="9.140625" style="42"/>
    <col min="11777" max="11777" width="9.5703125" style="42" customWidth="1"/>
    <col min="11778" max="11778" width="12.7109375" style="42" customWidth="1"/>
    <col min="11779" max="11779" width="15.140625" style="42" customWidth="1"/>
    <col min="11780" max="11780" width="46" style="42" customWidth="1"/>
    <col min="11781" max="11781" width="15.85546875" style="42" customWidth="1"/>
    <col min="11782" max="12032" width="9.140625" style="42"/>
    <col min="12033" max="12033" width="9.5703125" style="42" customWidth="1"/>
    <col min="12034" max="12034" width="12.7109375" style="42" customWidth="1"/>
    <col min="12035" max="12035" width="15.140625" style="42" customWidth="1"/>
    <col min="12036" max="12036" width="46" style="42" customWidth="1"/>
    <col min="12037" max="12037" width="15.85546875" style="42" customWidth="1"/>
    <col min="12038" max="12288" width="9.140625" style="42"/>
    <col min="12289" max="12289" width="9.5703125" style="42" customWidth="1"/>
    <col min="12290" max="12290" width="12.7109375" style="42" customWidth="1"/>
    <col min="12291" max="12291" width="15.140625" style="42" customWidth="1"/>
    <col min="12292" max="12292" width="46" style="42" customWidth="1"/>
    <col min="12293" max="12293" width="15.85546875" style="42" customWidth="1"/>
    <col min="12294" max="12544" width="9.140625" style="42"/>
    <col min="12545" max="12545" width="9.5703125" style="42" customWidth="1"/>
    <col min="12546" max="12546" width="12.7109375" style="42" customWidth="1"/>
    <col min="12547" max="12547" width="15.140625" style="42" customWidth="1"/>
    <col min="12548" max="12548" width="46" style="42" customWidth="1"/>
    <col min="12549" max="12549" width="15.85546875" style="42" customWidth="1"/>
    <col min="12550" max="12800" width="9.140625" style="42"/>
    <col min="12801" max="12801" width="9.5703125" style="42" customWidth="1"/>
    <col min="12802" max="12802" width="12.7109375" style="42" customWidth="1"/>
    <col min="12803" max="12803" width="15.140625" style="42" customWidth="1"/>
    <col min="12804" max="12804" width="46" style="42" customWidth="1"/>
    <col min="12805" max="12805" width="15.85546875" style="42" customWidth="1"/>
    <col min="12806" max="13056" width="9.140625" style="42"/>
    <col min="13057" max="13057" width="9.5703125" style="42" customWidth="1"/>
    <col min="13058" max="13058" width="12.7109375" style="42" customWidth="1"/>
    <col min="13059" max="13059" width="15.140625" style="42" customWidth="1"/>
    <col min="13060" max="13060" width="46" style="42" customWidth="1"/>
    <col min="13061" max="13061" width="15.85546875" style="42" customWidth="1"/>
    <col min="13062" max="13312" width="9.140625" style="42"/>
    <col min="13313" max="13313" width="9.5703125" style="42" customWidth="1"/>
    <col min="13314" max="13314" width="12.7109375" style="42" customWidth="1"/>
    <col min="13315" max="13315" width="15.140625" style="42" customWidth="1"/>
    <col min="13316" max="13316" width="46" style="42" customWidth="1"/>
    <col min="13317" max="13317" width="15.85546875" style="42" customWidth="1"/>
    <col min="13318" max="13568" width="9.140625" style="42"/>
    <col min="13569" max="13569" width="9.5703125" style="42" customWidth="1"/>
    <col min="13570" max="13570" width="12.7109375" style="42" customWidth="1"/>
    <col min="13571" max="13571" width="15.140625" style="42" customWidth="1"/>
    <col min="13572" max="13572" width="46" style="42" customWidth="1"/>
    <col min="13573" max="13573" width="15.85546875" style="42" customWidth="1"/>
    <col min="13574" max="13824" width="9.140625" style="42"/>
    <col min="13825" max="13825" width="9.5703125" style="42" customWidth="1"/>
    <col min="13826" max="13826" width="12.7109375" style="42" customWidth="1"/>
    <col min="13827" max="13827" width="15.140625" style="42" customWidth="1"/>
    <col min="13828" max="13828" width="46" style="42" customWidth="1"/>
    <col min="13829" max="13829" width="15.85546875" style="42" customWidth="1"/>
    <col min="13830" max="14080" width="9.140625" style="42"/>
    <col min="14081" max="14081" width="9.5703125" style="42" customWidth="1"/>
    <col min="14082" max="14082" width="12.7109375" style="42" customWidth="1"/>
    <col min="14083" max="14083" width="15.140625" style="42" customWidth="1"/>
    <col min="14084" max="14084" width="46" style="42" customWidth="1"/>
    <col min="14085" max="14085" width="15.85546875" style="42" customWidth="1"/>
    <col min="14086" max="14336" width="9.140625" style="42"/>
    <col min="14337" max="14337" width="9.5703125" style="42" customWidth="1"/>
    <col min="14338" max="14338" width="12.7109375" style="42" customWidth="1"/>
    <col min="14339" max="14339" width="15.140625" style="42" customWidth="1"/>
    <col min="14340" max="14340" width="46" style="42" customWidth="1"/>
    <col min="14341" max="14341" width="15.85546875" style="42" customWidth="1"/>
    <col min="14342" max="14592" width="9.140625" style="42"/>
    <col min="14593" max="14593" width="9.5703125" style="42" customWidth="1"/>
    <col min="14594" max="14594" width="12.7109375" style="42" customWidth="1"/>
    <col min="14595" max="14595" width="15.140625" style="42" customWidth="1"/>
    <col min="14596" max="14596" width="46" style="42" customWidth="1"/>
    <col min="14597" max="14597" width="15.85546875" style="42" customWidth="1"/>
    <col min="14598" max="14848" width="9.140625" style="42"/>
    <col min="14849" max="14849" width="9.5703125" style="42" customWidth="1"/>
    <col min="14850" max="14850" width="12.7109375" style="42" customWidth="1"/>
    <col min="14851" max="14851" width="15.140625" style="42" customWidth="1"/>
    <col min="14852" max="14852" width="46" style="42" customWidth="1"/>
    <col min="14853" max="14853" width="15.85546875" style="42" customWidth="1"/>
    <col min="14854" max="15104" width="9.140625" style="42"/>
    <col min="15105" max="15105" width="9.5703125" style="42" customWidth="1"/>
    <col min="15106" max="15106" width="12.7109375" style="42" customWidth="1"/>
    <col min="15107" max="15107" width="15.140625" style="42" customWidth="1"/>
    <col min="15108" max="15108" width="46" style="42" customWidth="1"/>
    <col min="15109" max="15109" width="15.85546875" style="42" customWidth="1"/>
    <col min="15110" max="15360" width="9.140625" style="42"/>
    <col min="15361" max="15361" width="9.5703125" style="42" customWidth="1"/>
    <col min="15362" max="15362" width="12.7109375" style="42" customWidth="1"/>
    <col min="15363" max="15363" width="15.140625" style="42" customWidth="1"/>
    <col min="15364" max="15364" width="46" style="42" customWidth="1"/>
    <col min="15365" max="15365" width="15.85546875" style="42" customWidth="1"/>
    <col min="15366" max="15616" width="9.140625" style="42"/>
    <col min="15617" max="15617" width="9.5703125" style="42" customWidth="1"/>
    <col min="15618" max="15618" width="12.7109375" style="42" customWidth="1"/>
    <col min="15619" max="15619" width="15.140625" style="42" customWidth="1"/>
    <col min="15620" max="15620" width="46" style="42" customWidth="1"/>
    <col min="15621" max="15621" width="15.85546875" style="42" customWidth="1"/>
    <col min="15622" max="15872" width="9.140625" style="42"/>
    <col min="15873" max="15873" width="9.5703125" style="42" customWidth="1"/>
    <col min="15874" max="15874" width="12.7109375" style="42" customWidth="1"/>
    <col min="15875" max="15875" width="15.140625" style="42" customWidth="1"/>
    <col min="15876" max="15876" width="46" style="42" customWidth="1"/>
    <col min="15877" max="15877" width="15.85546875" style="42" customWidth="1"/>
    <col min="15878" max="16128" width="9.140625" style="42"/>
    <col min="16129" max="16129" width="9.5703125" style="42" customWidth="1"/>
    <col min="16130" max="16130" width="12.7109375" style="42" customWidth="1"/>
    <col min="16131" max="16131" width="15.140625" style="42" customWidth="1"/>
    <col min="16132" max="16132" width="46" style="42" customWidth="1"/>
    <col min="16133" max="16133" width="15.85546875" style="42" customWidth="1"/>
    <col min="16134" max="16384" width="9.140625" style="42"/>
  </cols>
  <sheetData>
    <row r="1" spans="1:7" ht="14.25">
      <c r="E1" s="78" t="s">
        <v>96</v>
      </c>
    </row>
    <row r="2" spans="1:7" ht="14.25" customHeight="1">
      <c r="D2" s="83" t="s">
        <v>104</v>
      </c>
      <c r="E2" s="83"/>
      <c r="F2" s="2"/>
      <c r="G2" s="2"/>
    </row>
    <row r="3" spans="1:7" ht="14.25">
      <c r="D3" s="87" t="s">
        <v>105</v>
      </c>
      <c r="E3" s="87"/>
      <c r="F3" s="5"/>
      <c r="G3" s="5"/>
    </row>
    <row r="4" spans="1:7">
      <c r="E4" s="22"/>
    </row>
    <row r="5" spans="1:7" ht="24.75" customHeight="1">
      <c r="A5" s="104" t="s">
        <v>63</v>
      </c>
      <c r="B5" s="104"/>
      <c r="C5" s="104"/>
      <c r="D5" s="104"/>
      <c r="E5" s="104"/>
      <c r="F5" s="104"/>
    </row>
    <row r="6" spans="1:7" s="22" customFormat="1" ht="21" customHeight="1">
      <c r="A6" s="64"/>
      <c r="B6" s="77" t="s">
        <v>87</v>
      </c>
      <c r="C6" s="64"/>
      <c r="D6" s="64"/>
      <c r="E6" s="63"/>
      <c r="F6" s="63"/>
      <c r="G6" s="63"/>
    </row>
    <row r="7" spans="1:7" s="22" customFormat="1" ht="12" customHeight="1">
      <c r="A7" s="63"/>
      <c r="B7" s="63"/>
      <c r="C7" s="63"/>
      <c r="D7" s="63"/>
      <c r="E7" s="63"/>
      <c r="F7" s="63"/>
      <c r="G7" s="63"/>
    </row>
    <row r="8" spans="1:7" s="45" customFormat="1" ht="12" customHeight="1">
      <c r="A8" s="43" t="s">
        <v>64</v>
      </c>
      <c r="B8" s="44"/>
      <c r="C8" s="44"/>
      <c r="D8" s="44"/>
      <c r="E8" s="44"/>
    </row>
    <row r="9" spans="1:7" s="45" customFormat="1" ht="12" customHeight="1">
      <c r="A9" s="43" t="s">
        <v>65</v>
      </c>
      <c r="B9" s="44"/>
      <c r="C9" s="44"/>
      <c r="D9" s="44"/>
      <c r="E9" s="44"/>
    </row>
    <row r="10" spans="1:7" s="45" customFormat="1" ht="1.5" customHeight="1">
      <c r="A10" s="46"/>
      <c r="B10" s="44"/>
      <c r="C10" s="44"/>
      <c r="D10" s="44"/>
      <c r="E10" s="44"/>
    </row>
    <row r="11" spans="1:7" s="45" customFormat="1" ht="47.25" customHeight="1">
      <c r="A11" s="47" t="s">
        <v>66</v>
      </c>
      <c r="B11" s="48"/>
      <c r="C11" s="47" t="s">
        <v>67</v>
      </c>
      <c r="D11" s="49" t="s">
        <v>68</v>
      </c>
      <c r="E11" s="50" t="s">
        <v>69</v>
      </c>
    </row>
    <row r="12" spans="1:7" s="45" customFormat="1" ht="21.75" customHeight="1">
      <c r="A12" s="47" t="s">
        <v>70</v>
      </c>
      <c r="B12" s="47" t="s">
        <v>71</v>
      </c>
      <c r="C12" s="47" t="s">
        <v>72</v>
      </c>
      <c r="D12" s="51"/>
      <c r="E12" s="50" t="s">
        <v>73</v>
      </c>
    </row>
    <row r="13" spans="1:7" s="45" customFormat="1" ht="12.75" customHeight="1">
      <c r="A13" s="52">
        <v>1096</v>
      </c>
      <c r="B13" s="53"/>
      <c r="C13" s="54"/>
      <c r="D13" s="55" t="s">
        <v>74</v>
      </c>
      <c r="E13" s="56"/>
    </row>
    <row r="14" spans="1:7" s="45" customFormat="1" ht="27" customHeight="1">
      <c r="A14" s="98"/>
      <c r="B14" s="98"/>
      <c r="C14" s="98"/>
      <c r="D14" s="47" t="s">
        <v>75</v>
      </c>
      <c r="E14" s="101">
        <v>42905.9</v>
      </c>
    </row>
    <row r="15" spans="1:7" s="45" customFormat="1" ht="15.75" customHeight="1">
      <c r="A15" s="99"/>
      <c r="B15" s="99"/>
      <c r="C15" s="99"/>
      <c r="D15" s="57" t="s">
        <v>76</v>
      </c>
      <c r="E15" s="102"/>
    </row>
    <row r="16" spans="1:7" s="45" customFormat="1" ht="65.25" customHeight="1">
      <c r="A16" s="99"/>
      <c r="B16" s="99"/>
      <c r="C16" s="99"/>
      <c r="D16" s="47" t="s">
        <v>77</v>
      </c>
      <c r="E16" s="102"/>
    </row>
    <row r="17" spans="1:7" s="45" customFormat="1" ht="13.5" customHeight="1">
      <c r="A17" s="99"/>
      <c r="B17" s="99"/>
      <c r="C17" s="99"/>
      <c r="D17" s="57" t="s">
        <v>29</v>
      </c>
      <c r="E17" s="102"/>
    </row>
    <row r="18" spans="1:7" s="45" customFormat="1" ht="27.75" customHeight="1">
      <c r="A18" s="100"/>
      <c r="B18" s="100"/>
      <c r="C18" s="100"/>
      <c r="D18" s="47" t="s">
        <v>78</v>
      </c>
      <c r="E18" s="103"/>
    </row>
    <row r="19" spans="1:7" s="45" customFormat="1" ht="15" customHeight="1">
      <c r="A19" s="58"/>
      <c r="B19" s="58"/>
      <c r="C19" s="59"/>
      <c r="D19" s="60" t="s">
        <v>79</v>
      </c>
      <c r="E19" s="80"/>
    </row>
    <row r="20" spans="1:7" s="45" customFormat="1" ht="32.25" customHeight="1">
      <c r="A20" s="98"/>
      <c r="B20" s="61" t="s">
        <v>80</v>
      </c>
      <c r="C20" s="98"/>
      <c r="D20" s="47" t="s">
        <v>81</v>
      </c>
      <c r="E20" s="101">
        <v>42905.9</v>
      </c>
    </row>
    <row r="21" spans="1:7" s="45" customFormat="1" ht="16.5" customHeight="1">
      <c r="A21" s="99"/>
      <c r="B21" s="51"/>
      <c r="C21" s="99"/>
      <c r="D21" s="57" t="s">
        <v>82</v>
      </c>
      <c r="E21" s="102"/>
    </row>
    <row r="22" spans="1:7" s="45" customFormat="1" ht="41.25" customHeight="1">
      <c r="A22" s="99"/>
      <c r="B22" s="51"/>
      <c r="C22" s="99"/>
      <c r="D22" s="47" t="s">
        <v>28</v>
      </c>
      <c r="E22" s="102"/>
    </row>
    <row r="23" spans="1:7" s="45" customFormat="1" ht="18" customHeight="1">
      <c r="A23" s="99"/>
      <c r="B23" s="51"/>
      <c r="C23" s="99"/>
      <c r="D23" s="57" t="s">
        <v>83</v>
      </c>
      <c r="E23" s="102"/>
    </row>
    <row r="24" spans="1:7" s="45" customFormat="1" ht="33" customHeight="1">
      <c r="A24" s="100"/>
      <c r="B24" s="62"/>
      <c r="C24" s="100"/>
      <c r="D24" s="47" t="s">
        <v>30</v>
      </c>
      <c r="E24" s="103"/>
    </row>
    <row r="26" spans="1:7" s="22" customFormat="1" ht="15" customHeight="1">
      <c r="A26" s="64"/>
      <c r="B26" s="77" t="s">
        <v>88</v>
      </c>
      <c r="C26" s="64"/>
      <c r="D26" s="64"/>
      <c r="E26" s="63"/>
      <c r="F26" s="63"/>
      <c r="G26" s="63"/>
    </row>
    <row r="27" spans="1:7" s="22" customFormat="1" ht="12" customHeight="1">
      <c r="A27" s="63"/>
      <c r="B27" s="63"/>
      <c r="C27" s="63"/>
      <c r="D27" s="63"/>
      <c r="E27" s="63"/>
      <c r="F27" s="63"/>
      <c r="G27" s="63"/>
    </row>
    <row r="28" spans="1:7" s="45" customFormat="1" ht="12" customHeight="1">
      <c r="A28" s="43" t="s">
        <v>64</v>
      </c>
      <c r="B28" s="44"/>
      <c r="C28" s="44"/>
      <c r="D28" s="44"/>
      <c r="E28" s="44"/>
    </row>
    <row r="29" spans="1:7" s="45" customFormat="1" ht="12" customHeight="1">
      <c r="A29" s="43" t="s">
        <v>65</v>
      </c>
      <c r="B29" s="44"/>
      <c r="C29" s="44"/>
      <c r="D29" s="44"/>
      <c r="E29" s="44"/>
    </row>
    <row r="30" spans="1:7" s="45" customFormat="1" ht="1.5" customHeight="1">
      <c r="A30" s="46"/>
      <c r="B30" s="44"/>
      <c r="C30" s="44"/>
      <c r="D30" s="44"/>
      <c r="E30" s="44"/>
    </row>
    <row r="31" spans="1:7" s="45" customFormat="1" ht="47.25" customHeight="1">
      <c r="A31" s="47" t="s">
        <v>66</v>
      </c>
      <c r="B31" s="48"/>
      <c r="C31" s="47" t="s">
        <v>67</v>
      </c>
      <c r="D31" s="49" t="s">
        <v>68</v>
      </c>
      <c r="E31" s="50" t="s">
        <v>69</v>
      </c>
    </row>
    <row r="32" spans="1:7" s="45" customFormat="1" ht="28.5" customHeight="1">
      <c r="A32" s="47" t="s">
        <v>70</v>
      </c>
      <c r="B32" s="47" t="s">
        <v>71</v>
      </c>
      <c r="C32" s="47" t="s">
        <v>72</v>
      </c>
      <c r="D32" s="51"/>
      <c r="E32" s="50" t="s">
        <v>73</v>
      </c>
    </row>
    <row r="33" spans="1:5" s="45" customFormat="1" ht="12.75" customHeight="1">
      <c r="A33" s="52">
        <v>1096</v>
      </c>
      <c r="B33" s="53"/>
      <c r="C33" s="54"/>
      <c r="D33" s="55" t="s">
        <v>74</v>
      </c>
      <c r="E33" s="56"/>
    </row>
    <row r="34" spans="1:5" s="45" customFormat="1" ht="30.75" customHeight="1">
      <c r="A34" s="98"/>
      <c r="B34" s="98"/>
      <c r="C34" s="98"/>
      <c r="D34" s="47" t="s">
        <v>75</v>
      </c>
      <c r="E34" s="101">
        <v>1738.35</v>
      </c>
    </row>
    <row r="35" spans="1:5" s="45" customFormat="1" ht="15.75" customHeight="1">
      <c r="A35" s="99"/>
      <c r="B35" s="99"/>
      <c r="C35" s="99"/>
      <c r="D35" s="57" t="s">
        <v>76</v>
      </c>
      <c r="E35" s="102"/>
    </row>
    <row r="36" spans="1:5" s="45" customFormat="1" ht="66" customHeight="1">
      <c r="A36" s="99"/>
      <c r="B36" s="99"/>
      <c r="C36" s="99"/>
      <c r="D36" s="47" t="s">
        <v>77</v>
      </c>
      <c r="E36" s="102"/>
    </row>
    <row r="37" spans="1:5" s="45" customFormat="1" ht="13.5" customHeight="1">
      <c r="A37" s="99"/>
      <c r="B37" s="99"/>
      <c r="C37" s="99"/>
      <c r="D37" s="57" t="s">
        <v>29</v>
      </c>
      <c r="E37" s="102"/>
    </row>
    <row r="38" spans="1:5" s="45" customFormat="1" ht="35.25" customHeight="1">
      <c r="A38" s="100"/>
      <c r="B38" s="100"/>
      <c r="C38" s="100"/>
      <c r="D38" s="47" t="s">
        <v>78</v>
      </c>
      <c r="E38" s="103"/>
    </row>
    <row r="39" spans="1:5" s="45" customFormat="1" ht="15" customHeight="1">
      <c r="A39" s="58"/>
      <c r="B39" s="58"/>
      <c r="C39" s="59"/>
      <c r="D39" s="60" t="s">
        <v>79</v>
      </c>
      <c r="E39" s="81"/>
    </row>
    <row r="40" spans="1:5" s="45" customFormat="1" ht="24.75" customHeight="1">
      <c r="A40" s="98"/>
      <c r="B40" s="61" t="s">
        <v>97</v>
      </c>
      <c r="C40" s="98"/>
      <c r="D40" s="47" t="s">
        <v>100</v>
      </c>
      <c r="E40" s="101">
        <v>1738.35</v>
      </c>
    </row>
    <row r="41" spans="1:5" s="45" customFormat="1" ht="16.5" customHeight="1">
      <c r="A41" s="99"/>
      <c r="B41" s="51"/>
      <c r="C41" s="99"/>
      <c r="D41" s="57" t="s">
        <v>82</v>
      </c>
      <c r="E41" s="102"/>
    </row>
    <row r="42" spans="1:5" s="45" customFormat="1" ht="57" customHeight="1">
      <c r="A42" s="99"/>
      <c r="B42" s="51"/>
      <c r="C42" s="99"/>
      <c r="D42" s="47" t="s">
        <v>98</v>
      </c>
      <c r="E42" s="102"/>
    </row>
    <row r="43" spans="1:5" s="45" customFormat="1" ht="18" customHeight="1">
      <c r="A43" s="99"/>
      <c r="B43" s="51"/>
      <c r="C43" s="99"/>
      <c r="D43" s="57" t="s">
        <v>83</v>
      </c>
      <c r="E43" s="102"/>
    </row>
    <row r="44" spans="1:5" s="45" customFormat="1" ht="21" customHeight="1">
      <c r="A44" s="100"/>
      <c r="B44" s="62"/>
      <c r="C44" s="100"/>
      <c r="D44" s="47" t="s">
        <v>99</v>
      </c>
      <c r="E44" s="103"/>
    </row>
    <row r="45" spans="1:5">
      <c r="E45" s="75"/>
    </row>
    <row r="46" spans="1:5">
      <c r="E46" s="75"/>
    </row>
    <row r="47" spans="1:5">
      <c r="E47" s="75"/>
    </row>
    <row r="48" spans="1:5">
      <c r="E48" s="75"/>
    </row>
  </sheetData>
  <mergeCells count="17">
    <mergeCell ref="A34:A38"/>
    <mergeCell ref="B34:B38"/>
    <mergeCell ref="C34:C38"/>
    <mergeCell ref="E34:E38"/>
    <mergeCell ref="A40:A44"/>
    <mergeCell ref="C40:C44"/>
    <mergeCell ref="E40:E44"/>
    <mergeCell ref="D2:E2"/>
    <mergeCell ref="D3:E3"/>
    <mergeCell ref="A20:A24"/>
    <mergeCell ref="C20:C24"/>
    <mergeCell ref="E20:E24"/>
    <mergeCell ref="A5:F5"/>
    <mergeCell ref="A14:A18"/>
    <mergeCell ref="B14:B18"/>
    <mergeCell ref="C14:C18"/>
    <mergeCell ref="E14:E18"/>
  </mergeCells>
  <dataValidations count="1">
    <dataValidation type="decimal" operator="greaterThanOrEqual" allowBlank="1" showInputMessage="1" showErrorMessage="1" sqref="E14:E18 JA14:JA18 SW14:SW18 ACS14:ACS18 AMO14:AMO18 AWK14:AWK18 BGG14:BGG18 BQC14:BQC18 BZY14:BZY18 CJU14:CJU18 CTQ14:CTQ18 DDM14:DDM18 DNI14:DNI18 DXE14:DXE18 EHA14:EHA18 EQW14:EQW18 FAS14:FAS18 FKO14:FKO18 FUK14:FUK18 GEG14:GEG18 GOC14:GOC18 GXY14:GXY18 HHU14:HHU18 HRQ14:HRQ18 IBM14:IBM18 ILI14:ILI18 IVE14:IVE18 JFA14:JFA18 JOW14:JOW18 JYS14:JYS18 KIO14:KIO18 KSK14:KSK18 LCG14:LCG18 LMC14:LMC18 LVY14:LVY18 MFU14:MFU18 MPQ14:MPQ18 MZM14:MZM18 NJI14:NJI18 NTE14:NTE18 ODA14:ODA18 OMW14:OMW18 OWS14:OWS18 PGO14:PGO18 PQK14:PQK18 QAG14:QAG18 QKC14:QKC18 QTY14:QTY18 RDU14:RDU18 RNQ14:RNQ18 RXM14:RXM18 SHI14:SHI18 SRE14:SRE18 TBA14:TBA18 TKW14:TKW18 TUS14:TUS18 UEO14:UEO18 UOK14:UOK18 UYG14:UYG18 VIC14:VIC18 VRY14:VRY18 WBU14:WBU18 WLQ14:WLQ18 WVM14:WVM18 E65569:E65573 JA65569:JA65573 SW65569:SW65573 ACS65569:ACS65573 AMO65569:AMO65573 AWK65569:AWK65573 BGG65569:BGG65573 BQC65569:BQC65573 BZY65569:BZY65573 CJU65569:CJU65573 CTQ65569:CTQ65573 DDM65569:DDM65573 DNI65569:DNI65573 DXE65569:DXE65573 EHA65569:EHA65573 EQW65569:EQW65573 FAS65569:FAS65573 FKO65569:FKO65573 FUK65569:FUK65573 GEG65569:GEG65573 GOC65569:GOC65573 GXY65569:GXY65573 HHU65569:HHU65573 HRQ65569:HRQ65573 IBM65569:IBM65573 ILI65569:ILI65573 IVE65569:IVE65573 JFA65569:JFA65573 JOW65569:JOW65573 JYS65569:JYS65573 KIO65569:KIO65573 KSK65569:KSK65573 LCG65569:LCG65573 LMC65569:LMC65573 LVY65569:LVY65573 MFU65569:MFU65573 MPQ65569:MPQ65573 MZM65569:MZM65573 NJI65569:NJI65573 NTE65569:NTE65573 ODA65569:ODA65573 OMW65569:OMW65573 OWS65569:OWS65573 PGO65569:PGO65573 PQK65569:PQK65573 QAG65569:QAG65573 QKC65569:QKC65573 QTY65569:QTY65573 RDU65569:RDU65573 RNQ65569:RNQ65573 RXM65569:RXM65573 SHI65569:SHI65573 SRE65569:SRE65573 TBA65569:TBA65573 TKW65569:TKW65573 TUS65569:TUS65573 UEO65569:UEO65573 UOK65569:UOK65573 UYG65569:UYG65573 VIC65569:VIC65573 VRY65569:VRY65573 WBU65569:WBU65573 WLQ65569:WLQ65573 WVM65569:WVM65573 E131105:E131109 JA131105:JA131109 SW131105:SW131109 ACS131105:ACS131109 AMO131105:AMO131109 AWK131105:AWK131109 BGG131105:BGG131109 BQC131105:BQC131109 BZY131105:BZY131109 CJU131105:CJU131109 CTQ131105:CTQ131109 DDM131105:DDM131109 DNI131105:DNI131109 DXE131105:DXE131109 EHA131105:EHA131109 EQW131105:EQW131109 FAS131105:FAS131109 FKO131105:FKO131109 FUK131105:FUK131109 GEG131105:GEG131109 GOC131105:GOC131109 GXY131105:GXY131109 HHU131105:HHU131109 HRQ131105:HRQ131109 IBM131105:IBM131109 ILI131105:ILI131109 IVE131105:IVE131109 JFA131105:JFA131109 JOW131105:JOW131109 JYS131105:JYS131109 KIO131105:KIO131109 KSK131105:KSK131109 LCG131105:LCG131109 LMC131105:LMC131109 LVY131105:LVY131109 MFU131105:MFU131109 MPQ131105:MPQ131109 MZM131105:MZM131109 NJI131105:NJI131109 NTE131105:NTE131109 ODA131105:ODA131109 OMW131105:OMW131109 OWS131105:OWS131109 PGO131105:PGO131109 PQK131105:PQK131109 QAG131105:QAG131109 QKC131105:QKC131109 QTY131105:QTY131109 RDU131105:RDU131109 RNQ131105:RNQ131109 RXM131105:RXM131109 SHI131105:SHI131109 SRE131105:SRE131109 TBA131105:TBA131109 TKW131105:TKW131109 TUS131105:TUS131109 UEO131105:UEO131109 UOK131105:UOK131109 UYG131105:UYG131109 VIC131105:VIC131109 VRY131105:VRY131109 WBU131105:WBU131109 WLQ131105:WLQ131109 WVM131105:WVM131109 E196641:E196645 JA196641:JA196645 SW196641:SW196645 ACS196641:ACS196645 AMO196641:AMO196645 AWK196641:AWK196645 BGG196641:BGG196645 BQC196641:BQC196645 BZY196641:BZY196645 CJU196641:CJU196645 CTQ196641:CTQ196645 DDM196641:DDM196645 DNI196641:DNI196645 DXE196641:DXE196645 EHA196641:EHA196645 EQW196641:EQW196645 FAS196641:FAS196645 FKO196641:FKO196645 FUK196641:FUK196645 GEG196641:GEG196645 GOC196641:GOC196645 GXY196641:GXY196645 HHU196641:HHU196645 HRQ196641:HRQ196645 IBM196641:IBM196645 ILI196641:ILI196645 IVE196641:IVE196645 JFA196641:JFA196645 JOW196641:JOW196645 JYS196641:JYS196645 KIO196641:KIO196645 KSK196641:KSK196645 LCG196641:LCG196645 LMC196641:LMC196645 LVY196641:LVY196645 MFU196641:MFU196645 MPQ196641:MPQ196645 MZM196641:MZM196645 NJI196641:NJI196645 NTE196641:NTE196645 ODA196641:ODA196645 OMW196641:OMW196645 OWS196641:OWS196645 PGO196641:PGO196645 PQK196641:PQK196645 QAG196641:QAG196645 QKC196641:QKC196645 QTY196641:QTY196645 RDU196641:RDU196645 RNQ196641:RNQ196645 RXM196641:RXM196645 SHI196641:SHI196645 SRE196641:SRE196645 TBA196641:TBA196645 TKW196641:TKW196645 TUS196641:TUS196645 UEO196641:UEO196645 UOK196641:UOK196645 UYG196641:UYG196645 VIC196641:VIC196645 VRY196641:VRY196645 WBU196641:WBU196645 WLQ196641:WLQ196645 WVM196641:WVM196645 E262177:E262181 JA262177:JA262181 SW262177:SW262181 ACS262177:ACS262181 AMO262177:AMO262181 AWK262177:AWK262181 BGG262177:BGG262181 BQC262177:BQC262181 BZY262177:BZY262181 CJU262177:CJU262181 CTQ262177:CTQ262181 DDM262177:DDM262181 DNI262177:DNI262181 DXE262177:DXE262181 EHA262177:EHA262181 EQW262177:EQW262181 FAS262177:FAS262181 FKO262177:FKO262181 FUK262177:FUK262181 GEG262177:GEG262181 GOC262177:GOC262181 GXY262177:GXY262181 HHU262177:HHU262181 HRQ262177:HRQ262181 IBM262177:IBM262181 ILI262177:ILI262181 IVE262177:IVE262181 JFA262177:JFA262181 JOW262177:JOW262181 JYS262177:JYS262181 KIO262177:KIO262181 KSK262177:KSK262181 LCG262177:LCG262181 LMC262177:LMC262181 LVY262177:LVY262181 MFU262177:MFU262181 MPQ262177:MPQ262181 MZM262177:MZM262181 NJI262177:NJI262181 NTE262177:NTE262181 ODA262177:ODA262181 OMW262177:OMW262181 OWS262177:OWS262181 PGO262177:PGO262181 PQK262177:PQK262181 QAG262177:QAG262181 QKC262177:QKC262181 QTY262177:QTY262181 RDU262177:RDU262181 RNQ262177:RNQ262181 RXM262177:RXM262181 SHI262177:SHI262181 SRE262177:SRE262181 TBA262177:TBA262181 TKW262177:TKW262181 TUS262177:TUS262181 UEO262177:UEO262181 UOK262177:UOK262181 UYG262177:UYG262181 VIC262177:VIC262181 VRY262177:VRY262181 WBU262177:WBU262181 WLQ262177:WLQ262181 WVM262177:WVM262181 E327713:E327717 JA327713:JA327717 SW327713:SW327717 ACS327713:ACS327717 AMO327713:AMO327717 AWK327713:AWK327717 BGG327713:BGG327717 BQC327713:BQC327717 BZY327713:BZY327717 CJU327713:CJU327717 CTQ327713:CTQ327717 DDM327713:DDM327717 DNI327713:DNI327717 DXE327713:DXE327717 EHA327713:EHA327717 EQW327713:EQW327717 FAS327713:FAS327717 FKO327713:FKO327717 FUK327713:FUK327717 GEG327713:GEG327717 GOC327713:GOC327717 GXY327713:GXY327717 HHU327713:HHU327717 HRQ327713:HRQ327717 IBM327713:IBM327717 ILI327713:ILI327717 IVE327713:IVE327717 JFA327713:JFA327717 JOW327713:JOW327717 JYS327713:JYS327717 KIO327713:KIO327717 KSK327713:KSK327717 LCG327713:LCG327717 LMC327713:LMC327717 LVY327713:LVY327717 MFU327713:MFU327717 MPQ327713:MPQ327717 MZM327713:MZM327717 NJI327713:NJI327717 NTE327713:NTE327717 ODA327713:ODA327717 OMW327713:OMW327717 OWS327713:OWS327717 PGO327713:PGO327717 PQK327713:PQK327717 QAG327713:QAG327717 QKC327713:QKC327717 QTY327713:QTY327717 RDU327713:RDU327717 RNQ327713:RNQ327717 RXM327713:RXM327717 SHI327713:SHI327717 SRE327713:SRE327717 TBA327713:TBA327717 TKW327713:TKW327717 TUS327713:TUS327717 UEO327713:UEO327717 UOK327713:UOK327717 UYG327713:UYG327717 VIC327713:VIC327717 VRY327713:VRY327717 WBU327713:WBU327717 WLQ327713:WLQ327717 WVM327713:WVM327717 E393249:E393253 JA393249:JA393253 SW393249:SW393253 ACS393249:ACS393253 AMO393249:AMO393253 AWK393249:AWK393253 BGG393249:BGG393253 BQC393249:BQC393253 BZY393249:BZY393253 CJU393249:CJU393253 CTQ393249:CTQ393253 DDM393249:DDM393253 DNI393249:DNI393253 DXE393249:DXE393253 EHA393249:EHA393253 EQW393249:EQW393253 FAS393249:FAS393253 FKO393249:FKO393253 FUK393249:FUK393253 GEG393249:GEG393253 GOC393249:GOC393253 GXY393249:GXY393253 HHU393249:HHU393253 HRQ393249:HRQ393253 IBM393249:IBM393253 ILI393249:ILI393253 IVE393249:IVE393253 JFA393249:JFA393253 JOW393249:JOW393253 JYS393249:JYS393253 KIO393249:KIO393253 KSK393249:KSK393253 LCG393249:LCG393253 LMC393249:LMC393253 LVY393249:LVY393253 MFU393249:MFU393253 MPQ393249:MPQ393253 MZM393249:MZM393253 NJI393249:NJI393253 NTE393249:NTE393253 ODA393249:ODA393253 OMW393249:OMW393253 OWS393249:OWS393253 PGO393249:PGO393253 PQK393249:PQK393253 QAG393249:QAG393253 QKC393249:QKC393253 QTY393249:QTY393253 RDU393249:RDU393253 RNQ393249:RNQ393253 RXM393249:RXM393253 SHI393249:SHI393253 SRE393249:SRE393253 TBA393249:TBA393253 TKW393249:TKW393253 TUS393249:TUS393253 UEO393249:UEO393253 UOK393249:UOK393253 UYG393249:UYG393253 VIC393249:VIC393253 VRY393249:VRY393253 WBU393249:WBU393253 WLQ393249:WLQ393253 WVM393249:WVM393253 E458785:E458789 JA458785:JA458789 SW458785:SW458789 ACS458785:ACS458789 AMO458785:AMO458789 AWK458785:AWK458789 BGG458785:BGG458789 BQC458785:BQC458789 BZY458785:BZY458789 CJU458785:CJU458789 CTQ458785:CTQ458789 DDM458785:DDM458789 DNI458785:DNI458789 DXE458785:DXE458789 EHA458785:EHA458789 EQW458785:EQW458789 FAS458785:FAS458789 FKO458785:FKO458789 FUK458785:FUK458789 GEG458785:GEG458789 GOC458785:GOC458789 GXY458785:GXY458789 HHU458785:HHU458789 HRQ458785:HRQ458789 IBM458785:IBM458789 ILI458785:ILI458789 IVE458785:IVE458789 JFA458785:JFA458789 JOW458785:JOW458789 JYS458785:JYS458789 KIO458785:KIO458789 KSK458785:KSK458789 LCG458785:LCG458789 LMC458785:LMC458789 LVY458785:LVY458789 MFU458785:MFU458789 MPQ458785:MPQ458789 MZM458785:MZM458789 NJI458785:NJI458789 NTE458785:NTE458789 ODA458785:ODA458789 OMW458785:OMW458789 OWS458785:OWS458789 PGO458785:PGO458789 PQK458785:PQK458789 QAG458785:QAG458789 QKC458785:QKC458789 QTY458785:QTY458789 RDU458785:RDU458789 RNQ458785:RNQ458789 RXM458785:RXM458789 SHI458785:SHI458789 SRE458785:SRE458789 TBA458785:TBA458789 TKW458785:TKW458789 TUS458785:TUS458789 UEO458785:UEO458789 UOK458785:UOK458789 UYG458785:UYG458789 VIC458785:VIC458789 VRY458785:VRY458789 WBU458785:WBU458789 WLQ458785:WLQ458789 WVM458785:WVM458789 E524321:E524325 JA524321:JA524325 SW524321:SW524325 ACS524321:ACS524325 AMO524321:AMO524325 AWK524321:AWK524325 BGG524321:BGG524325 BQC524321:BQC524325 BZY524321:BZY524325 CJU524321:CJU524325 CTQ524321:CTQ524325 DDM524321:DDM524325 DNI524321:DNI524325 DXE524321:DXE524325 EHA524321:EHA524325 EQW524321:EQW524325 FAS524321:FAS524325 FKO524321:FKO524325 FUK524321:FUK524325 GEG524321:GEG524325 GOC524321:GOC524325 GXY524321:GXY524325 HHU524321:HHU524325 HRQ524321:HRQ524325 IBM524321:IBM524325 ILI524321:ILI524325 IVE524321:IVE524325 JFA524321:JFA524325 JOW524321:JOW524325 JYS524321:JYS524325 KIO524321:KIO524325 KSK524321:KSK524325 LCG524321:LCG524325 LMC524321:LMC524325 LVY524321:LVY524325 MFU524321:MFU524325 MPQ524321:MPQ524325 MZM524321:MZM524325 NJI524321:NJI524325 NTE524321:NTE524325 ODA524321:ODA524325 OMW524321:OMW524325 OWS524321:OWS524325 PGO524321:PGO524325 PQK524321:PQK524325 QAG524321:QAG524325 QKC524321:QKC524325 QTY524321:QTY524325 RDU524321:RDU524325 RNQ524321:RNQ524325 RXM524321:RXM524325 SHI524321:SHI524325 SRE524321:SRE524325 TBA524321:TBA524325 TKW524321:TKW524325 TUS524321:TUS524325 UEO524321:UEO524325 UOK524321:UOK524325 UYG524321:UYG524325 VIC524321:VIC524325 VRY524321:VRY524325 WBU524321:WBU524325 WLQ524321:WLQ524325 WVM524321:WVM524325 E589857:E589861 JA589857:JA589861 SW589857:SW589861 ACS589857:ACS589861 AMO589857:AMO589861 AWK589857:AWK589861 BGG589857:BGG589861 BQC589857:BQC589861 BZY589857:BZY589861 CJU589857:CJU589861 CTQ589857:CTQ589861 DDM589857:DDM589861 DNI589857:DNI589861 DXE589857:DXE589861 EHA589857:EHA589861 EQW589857:EQW589861 FAS589857:FAS589861 FKO589857:FKO589861 FUK589857:FUK589861 GEG589857:GEG589861 GOC589857:GOC589861 GXY589857:GXY589861 HHU589857:HHU589861 HRQ589857:HRQ589861 IBM589857:IBM589861 ILI589857:ILI589861 IVE589857:IVE589861 JFA589857:JFA589861 JOW589857:JOW589861 JYS589857:JYS589861 KIO589857:KIO589861 KSK589857:KSK589861 LCG589857:LCG589861 LMC589857:LMC589861 LVY589857:LVY589861 MFU589857:MFU589861 MPQ589857:MPQ589861 MZM589857:MZM589861 NJI589857:NJI589861 NTE589857:NTE589861 ODA589857:ODA589861 OMW589857:OMW589861 OWS589857:OWS589861 PGO589857:PGO589861 PQK589857:PQK589861 QAG589857:QAG589861 QKC589857:QKC589861 QTY589857:QTY589861 RDU589857:RDU589861 RNQ589857:RNQ589861 RXM589857:RXM589861 SHI589857:SHI589861 SRE589857:SRE589861 TBA589857:TBA589861 TKW589857:TKW589861 TUS589857:TUS589861 UEO589857:UEO589861 UOK589857:UOK589861 UYG589857:UYG589861 VIC589857:VIC589861 VRY589857:VRY589861 WBU589857:WBU589861 WLQ589857:WLQ589861 WVM589857:WVM589861 E655393:E655397 JA655393:JA655397 SW655393:SW655397 ACS655393:ACS655397 AMO655393:AMO655397 AWK655393:AWK655397 BGG655393:BGG655397 BQC655393:BQC655397 BZY655393:BZY655397 CJU655393:CJU655397 CTQ655393:CTQ655397 DDM655393:DDM655397 DNI655393:DNI655397 DXE655393:DXE655397 EHA655393:EHA655397 EQW655393:EQW655397 FAS655393:FAS655397 FKO655393:FKO655397 FUK655393:FUK655397 GEG655393:GEG655397 GOC655393:GOC655397 GXY655393:GXY655397 HHU655393:HHU655397 HRQ655393:HRQ655397 IBM655393:IBM655397 ILI655393:ILI655397 IVE655393:IVE655397 JFA655393:JFA655397 JOW655393:JOW655397 JYS655393:JYS655397 KIO655393:KIO655397 KSK655393:KSK655397 LCG655393:LCG655397 LMC655393:LMC655397 LVY655393:LVY655397 MFU655393:MFU655397 MPQ655393:MPQ655397 MZM655393:MZM655397 NJI655393:NJI655397 NTE655393:NTE655397 ODA655393:ODA655397 OMW655393:OMW655397 OWS655393:OWS655397 PGO655393:PGO655397 PQK655393:PQK655397 QAG655393:QAG655397 QKC655393:QKC655397 QTY655393:QTY655397 RDU655393:RDU655397 RNQ655393:RNQ655397 RXM655393:RXM655397 SHI655393:SHI655397 SRE655393:SRE655397 TBA655393:TBA655397 TKW655393:TKW655397 TUS655393:TUS655397 UEO655393:UEO655397 UOK655393:UOK655397 UYG655393:UYG655397 VIC655393:VIC655397 VRY655393:VRY655397 WBU655393:WBU655397 WLQ655393:WLQ655397 WVM655393:WVM655397 E720929:E720933 JA720929:JA720933 SW720929:SW720933 ACS720929:ACS720933 AMO720929:AMO720933 AWK720929:AWK720933 BGG720929:BGG720933 BQC720929:BQC720933 BZY720929:BZY720933 CJU720929:CJU720933 CTQ720929:CTQ720933 DDM720929:DDM720933 DNI720929:DNI720933 DXE720929:DXE720933 EHA720929:EHA720933 EQW720929:EQW720933 FAS720929:FAS720933 FKO720929:FKO720933 FUK720929:FUK720933 GEG720929:GEG720933 GOC720929:GOC720933 GXY720929:GXY720933 HHU720929:HHU720933 HRQ720929:HRQ720933 IBM720929:IBM720933 ILI720929:ILI720933 IVE720929:IVE720933 JFA720929:JFA720933 JOW720929:JOW720933 JYS720929:JYS720933 KIO720929:KIO720933 KSK720929:KSK720933 LCG720929:LCG720933 LMC720929:LMC720933 LVY720929:LVY720933 MFU720929:MFU720933 MPQ720929:MPQ720933 MZM720929:MZM720933 NJI720929:NJI720933 NTE720929:NTE720933 ODA720929:ODA720933 OMW720929:OMW720933 OWS720929:OWS720933 PGO720929:PGO720933 PQK720929:PQK720933 QAG720929:QAG720933 QKC720929:QKC720933 QTY720929:QTY720933 RDU720929:RDU720933 RNQ720929:RNQ720933 RXM720929:RXM720933 SHI720929:SHI720933 SRE720929:SRE720933 TBA720929:TBA720933 TKW720929:TKW720933 TUS720929:TUS720933 UEO720929:UEO720933 UOK720929:UOK720933 UYG720929:UYG720933 VIC720929:VIC720933 VRY720929:VRY720933 WBU720929:WBU720933 WLQ720929:WLQ720933 WVM720929:WVM720933 E786465:E786469 JA786465:JA786469 SW786465:SW786469 ACS786465:ACS786469 AMO786465:AMO786469 AWK786465:AWK786469 BGG786465:BGG786469 BQC786465:BQC786469 BZY786465:BZY786469 CJU786465:CJU786469 CTQ786465:CTQ786469 DDM786465:DDM786469 DNI786465:DNI786469 DXE786465:DXE786469 EHA786465:EHA786469 EQW786465:EQW786469 FAS786465:FAS786469 FKO786465:FKO786469 FUK786465:FUK786469 GEG786465:GEG786469 GOC786465:GOC786469 GXY786465:GXY786469 HHU786465:HHU786469 HRQ786465:HRQ786469 IBM786465:IBM786469 ILI786465:ILI786469 IVE786465:IVE786469 JFA786465:JFA786469 JOW786465:JOW786469 JYS786465:JYS786469 KIO786465:KIO786469 KSK786465:KSK786469 LCG786465:LCG786469 LMC786465:LMC786469 LVY786465:LVY786469 MFU786465:MFU786469 MPQ786465:MPQ786469 MZM786465:MZM786469 NJI786465:NJI786469 NTE786465:NTE786469 ODA786465:ODA786469 OMW786465:OMW786469 OWS786465:OWS786469 PGO786465:PGO786469 PQK786465:PQK786469 QAG786465:QAG786469 QKC786465:QKC786469 QTY786465:QTY786469 RDU786465:RDU786469 RNQ786465:RNQ786469 RXM786465:RXM786469 SHI786465:SHI786469 SRE786465:SRE786469 TBA786465:TBA786469 TKW786465:TKW786469 TUS786465:TUS786469 UEO786465:UEO786469 UOK786465:UOK786469 UYG786465:UYG786469 VIC786465:VIC786469 VRY786465:VRY786469 WBU786465:WBU786469 WLQ786465:WLQ786469 WVM786465:WVM786469 E852001:E852005 JA852001:JA852005 SW852001:SW852005 ACS852001:ACS852005 AMO852001:AMO852005 AWK852001:AWK852005 BGG852001:BGG852005 BQC852001:BQC852005 BZY852001:BZY852005 CJU852001:CJU852005 CTQ852001:CTQ852005 DDM852001:DDM852005 DNI852001:DNI852005 DXE852001:DXE852005 EHA852001:EHA852005 EQW852001:EQW852005 FAS852001:FAS852005 FKO852001:FKO852005 FUK852001:FUK852005 GEG852001:GEG852005 GOC852001:GOC852005 GXY852001:GXY852005 HHU852001:HHU852005 HRQ852001:HRQ852005 IBM852001:IBM852005 ILI852001:ILI852005 IVE852001:IVE852005 JFA852001:JFA852005 JOW852001:JOW852005 JYS852001:JYS852005 KIO852001:KIO852005 KSK852001:KSK852005 LCG852001:LCG852005 LMC852001:LMC852005 LVY852001:LVY852005 MFU852001:MFU852005 MPQ852001:MPQ852005 MZM852001:MZM852005 NJI852001:NJI852005 NTE852001:NTE852005 ODA852001:ODA852005 OMW852001:OMW852005 OWS852001:OWS852005 PGO852001:PGO852005 PQK852001:PQK852005 QAG852001:QAG852005 QKC852001:QKC852005 QTY852001:QTY852005 RDU852001:RDU852005 RNQ852001:RNQ852005 RXM852001:RXM852005 SHI852001:SHI852005 SRE852001:SRE852005 TBA852001:TBA852005 TKW852001:TKW852005 TUS852001:TUS852005 UEO852001:UEO852005 UOK852001:UOK852005 UYG852001:UYG852005 VIC852001:VIC852005 VRY852001:VRY852005 WBU852001:WBU852005 WLQ852001:WLQ852005 WVM852001:WVM852005 E917537:E917541 JA917537:JA917541 SW917537:SW917541 ACS917537:ACS917541 AMO917537:AMO917541 AWK917537:AWK917541 BGG917537:BGG917541 BQC917537:BQC917541 BZY917537:BZY917541 CJU917537:CJU917541 CTQ917537:CTQ917541 DDM917537:DDM917541 DNI917537:DNI917541 DXE917537:DXE917541 EHA917537:EHA917541 EQW917537:EQW917541 FAS917537:FAS917541 FKO917537:FKO917541 FUK917537:FUK917541 GEG917537:GEG917541 GOC917537:GOC917541 GXY917537:GXY917541 HHU917537:HHU917541 HRQ917537:HRQ917541 IBM917537:IBM917541 ILI917537:ILI917541 IVE917537:IVE917541 JFA917537:JFA917541 JOW917537:JOW917541 JYS917537:JYS917541 KIO917537:KIO917541 KSK917537:KSK917541 LCG917537:LCG917541 LMC917537:LMC917541 LVY917537:LVY917541 MFU917537:MFU917541 MPQ917537:MPQ917541 MZM917537:MZM917541 NJI917537:NJI917541 NTE917537:NTE917541 ODA917537:ODA917541 OMW917537:OMW917541 OWS917537:OWS917541 PGO917537:PGO917541 PQK917537:PQK917541 QAG917537:QAG917541 QKC917537:QKC917541 QTY917537:QTY917541 RDU917537:RDU917541 RNQ917537:RNQ917541 RXM917537:RXM917541 SHI917537:SHI917541 SRE917537:SRE917541 TBA917537:TBA917541 TKW917537:TKW917541 TUS917537:TUS917541 UEO917537:UEO917541 UOK917537:UOK917541 UYG917537:UYG917541 VIC917537:VIC917541 VRY917537:VRY917541 WBU917537:WBU917541 WLQ917537:WLQ917541 WVM917537:WVM917541 E983073:E983077 JA983073:JA983077 SW983073:SW983077 ACS983073:ACS983077 AMO983073:AMO983077 AWK983073:AWK983077 BGG983073:BGG983077 BQC983073:BQC983077 BZY983073:BZY983077 CJU983073:CJU983077 CTQ983073:CTQ983077 DDM983073:DDM983077 DNI983073:DNI983077 DXE983073:DXE983077 EHA983073:EHA983077 EQW983073:EQW983077 FAS983073:FAS983077 FKO983073:FKO983077 FUK983073:FUK983077 GEG983073:GEG983077 GOC983073:GOC983077 GXY983073:GXY983077 HHU983073:HHU983077 HRQ983073:HRQ983077 IBM983073:IBM983077 ILI983073:ILI983077 IVE983073:IVE983077 JFA983073:JFA983077 JOW983073:JOW983077 JYS983073:JYS983077 KIO983073:KIO983077 KSK983073:KSK983077 LCG983073:LCG983077 LMC983073:LMC983077 LVY983073:LVY983077 MFU983073:MFU983077 MPQ983073:MPQ983077 MZM983073:MZM983077 NJI983073:NJI983077 NTE983073:NTE983077 ODA983073:ODA983077 OMW983073:OMW983077 OWS983073:OWS983077 PGO983073:PGO983077 PQK983073:PQK983077 QAG983073:QAG983077 QKC983073:QKC983077 QTY983073:QTY983077 RDU983073:RDU983077 RNQ983073:RNQ983077 RXM983073:RXM983077 SHI983073:SHI983077 SRE983073:SRE983077 TBA983073:TBA983077 TKW983073:TKW983077 TUS983073:TUS983077 UEO983073:UEO983077 UOK983073:UOK983077 UYG983073:UYG983077 VIC983073:VIC983077 VRY983073:VRY983077 WBU983073:WBU983077 WLQ983073:WLQ983077 WVM983073:WVM983077 E40:E44 JA20:JA24 SW20:SW24 ACS20:ACS24 AMO20:AMO24 AWK20:AWK24 BGG20:BGG24 BQC20:BQC24 BZY20:BZY24 CJU20:CJU24 CTQ20:CTQ24 DDM20:DDM24 DNI20:DNI24 DXE20:DXE24 EHA20:EHA24 EQW20:EQW24 FAS20:FAS24 FKO20:FKO24 FUK20:FUK24 GEG20:GEG24 GOC20:GOC24 GXY20:GXY24 HHU20:HHU24 HRQ20:HRQ24 IBM20:IBM24 ILI20:ILI24 IVE20:IVE24 JFA20:JFA24 JOW20:JOW24 JYS20:JYS24 KIO20:KIO24 KSK20:KSK24 LCG20:LCG24 LMC20:LMC24 LVY20:LVY24 MFU20:MFU24 MPQ20:MPQ24 MZM20:MZM24 NJI20:NJI24 NTE20:NTE24 ODA20:ODA24 OMW20:OMW24 OWS20:OWS24 PGO20:PGO24 PQK20:PQK24 QAG20:QAG24 QKC20:QKC24 QTY20:QTY24 RDU20:RDU24 RNQ20:RNQ24 RXM20:RXM24 SHI20:SHI24 SRE20:SRE24 TBA20:TBA24 TKW20:TKW24 TUS20:TUS24 UEO20:UEO24 UOK20:UOK24 UYG20:UYG24 VIC20:VIC24 VRY20:VRY24 WBU20:WBU24 WLQ20:WLQ24 WVM20:WVM24 E65575:E65579 JA65575:JA65579 SW65575:SW65579 ACS65575:ACS65579 AMO65575:AMO65579 AWK65575:AWK65579 BGG65575:BGG65579 BQC65575:BQC65579 BZY65575:BZY65579 CJU65575:CJU65579 CTQ65575:CTQ65579 DDM65575:DDM65579 DNI65575:DNI65579 DXE65575:DXE65579 EHA65575:EHA65579 EQW65575:EQW65579 FAS65575:FAS65579 FKO65575:FKO65579 FUK65575:FUK65579 GEG65575:GEG65579 GOC65575:GOC65579 GXY65575:GXY65579 HHU65575:HHU65579 HRQ65575:HRQ65579 IBM65575:IBM65579 ILI65575:ILI65579 IVE65575:IVE65579 JFA65575:JFA65579 JOW65575:JOW65579 JYS65575:JYS65579 KIO65575:KIO65579 KSK65575:KSK65579 LCG65575:LCG65579 LMC65575:LMC65579 LVY65575:LVY65579 MFU65575:MFU65579 MPQ65575:MPQ65579 MZM65575:MZM65579 NJI65575:NJI65579 NTE65575:NTE65579 ODA65575:ODA65579 OMW65575:OMW65579 OWS65575:OWS65579 PGO65575:PGO65579 PQK65575:PQK65579 QAG65575:QAG65579 QKC65575:QKC65579 QTY65575:QTY65579 RDU65575:RDU65579 RNQ65575:RNQ65579 RXM65575:RXM65579 SHI65575:SHI65579 SRE65575:SRE65579 TBA65575:TBA65579 TKW65575:TKW65579 TUS65575:TUS65579 UEO65575:UEO65579 UOK65575:UOK65579 UYG65575:UYG65579 VIC65575:VIC65579 VRY65575:VRY65579 WBU65575:WBU65579 WLQ65575:WLQ65579 WVM65575:WVM65579 E131111:E131115 JA131111:JA131115 SW131111:SW131115 ACS131111:ACS131115 AMO131111:AMO131115 AWK131111:AWK131115 BGG131111:BGG131115 BQC131111:BQC131115 BZY131111:BZY131115 CJU131111:CJU131115 CTQ131111:CTQ131115 DDM131111:DDM131115 DNI131111:DNI131115 DXE131111:DXE131115 EHA131111:EHA131115 EQW131111:EQW131115 FAS131111:FAS131115 FKO131111:FKO131115 FUK131111:FUK131115 GEG131111:GEG131115 GOC131111:GOC131115 GXY131111:GXY131115 HHU131111:HHU131115 HRQ131111:HRQ131115 IBM131111:IBM131115 ILI131111:ILI131115 IVE131111:IVE131115 JFA131111:JFA131115 JOW131111:JOW131115 JYS131111:JYS131115 KIO131111:KIO131115 KSK131111:KSK131115 LCG131111:LCG131115 LMC131111:LMC131115 LVY131111:LVY131115 MFU131111:MFU131115 MPQ131111:MPQ131115 MZM131111:MZM131115 NJI131111:NJI131115 NTE131111:NTE131115 ODA131111:ODA131115 OMW131111:OMW131115 OWS131111:OWS131115 PGO131111:PGO131115 PQK131111:PQK131115 QAG131111:QAG131115 QKC131111:QKC131115 QTY131111:QTY131115 RDU131111:RDU131115 RNQ131111:RNQ131115 RXM131111:RXM131115 SHI131111:SHI131115 SRE131111:SRE131115 TBA131111:TBA131115 TKW131111:TKW131115 TUS131111:TUS131115 UEO131111:UEO131115 UOK131111:UOK131115 UYG131111:UYG131115 VIC131111:VIC131115 VRY131111:VRY131115 WBU131111:WBU131115 WLQ131111:WLQ131115 WVM131111:WVM131115 E196647:E196651 JA196647:JA196651 SW196647:SW196651 ACS196647:ACS196651 AMO196647:AMO196651 AWK196647:AWK196651 BGG196647:BGG196651 BQC196647:BQC196651 BZY196647:BZY196651 CJU196647:CJU196651 CTQ196647:CTQ196651 DDM196647:DDM196651 DNI196647:DNI196651 DXE196647:DXE196651 EHA196647:EHA196651 EQW196647:EQW196651 FAS196647:FAS196651 FKO196647:FKO196651 FUK196647:FUK196651 GEG196647:GEG196651 GOC196647:GOC196651 GXY196647:GXY196651 HHU196647:HHU196651 HRQ196647:HRQ196651 IBM196647:IBM196651 ILI196647:ILI196651 IVE196647:IVE196651 JFA196647:JFA196651 JOW196647:JOW196651 JYS196647:JYS196651 KIO196647:KIO196651 KSK196647:KSK196651 LCG196647:LCG196651 LMC196647:LMC196651 LVY196647:LVY196651 MFU196647:MFU196651 MPQ196647:MPQ196651 MZM196647:MZM196651 NJI196647:NJI196651 NTE196647:NTE196651 ODA196647:ODA196651 OMW196647:OMW196651 OWS196647:OWS196651 PGO196647:PGO196651 PQK196647:PQK196651 QAG196647:QAG196651 QKC196647:QKC196651 QTY196647:QTY196651 RDU196647:RDU196651 RNQ196647:RNQ196651 RXM196647:RXM196651 SHI196647:SHI196651 SRE196647:SRE196651 TBA196647:TBA196651 TKW196647:TKW196651 TUS196647:TUS196651 UEO196647:UEO196651 UOK196647:UOK196651 UYG196647:UYG196651 VIC196647:VIC196651 VRY196647:VRY196651 WBU196647:WBU196651 WLQ196647:WLQ196651 WVM196647:WVM196651 E262183:E262187 JA262183:JA262187 SW262183:SW262187 ACS262183:ACS262187 AMO262183:AMO262187 AWK262183:AWK262187 BGG262183:BGG262187 BQC262183:BQC262187 BZY262183:BZY262187 CJU262183:CJU262187 CTQ262183:CTQ262187 DDM262183:DDM262187 DNI262183:DNI262187 DXE262183:DXE262187 EHA262183:EHA262187 EQW262183:EQW262187 FAS262183:FAS262187 FKO262183:FKO262187 FUK262183:FUK262187 GEG262183:GEG262187 GOC262183:GOC262187 GXY262183:GXY262187 HHU262183:HHU262187 HRQ262183:HRQ262187 IBM262183:IBM262187 ILI262183:ILI262187 IVE262183:IVE262187 JFA262183:JFA262187 JOW262183:JOW262187 JYS262183:JYS262187 KIO262183:KIO262187 KSK262183:KSK262187 LCG262183:LCG262187 LMC262183:LMC262187 LVY262183:LVY262187 MFU262183:MFU262187 MPQ262183:MPQ262187 MZM262183:MZM262187 NJI262183:NJI262187 NTE262183:NTE262187 ODA262183:ODA262187 OMW262183:OMW262187 OWS262183:OWS262187 PGO262183:PGO262187 PQK262183:PQK262187 QAG262183:QAG262187 QKC262183:QKC262187 QTY262183:QTY262187 RDU262183:RDU262187 RNQ262183:RNQ262187 RXM262183:RXM262187 SHI262183:SHI262187 SRE262183:SRE262187 TBA262183:TBA262187 TKW262183:TKW262187 TUS262183:TUS262187 UEO262183:UEO262187 UOK262183:UOK262187 UYG262183:UYG262187 VIC262183:VIC262187 VRY262183:VRY262187 WBU262183:WBU262187 WLQ262183:WLQ262187 WVM262183:WVM262187 E327719:E327723 JA327719:JA327723 SW327719:SW327723 ACS327719:ACS327723 AMO327719:AMO327723 AWK327719:AWK327723 BGG327719:BGG327723 BQC327719:BQC327723 BZY327719:BZY327723 CJU327719:CJU327723 CTQ327719:CTQ327723 DDM327719:DDM327723 DNI327719:DNI327723 DXE327719:DXE327723 EHA327719:EHA327723 EQW327719:EQW327723 FAS327719:FAS327723 FKO327719:FKO327723 FUK327719:FUK327723 GEG327719:GEG327723 GOC327719:GOC327723 GXY327719:GXY327723 HHU327719:HHU327723 HRQ327719:HRQ327723 IBM327719:IBM327723 ILI327719:ILI327723 IVE327719:IVE327723 JFA327719:JFA327723 JOW327719:JOW327723 JYS327719:JYS327723 KIO327719:KIO327723 KSK327719:KSK327723 LCG327719:LCG327723 LMC327719:LMC327723 LVY327719:LVY327723 MFU327719:MFU327723 MPQ327719:MPQ327723 MZM327719:MZM327723 NJI327719:NJI327723 NTE327719:NTE327723 ODA327719:ODA327723 OMW327719:OMW327723 OWS327719:OWS327723 PGO327719:PGO327723 PQK327719:PQK327723 QAG327719:QAG327723 QKC327719:QKC327723 QTY327719:QTY327723 RDU327719:RDU327723 RNQ327719:RNQ327723 RXM327719:RXM327723 SHI327719:SHI327723 SRE327719:SRE327723 TBA327719:TBA327723 TKW327719:TKW327723 TUS327719:TUS327723 UEO327719:UEO327723 UOK327719:UOK327723 UYG327719:UYG327723 VIC327719:VIC327723 VRY327719:VRY327723 WBU327719:WBU327723 WLQ327719:WLQ327723 WVM327719:WVM327723 E393255:E393259 JA393255:JA393259 SW393255:SW393259 ACS393255:ACS393259 AMO393255:AMO393259 AWK393255:AWK393259 BGG393255:BGG393259 BQC393255:BQC393259 BZY393255:BZY393259 CJU393255:CJU393259 CTQ393255:CTQ393259 DDM393255:DDM393259 DNI393255:DNI393259 DXE393255:DXE393259 EHA393255:EHA393259 EQW393255:EQW393259 FAS393255:FAS393259 FKO393255:FKO393259 FUK393255:FUK393259 GEG393255:GEG393259 GOC393255:GOC393259 GXY393255:GXY393259 HHU393255:HHU393259 HRQ393255:HRQ393259 IBM393255:IBM393259 ILI393255:ILI393259 IVE393255:IVE393259 JFA393255:JFA393259 JOW393255:JOW393259 JYS393255:JYS393259 KIO393255:KIO393259 KSK393255:KSK393259 LCG393255:LCG393259 LMC393255:LMC393259 LVY393255:LVY393259 MFU393255:MFU393259 MPQ393255:MPQ393259 MZM393255:MZM393259 NJI393255:NJI393259 NTE393255:NTE393259 ODA393255:ODA393259 OMW393255:OMW393259 OWS393255:OWS393259 PGO393255:PGO393259 PQK393255:PQK393259 QAG393255:QAG393259 QKC393255:QKC393259 QTY393255:QTY393259 RDU393255:RDU393259 RNQ393255:RNQ393259 RXM393255:RXM393259 SHI393255:SHI393259 SRE393255:SRE393259 TBA393255:TBA393259 TKW393255:TKW393259 TUS393255:TUS393259 UEO393255:UEO393259 UOK393255:UOK393259 UYG393255:UYG393259 VIC393255:VIC393259 VRY393255:VRY393259 WBU393255:WBU393259 WLQ393255:WLQ393259 WVM393255:WVM393259 E458791:E458795 JA458791:JA458795 SW458791:SW458795 ACS458791:ACS458795 AMO458791:AMO458795 AWK458791:AWK458795 BGG458791:BGG458795 BQC458791:BQC458795 BZY458791:BZY458795 CJU458791:CJU458795 CTQ458791:CTQ458795 DDM458791:DDM458795 DNI458791:DNI458795 DXE458791:DXE458795 EHA458791:EHA458795 EQW458791:EQW458795 FAS458791:FAS458795 FKO458791:FKO458795 FUK458791:FUK458795 GEG458791:GEG458795 GOC458791:GOC458795 GXY458791:GXY458795 HHU458791:HHU458795 HRQ458791:HRQ458795 IBM458791:IBM458795 ILI458791:ILI458795 IVE458791:IVE458795 JFA458791:JFA458795 JOW458791:JOW458795 JYS458791:JYS458795 KIO458791:KIO458795 KSK458791:KSK458795 LCG458791:LCG458795 LMC458791:LMC458795 LVY458791:LVY458795 MFU458791:MFU458795 MPQ458791:MPQ458795 MZM458791:MZM458795 NJI458791:NJI458795 NTE458791:NTE458795 ODA458791:ODA458795 OMW458791:OMW458795 OWS458791:OWS458795 PGO458791:PGO458795 PQK458791:PQK458795 QAG458791:QAG458795 QKC458791:QKC458795 QTY458791:QTY458795 RDU458791:RDU458795 RNQ458791:RNQ458795 RXM458791:RXM458795 SHI458791:SHI458795 SRE458791:SRE458795 TBA458791:TBA458795 TKW458791:TKW458795 TUS458791:TUS458795 UEO458791:UEO458795 UOK458791:UOK458795 UYG458791:UYG458795 VIC458791:VIC458795 VRY458791:VRY458795 WBU458791:WBU458795 WLQ458791:WLQ458795 WVM458791:WVM458795 E524327:E524331 JA524327:JA524331 SW524327:SW524331 ACS524327:ACS524331 AMO524327:AMO524331 AWK524327:AWK524331 BGG524327:BGG524331 BQC524327:BQC524331 BZY524327:BZY524331 CJU524327:CJU524331 CTQ524327:CTQ524331 DDM524327:DDM524331 DNI524327:DNI524331 DXE524327:DXE524331 EHA524327:EHA524331 EQW524327:EQW524331 FAS524327:FAS524331 FKO524327:FKO524331 FUK524327:FUK524331 GEG524327:GEG524331 GOC524327:GOC524331 GXY524327:GXY524331 HHU524327:HHU524331 HRQ524327:HRQ524331 IBM524327:IBM524331 ILI524327:ILI524331 IVE524327:IVE524331 JFA524327:JFA524331 JOW524327:JOW524331 JYS524327:JYS524331 KIO524327:KIO524331 KSK524327:KSK524331 LCG524327:LCG524331 LMC524327:LMC524331 LVY524327:LVY524331 MFU524327:MFU524331 MPQ524327:MPQ524331 MZM524327:MZM524331 NJI524327:NJI524331 NTE524327:NTE524331 ODA524327:ODA524331 OMW524327:OMW524331 OWS524327:OWS524331 PGO524327:PGO524331 PQK524327:PQK524331 QAG524327:QAG524331 QKC524327:QKC524331 QTY524327:QTY524331 RDU524327:RDU524331 RNQ524327:RNQ524331 RXM524327:RXM524331 SHI524327:SHI524331 SRE524327:SRE524331 TBA524327:TBA524331 TKW524327:TKW524331 TUS524327:TUS524331 UEO524327:UEO524331 UOK524327:UOK524331 UYG524327:UYG524331 VIC524327:VIC524331 VRY524327:VRY524331 WBU524327:WBU524331 WLQ524327:WLQ524331 WVM524327:WVM524331 E589863:E589867 JA589863:JA589867 SW589863:SW589867 ACS589863:ACS589867 AMO589863:AMO589867 AWK589863:AWK589867 BGG589863:BGG589867 BQC589863:BQC589867 BZY589863:BZY589867 CJU589863:CJU589867 CTQ589863:CTQ589867 DDM589863:DDM589867 DNI589863:DNI589867 DXE589863:DXE589867 EHA589863:EHA589867 EQW589863:EQW589867 FAS589863:FAS589867 FKO589863:FKO589867 FUK589863:FUK589867 GEG589863:GEG589867 GOC589863:GOC589867 GXY589863:GXY589867 HHU589863:HHU589867 HRQ589863:HRQ589867 IBM589863:IBM589867 ILI589863:ILI589867 IVE589863:IVE589867 JFA589863:JFA589867 JOW589863:JOW589867 JYS589863:JYS589867 KIO589863:KIO589867 KSK589863:KSK589867 LCG589863:LCG589867 LMC589863:LMC589867 LVY589863:LVY589867 MFU589863:MFU589867 MPQ589863:MPQ589867 MZM589863:MZM589867 NJI589863:NJI589867 NTE589863:NTE589867 ODA589863:ODA589867 OMW589863:OMW589867 OWS589863:OWS589867 PGO589863:PGO589867 PQK589863:PQK589867 QAG589863:QAG589867 QKC589863:QKC589867 QTY589863:QTY589867 RDU589863:RDU589867 RNQ589863:RNQ589867 RXM589863:RXM589867 SHI589863:SHI589867 SRE589863:SRE589867 TBA589863:TBA589867 TKW589863:TKW589867 TUS589863:TUS589867 UEO589863:UEO589867 UOK589863:UOK589867 UYG589863:UYG589867 VIC589863:VIC589867 VRY589863:VRY589867 WBU589863:WBU589867 WLQ589863:WLQ589867 WVM589863:WVM589867 E655399:E655403 JA655399:JA655403 SW655399:SW655403 ACS655399:ACS655403 AMO655399:AMO655403 AWK655399:AWK655403 BGG655399:BGG655403 BQC655399:BQC655403 BZY655399:BZY655403 CJU655399:CJU655403 CTQ655399:CTQ655403 DDM655399:DDM655403 DNI655399:DNI655403 DXE655399:DXE655403 EHA655399:EHA655403 EQW655399:EQW655403 FAS655399:FAS655403 FKO655399:FKO655403 FUK655399:FUK655403 GEG655399:GEG655403 GOC655399:GOC655403 GXY655399:GXY655403 HHU655399:HHU655403 HRQ655399:HRQ655403 IBM655399:IBM655403 ILI655399:ILI655403 IVE655399:IVE655403 JFA655399:JFA655403 JOW655399:JOW655403 JYS655399:JYS655403 KIO655399:KIO655403 KSK655399:KSK655403 LCG655399:LCG655403 LMC655399:LMC655403 LVY655399:LVY655403 MFU655399:MFU655403 MPQ655399:MPQ655403 MZM655399:MZM655403 NJI655399:NJI655403 NTE655399:NTE655403 ODA655399:ODA655403 OMW655399:OMW655403 OWS655399:OWS655403 PGO655399:PGO655403 PQK655399:PQK655403 QAG655399:QAG655403 QKC655399:QKC655403 QTY655399:QTY655403 RDU655399:RDU655403 RNQ655399:RNQ655403 RXM655399:RXM655403 SHI655399:SHI655403 SRE655399:SRE655403 TBA655399:TBA655403 TKW655399:TKW655403 TUS655399:TUS655403 UEO655399:UEO655403 UOK655399:UOK655403 UYG655399:UYG655403 VIC655399:VIC655403 VRY655399:VRY655403 WBU655399:WBU655403 WLQ655399:WLQ655403 WVM655399:WVM655403 E720935:E720939 JA720935:JA720939 SW720935:SW720939 ACS720935:ACS720939 AMO720935:AMO720939 AWK720935:AWK720939 BGG720935:BGG720939 BQC720935:BQC720939 BZY720935:BZY720939 CJU720935:CJU720939 CTQ720935:CTQ720939 DDM720935:DDM720939 DNI720935:DNI720939 DXE720935:DXE720939 EHA720935:EHA720939 EQW720935:EQW720939 FAS720935:FAS720939 FKO720935:FKO720939 FUK720935:FUK720939 GEG720935:GEG720939 GOC720935:GOC720939 GXY720935:GXY720939 HHU720935:HHU720939 HRQ720935:HRQ720939 IBM720935:IBM720939 ILI720935:ILI720939 IVE720935:IVE720939 JFA720935:JFA720939 JOW720935:JOW720939 JYS720935:JYS720939 KIO720935:KIO720939 KSK720935:KSK720939 LCG720935:LCG720939 LMC720935:LMC720939 LVY720935:LVY720939 MFU720935:MFU720939 MPQ720935:MPQ720939 MZM720935:MZM720939 NJI720935:NJI720939 NTE720935:NTE720939 ODA720935:ODA720939 OMW720935:OMW720939 OWS720935:OWS720939 PGO720935:PGO720939 PQK720935:PQK720939 QAG720935:QAG720939 QKC720935:QKC720939 QTY720935:QTY720939 RDU720935:RDU720939 RNQ720935:RNQ720939 RXM720935:RXM720939 SHI720935:SHI720939 SRE720935:SRE720939 TBA720935:TBA720939 TKW720935:TKW720939 TUS720935:TUS720939 UEO720935:UEO720939 UOK720935:UOK720939 UYG720935:UYG720939 VIC720935:VIC720939 VRY720935:VRY720939 WBU720935:WBU720939 WLQ720935:WLQ720939 WVM720935:WVM720939 E786471:E786475 JA786471:JA786475 SW786471:SW786475 ACS786471:ACS786475 AMO786471:AMO786475 AWK786471:AWK786475 BGG786471:BGG786475 BQC786471:BQC786475 BZY786471:BZY786475 CJU786471:CJU786475 CTQ786471:CTQ786475 DDM786471:DDM786475 DNI786471:DNI786475 DXE786471:DXE786475 EHA786471:EHA786475 EQW786471:EQW786475 FAS786471:FAS786475 FKO786471:FKO786475 FUK786471:FUK786475 GEG786471:GEG786475 GOC786471:GOC786475 GXY786471:GXY786475 HHU786471:HHU786475 HRQ786471:HRQ786475 IBM786471:IBM786475 ILI786471:ILI786475 IVE786471:IVE786475 JFA786471:JFA786475 JOW786471:JOW786475 JYS786471:JYS786475 KIO786471:KIO786475 KSK786471:KSK786475 LCG786471:LCG786475 LMC786471:LMC786475 LVY786471:LVY786475 MFU786471:MFU786475 MPQ786471:MPQ786475 MZM786471:MZM786475 NJI786471:NJI786475 NTE786471:NTE786475 ODA786471:ODA786475 OMW786471:OMW786475 OWS786471:OWS786475 PGO786471:PGO786475 PQK786471:PQK786475 QAG786471:QAG786475 QKC786471:QKC786475 QTY786471:QTY786475 RDU786471:RDU786475 RNQ786471:RNQ786475 RXM786471:RXM786475 SHI786471:SHI786475 SRE786471:SRE786475 TBA786471:TBA786475 TKW786471:TKW786475 TUS786471:TUS786475 UEO786471:UEO786475 UOK786471:UOK786475 UYG786471:UYG786475 VIC786471:VIC786475 VRY786471:VRY786475 WBU786471:WBU786475 WLQ786471:WLQ786475 WVM786471:WVM786475 E852007:E852011 JA852007:JA852011 SW852007:SW852011 ACS852007:ACS852011 AMO852007:AMO852011 AWK852007:AWK852011 BGG852007:BGG852011 BQC852007:BQC852011 BZY852007:BZY852011 CJU852007:CJU852011 CTQ852007:CTQ852011 DDM852007:DDM852011 DNI852007:DNI852011 DXE852007:DXE852011 EHA852007:EHA852011 EQW852007:EQW852011 FAS852007:FAS852011 FKO852007:FKO852011 FUK852007:FUK852011 GEG852007:GEG852011 GOC852007:GOC852011 GXY852007:GXY852011 HHU852007:HHU852011 HRQ852007:HRQ852011 IBM852007:IBM852011 ILI852007:ILI852011 IVE852007:IVE852011 JFA852007:JFA852011 JOW852007:JOW852011 JYS852007:JYS852011 KIO852007:KIO852011 KSK852007:KSK852011 LCG852007:LCG852011 LMC852007:LMC852011 LVY852007:LVY852011 MFU852007:MFU852011 MPQ852007:MPQ852011 MZM852007:MZM852011 NJI852007:NJI852011 NTE852007:NTE852011 ODA852007:ODA852011 OMW852007:OMW852011 OWS852007:OWS852011 PGO852007:PGO852011 PQK852007:PQK852011 QAG852007:QAG852011 QKC852007:QKC852011 QTY852007:QTY852011 RDU852007:RDU852011 RNQ852007:RNQ852011 RXM852007:RXM852011 SHI852007:SHI852011 SRE852007:SRE852011 TBA852007:TBA852011 TKW852007:TKW852011 TUS852007:TUS852011 UEO852007:UEO852011 UOK852007:UOK852011 UYG852007:UYG852011 VIC852007:VIC852011 VRY852007:VRY852011 WBU852007:WBU852011 WLQ852007:WLQ852011 WVM852007:WVM852011 E917543:E917547 JA917543:JA917547 SW917543:SW917547 ACS917543:ACS917547 AMO917543:AMO917547 AWK917543:AWK917547 BGG917543:BGG917547 BQC917543:BQC917547 BZY917543:BZY917547 CJU917543:CJU917547 CTQ917543:CTQ917547 DDM917543:DDM917547 DNI917543:DNI917547 DXE917543:DXE917547 EHA917543:EHA917547 EQW917543:EQW917547 FAS917543:FAS917547 FKO917543:FKO917547 FUK917543:FUK917547 GEG917543:GEG917547 GOC917543:GOC917547 GXY917543:GXY917547 HHU917543:HHU917547 HRQ917543:HRQ917547 IBM917543:IBM917547 ILI917543:ILI917547 IVE917543:IVE917547 JFA917543:JFA917547 JOW917543:JOW917547 JYS917543:JYS917547 KIO917543:KIO917547 KSK917543:KSK917547 LCG917543:LCG917547 LMC917543:LMC917547 LVY917543:LVY917547 MFU917543:MFU917547 MPQ917543:MPQ917547 MZM917543:MZM917547 NJI917543:NJI917547 NTE917543:NTE917547 ODA917543:ODA917547 OMW917543:OMW917547 OWS917543:OWS917547 PGO917543:PGO917547 PQK917543:PQK917547 QAG917543:QAG917547 QKC917543:QKC917547 QTY917543:QTY917547 RDU917543:RDU917547 RNQ917543:RNQ917547 RXM917543:RXM917547 SHI917543:SHI917547 SRE917543:SRE917547 TBA917543:TBA917547 TKW917543:TKW917547 TUS917543:TUS917547 UEO917543:UEO917547 UOK917543:UOK917547 UYG917543:UYG917547 VIC917543:VIC917547 VRY917543:VRY917547 WBU917543:WBU917547 WLQ917543:WLQ917547 WVM917543:WVM917547 E983079:E983083 JA983079:JA983083 SW983079:SW983083 ACS983079:ACS983083 AMO983079:AMO983083 AWK983079:AWK983083 BGG983079:BGG983083 BQC983079:BQC983083 BZY983079:BZY983083 CJU983079:CJU983083 CTQ983079:CTQ983083 DDM983079:DDM983083 DNI983079:DNI983083 DXE983079:DXE983083 EHA983079:EHA983083 EQW983079:EQW983083 FAS983079:FAS983083 FKO983079:FKO983083 FUK983079:FUK983083 GEG983079:GEG983083 GOC983079:GOC983083 GXY983079:GXY983083 HHU983079:HHU983083 HRQ983079:HRQ983083 IBM983079:IBM983083 ILI983079:ILI983083 IVE983079:IVE983083 JFA983079:JFA983083 JOW983079:JOW983083 JYS983079:JYS983083 KIO983079:KIO983083 KSK983079:KSK983083 LCG983079:LCG983083 LMC983079:LMC983083 LVY983079:LVY983083 MFU983079:MFU983083 MPQ983079:MPQ983083 MZM983079:MZM983083 NJI983079:NJI983083 NTE983079:NTE983083 ODA983079:ODA983083 OMW983079:OMW983083 OWS983079:OWS983083 PGO983079:PGO983083 PQK983079:PQK983083 QAG983079:QAG983083 QKC983079:QKC983083 QTY983079:QTY983083 RDU983079:RDU983083 RNQ983079:RNQ983083 RXM983079:RXM983083 SHI983079:SHI983083 SRE983079:SRE983083 TBA983079:TBA983083 TKW983079:TKW983083 TUS983079:TUS983083 UEO983079:UEO983083 UOK983079:UOK983083 UYG983079:UYG983083 VIC983079:VIC983083 VRY983079:VRY983083 WBU983079:WBU983083 WLQ983079:WLQ983083 WVM983079:WVM983083 E34:E38 JA34:JA38 SW34:SW38 ACS34:ACS38 AMO34:AMO38 AWK34:AWK38 BGG34:BGG38 BQC34:BQC38 BZY34:BZY38 CJU34:CJU38 CTQ34:CTQ38 DDM34:DDM38 DNI34:DNI38 DXE34:DXE38 EHA34:EHA38 EQW34:EQW38 FAS34:FAS38 FKO34:FKO38 FUK34:FUK38 GEG34:GEG38 GOC34:GOC38 GXY34:GXY38 HHU34:HHU38 HRQ34:HRQ38 IBM34:IBM38 ILI34:ILI38 IVE34:IVE38 JFA34:JFA38 JOW34:JOW38 JYS34:JYS38 KIO34:KIO38 KSK34:KSK38 LCG34:LCG38 LMC34:LMC38 LVY34:LVY38 MFU34:MFU38 MPQ34:MPQ38 MZM34:MZM38 NJI34:NJI38 NTE34:NTE38 ODA34:ODA38 OMW34:OMW38 OWS34:OWS38 PGO34:PGO38 PQK34:PQK38 QAG34:QAG38 QKC34:QKC38 QTY34:QTY38 RDU34:RDU38 RNQ34:RNQ38 RXM34:RXM38 SHI34:SHI38 SRE34:SRE38 TBA34:TBA38 TKW34:TKW38 TUS34:TUS38 UEO34:UEO38 UOK34:UOK38 UYG34:UYG38 VIC34:VIC38 VRY34:VRY38 WBU34:WBU38 WLQ34:WLQ38 WVM34:WVM38 WVM40:WVM44 JA40:JA44 SW40:SW44 ACS40:ACS44 AMO40:AMO44 AWK40:AWK44 BGG40:BGG44 BQC40:BQC44 BZY40:BZY44 CJU40:CJU44 CTQ40:CTQ44 DDM40:DDM44 DNI40:DNI44 DXE40:DXE44 EHA40:EHA44 EQW40:EQW44 FAS40:FAS44 FKO40:FKO44 FUK40:FUK44 GEG40:GEG44 GOC40:GOC44 GXY40:GXY44 HHU40:HHU44 HRQ40:HRQ44 IBM40:IBM44 ILI40:ILI44 IVE40:IVE44 JFA40:JFA44 JOW40:JOW44 JYS40:JYS44 KIO40:KIO44 KSK40:KSK44 LCG40:LCG44 LMC40:LMC44 LVY40:LVY44 MFU40:MFU44 MPQ40:MPQ44 MZM40:MZM44 NJI40:NJI44 NTE40:NTE44 ODA40:ODA44 OMW40:OMW44 OWS40:OWS44 PGO40:PGO44 PQK40:PQK44 QAG40:QAG44 QKC40:QKC44 QTY40:QTY44 RDU40:RDU44 RNQ40:RNQ44 RXM40:RXM44 SHI40:SHI44 SRE40:SRE44 TBA40:TBA44 TKW40:TKW44 TUS40:TUS44 UEO40:UEO44 UOK40:UOK44 UYG40:UYG44 VIC40:VIC44 VRY40:VRY44 WBU40:WBU44 WLQ40:WLQ44 E20:E24">
      <formula1>0</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5</vt:lpstr>
      <vt:lpstr>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AnjelikaKh</cp:lastModifiedBy>
  <cp:lastPrinted>2014-07-30T14:01:12Z</cp:lastPrinted>
  <dcterms:created xsi:type="dcterms:W3CDTF">1996-10-14T23:33:28Z</dcterms:created>
  <dcterms:modified xsi:type="dcterms:W3CDTF">2014-08-19T11:45:40Z</dcterms:modified>
</cp:coreProperties>
</file>