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18975" windowHeight="8640"/>
  </bookViews>
  <sheets>
    <sheet name="AMPOP+" sheetId="16" r:id="rId1"/>
    <sheet name="YNDAMENY" sheetId="15" r:id="rId2"/>
    <sheet name="Aragatsotn+" sheetId="2" r:id="rId3"/>
    <sheet name="ARARAT+" sheetId="13" r:id="rId4"/>
    <sheet name="Armavir+" sheetId="4" r:id="rId5"/>
    <sheet name="Gegharkunik+" sheetId="5" r:id="rId6"/>
    <sheet name="Lori+" sheetId="6" r:id="rId7"/>
    <sheet name="Kotayk-nor+" sheetId="7" r:id="rId8"/>
    <sheet name="Shirak+" sheetId="8" r:id="rId9"/>
    <sheet name="Syunik+" sheetId="9" r:id="rId10"/>
    <sheet name="VAYOC-dzor+" sheetId="10" r:id="rId11"/>
    <sheet name="Tavush+" sheetId="11" r:id="rId12"/>
    <sheet name="YEREVAN+" sheetId="14" r:id="rId13"/>
  </sheets>
  <calcPr calcId="124519"/>
</workbook>
</file>

<file path=xl/calcChain.xml><?xml version="1.0" encoding="utf-8"?>
<calcChain xmlns="http://schemas.openxmlformats.org/spreadsheetml/2006/main">
  <c r="BO8" i="14"/>
  <c r="BN8"/>
  <c r="AZ38" i="10"/>
  <c r="AY38"/>
  <c r="AV38"/>
  <c r="BB38" s="1"/>
  <c r="AP38"/>
  <c r="AM38"/>
  <c r="AS38" s="1"/>
  <c r="AH38"/>
  <c r="AG38"/>
  <c r="AD38"/>
  <c r="AJ38" s="1"/>
  <c r="X38"/>
  <c r="U38"/>
  <c r="AA38" s="1"/>
  <c r="O38"/>
  <c r="L38"/>
  <c r="R38" s="1"/>
  <c r="F38"/>
  <c r="BH38" s="1"/>
  <c r="C38"/>
  <c r="BE38" s="1"/>
  <c r="BH37"/>
  <c r="BF37"/>
  <c r="BG37" s="1"/>
  <c r="BE37"/>
  <c r="BK37" s="1"/>
  <c r="BB37"/>
  <c r="BA37"/>
  <c r="AX37"/>
  <c r="BD37" s="1"/>
  <c r="AW37"/>
  <c r="BC37" s="1"/>
  <c r="AS37"/>
  <c r="AQ37"/>
  <c r="AR37" s="1"/>
  <c r="AN37"/>
  <c r="AT37" s="1"/>
  <c r="AJ37"/>
  <c r="AI37"/>
  <c r="AE37"/>
  <c r="AF37" s="1"/>
  <c r="AL37" s="1"/>
  <c r="AB37"/>
  <c r="AA37"/>
  <c r="Z37"/>
  <c r="Y37"/>
  <c r="Y38" s="1"/>
  <c r="W37"/>
  <c r="AC37" s="1"/>
  <c r="V37"/>
  <c r="R37"/>
  <c r="P37"/>
  <c r="P38" s="1"/>
  <c r="M37"/>
  <c r="S37" s="1"/>
  <c r="J37"/>
  <c r="I37"/>
  <c r="H37"/>
  <c r="G37"/>
  <c r="BI37" s="1"/>
  <c r="BJ37" s="1"/>
  <c r="E37"/>
  <c r="K37" s="1"/>
  <c r="D37"/>
  <c r="BI36"/>
  <c r="BJ36" s="1"/>
  <c r="BH36"/>
  <c r="BE36"/>
  <c r="BF36" s="1"/>
  <c r="BB36"/>
  <c r="BA36"/>
  <c r="AW36"/>
  <c r="AX36" s="1"/>
  <c r="BD36" s="1"/>
  <c r="AS36"/>
  <c r="AR36"/>
  <c r="AN36"/>
  <c r="AO36" s="1"/>
  <c r="AU36" s="1"/>
  <c r="AJ36"/>
  <c r="AI36"/>
  <c r="AE36"/>
  <c r="AF36" s="1"/>
  <c r="AL36" s="1"/>
  <c r="AA36"/>
  <c r="Z36"/>
  <c r="V36"/>
  <c r="W36" s="1"/>
  <c r="AC36" s="1"/>
  <c r="R36"/>
  <c r="Q36"/>
  <c r="M36"/>
  <c r="N36" s="1"/>
  <c r="T36" s="1"/>
  <c r="I36"/>
  <c r="H36"/>
  <c r="D36"/>
  <c r="E36" s="1"/>
  <c r="K36" s="1"/>
  <c r="BJ35"/>
  <c r="BI35"/>
  <c r="BH35"/>
  <c r="BF35"/>
  <c r="BG35" s="1"/>
  <c r="BM35" s="1"/>
  <c r="BN35" s="1"/>
  <c r="BO35" s="1"/>
  <c r="BE35"/>
  <c r="BK35" s="1"/>
  <c r="BB35"/>
  <c r="BA35"/>
  <c r="AX35"/>
  <c r="BD35" s="1"/>
  <c r="AW35"/>
  <c r="BC35" s="1"/>
  <c r="AS35"/>
  <c r="AR35"/>
  <c r="AO35"/>
  <c r="AU35" s="1"/>
  <c r="AN35"/>
  <c r="AT35" s="1"/>
  <c r="AJ35"/>
  <c r="AI35"/>
  <c r="AF35"/>
  <c r="AL35" s="1"/>
  <c r="AE35"/>
  <c r="AK35" s="1"/>
  <c r="AA35"/>
  <c r="Z35"/>
  <c r="W35"/>
  <c r="AC35" s="1"/>
  <c r="V35"/>
  <c r="AB35" s="1"/>
  <c r="R35"/>
  <c r="Q35"/>
  <c r="N35"/>
  <c r="T35" s="1"/>
  <c r="M35"/>
  <c r="S35" s="1"/>
  <c r="I35"/>
  <c r="H35"/>
  <c r="E35"/>
  <c r="K35" s="1"/>
  <c r="D35"/>
  <c r="J35" s="1"/>
  <c r="BI34"/>
  <c r="BJ34" s="1"/>
  <c r="BH34"/>
  <c r="BE34"/>
  <c r="BF34" s="1"/>
  <c r="BB34"/>
  <c r="BA34"/>
  <c r="AW34"/>
  <c r="AX34" s="1"/>
  <c r="BD34" s="1"/>
  <c r="AS34"/>
  <c r="AR34"/>
  <c r="AN34"/>
  <c r="AO34" s="1"/>
  <c r="AU34" s="1"/>
  <c r="AJ34"/>
  <c r="AI34"/>
  <c r="AE34"/>
  <c r="AF34" s="1"/>
  <c r="AL34" s="1"/>
  <c r="AA34"/>
  <c r="Z34"/>
  <c r="V34"/>
  <c r="W34" s="1"/>
  <c r="AC34" s="1"/>
  <c r="R34"/>
  <c r="Q34"/>
  <c r="M34"/>
  <c r="N34" s="1"/>
  <c r="T34" s="1"/>
  <c r="I34"/>
  <c r="H34"/>
  <c r="D34"/>
  <c r="E34" s="1"/>
  <c r="K34" s="1"/>
  <c r="BJ33"/>
  <c r="BI33"/>
  <c r="BH33"/>
  <c r="BF33"/>
  <c r="BG33" s="1"/>
  <c r="BM33" s="1"/>
  <c r="BN33" s="1"/>
  <c r="BO33" s="1"/>
  <c r="BE33"/>
  <c r="BK33" s="1"/>
  <c r="BB33"/>
  <c r="BA33"/>
  <c r="AX33"/>
  <c r="BD33" s="1"/>
  <c r="AW33"/>
  <c r="BC33" s="1"/>
  <c r="AS33"/>
  <c r="AR33"/>
  <c r="AO33"/>
  <c r="AU33" s="1"/>
  <c r="AN33"/>
  <c r="AT33" s="1"/>
  <c r="AJ33"/>
  <c r="AI33"/>
  <c r="AF33"/>
  <c r="AL33" s="1"/>
  <c r="AE33"/>
  <c r="AK33" s="1"/>
  <c r="AA33"/>
  <c r="Z33"/>
  <c r="W33"/>
  <c r="AC33" s="1"/>
  <c r="V33"/>
  <c r="AB33" s="1"/>
  <c r="R33"/>
  <c r="Q33"/>
  <c r="N33"/>
  <c r="T33" s="1"/>
  <c r="M33"/>
  <c r="S33" s="1"/>
  <c r="I33"/>
  <c r="H33"/>
  <c r="E33"/>
  <c r="K33" s="1"/>
  <c r="D33"/>
  <c r="J33" s="1"/>
  <c r="BI32"/>
  <c r="BJ32" s="1"/>
  <c r="BH32"/>
  <c r="BE32"/>
  <c r="BF32" s="1"/>
  <c r="BB32"/>
  <c r="BA32"/>
  <c r="AW32"/>
  <c r="AX32" s="1"/>
  <c r="BD32" s="1"/>
  <c r="AS32"/>
  <c r="AR32"/>
  <c r="AN32"/>
  <c r="AO32" s="1"/>
  <c r="AU32" s="1"/>
  <c r="AJ32"/>
  <c r="AI32"/>
  <c r="AE32"/>
  <c r="AF32" s="1"/>
  <c r="AL32" s="1"/>
  <c r="AA32"/>
  <c r="Z32"/>
  <c r="V32"/>
  <c r="W32" s="1"/>
  <c r="AC32" s="1"/>
  <c r="R32"/>
  <c r="Q32"/>
  <c r="M32"/>
  <c r="N32" s="1"/>
  <c r="T32" s="1"/>
  <c r="I32"/>
  <c r="H32"/>
  <c r="D32"/>
  <c r="E32" s="1"/>
  <c r="K32" s="1"/>
  <c r="BJ31"/>
  <c r="BI31"/>
  <c r="BH31"/>
  <c r="BF31"/>
  <c r="BG31" s="1"/>
  <c r="BM31" s="1"/>
  <c r="BN31" s="1"/>
  <c r="BO31" s="1"/>
  <c r="BE31"/>
  <c r="BK31" s="1"/>
  <c r="BB31"/>
  <c r="BA31"/>
  <c r="AX31"/>
  <c r="BD31" s="1"/>
  <c r="AW31"/>
  <c r="BC31" s="1"/>
  <c r="AS31"/>
  <c r="AR31"/>
  <c r="AO31"/>
  <c r="AU31" s="1"/>
  <c r="AN31"/>
  <c r="AT31" s="1"/>
  <c r="AJ31"/>
  <c r="AI31"/>
  <c r="AF31"/>
  <c r="AL31" s="1"/>
  <c r="AE31"/>
  <c r="AK31" s="1"/>
  <c r="AA31"/>
  <c r="Z31"/>
  <c r="W31"/>
  <c r="AC31" s="1"/>
  <c r="V31"/>
  <c r="AB31" s="1"/>
  <c r="R31"/>
  <c r="Q31"/>
  <c r="N31"/>
  <c r="T31" s="1"/>
  <c r="M31"/>
  <c r="S31" s="1"/>
  <c r="I31"/>
  <c r="H31"/>
  <c r="E31"/>
  <c r="K31" s="1"/>
  <c r="D31"/>
  <c r="J31" s="1"/>
  <c r="BI30"/>
  <c r="BJ30" s="1"/>
  <c r="BH30"/>
  <c r="BE30"/>
  <c r="BF30" s="1"/>
  <c r="BB30"/>
  <c r="BA30"/>
  <c r="AW30"/>
  <c r="AX30" s="1"/>
  <c r="BD30" s="1"/>
  <c r="AS30"/>
  <c r="AR30"/>
  <c r="AN30"/>
  <c r="AO30" s="1"/>
  <c r="AU30" s="1"/>
  <c r="AJ30"/>
  <c r="AI30"/>
  <c r="AE30"/>
  <c r="AF30" s="1"/>
  <c r="AL30" s="1"/>
  <c r="AA30"/>
  <c r="Z30"/>
  <c r="V30"/>
  <c r="W30" s="1"/>
  <c r="AC30" s="1"/>
  <c r="R30"/>
  <c r="Q30"/>
  <c r="M30"/>
  <c r="N30" s="1"/>
  <c r="T30" s="1"/>
  <c r="I30"/>
  <c r="H30"/>
  <c r="D30"/>
  <c r="E30" s="1"/>
  <c r="K30" s="1"/>
  <c r="BJ29"/>
  <c r="BI29"/>
  <c r="BH29"/>
  <c r="BF29"/>
  <c r="BG29" s="1"/>
  <c r="BM29" s="1"/>
  <c r="BN29" s="1"/>
  <c r="BO29" s="1"/>
  <c r="BE29"/>
  <c r="BK29" s="1"/>
  <c r="BB29"/>
  <c r="BA29"/>
  <c r="AX29"/>
  <c r="BD29" s="1"/>
  <c r="AW29"/>
  <c r="BC29" s="1"/>
  <c r="AS29"/>
  <c r="AR29"/>
  <c r="AO29"/>
  <c r="AU29" s="1"/>
  <c r="AN29"/>
  <c r="AT29" s="1"/>
  <c r="AJ29"/>
  <c r="AI29"/>
  <c r="AF29"/>
  <c r="AL29" s="1"/>
  <c r="AE29"/>
  <c r="AK29" s="1"/>
  <c r="AA29"/>
  <c r="Z29"/>
  <c r="W29"/>
  <c r="AC29" s="1"/>
  <c r="V29"/>
  <c r="AB29" s="1"/>
  <c r="R29"/>
  <c r="Q29"/>
  <c r="N29"/>
  <c r="T29" s="1"/>
  <c r="M29"/>
  <c r="S29" s="1"/>
  <c r="I29"/>
  <c r="H29"/>
  <c r="E29"/>
  <c r="K29" s="1"/>
  <c r="D29"/>
  <c r="J29" s="1"/>
  <c r="BI28"/>
  <c r="BJ28" s="1"/>
  <c r="BH28"/>
  <c r="BE28"/>
  <c r="BF28" s="1"/>
  <c r="BB28"/>
  <c r="BA28"/>
  <c r="AW28"/>
  <c r="AX28" s="1"/>
  <c r="BD28" s="1"/>
  <c r="AS28"/>
  <c r="AR28"/>
  <c r="AN28"/>
  <c r="AO28" s="1"/>
  <c r="AU28" s="1"/>
  <c r="AJ28"/>
  <c r="AI28"/>
  <c r="AE28"/>
  <c r="AF28" s="1"/>
  <c r="AL28" s="1"/>
  <c r="AA28"/>
  <c r="Z28"/>
  <c r="V28"/>
  <c r="W28" s="1"/>
  <c r="AC28" s="1"/>
  <c r="R28"/>
  <c r="Q28"/>
  <c r="M28"/>
  <c r="N28" s="1"/>
  <c r="T28" s="1"/>
  <c r="I28"/>
  <c r="H28"/>
  <c r="D28"/>
  <c r="E28" s="1"/>
  <c r="K28" s="1"/>
  <c r="BJ27"/>
  <c r="BI27"/>
  <c r="BH27"/>
  <c r="BF27"/>
  <c r="BG27" s="1"/>
  <c r="BM27" s="1"/>
  <c r="BN27" s="1"/>
  <c r="BO27" s="1"/>
  <c r="BE27"/>
  <c r="BK27" s="1"/>
  <c r="BB27"/>
  <c r="BA27"/>
  <c r="AX27"/>
  <c r="BD27" s="1"/>
  <c r="AW27"/>
  <c r="BC27" s="1"/>
  <c r="AS27"/>
  <c r="AR27"/>
  <c r="AO27"/>
  <c r="AU27" s="1"/>
  <c r="AN27"/>
  <c r="AT27" s="1"/>
  <c r="AJ27"/>
  <c r="AI27"/>
  <c r="AF27"/>
  <c r="AL27" s="1"/>
  <c r="AE27"/>
  <c r="AK27" s="1"/>
  <c r="AA27"/>
  <c r="Z27"/>
  <c r="W27"/>
  <c r="AC27" s="1"/>
  <c r="V27"/>
  <c r="AB27" s="1"/>
  <c r="R27"/>
  <c r="Q27"/>
  <c r="N27"/>
  <c r="T27" s="1"/>
  <c r="M27"/>
  <c r="S27" s="1"/>
  <c r="I27"/>
  <c r="H27"/>
  <c r="E27"/>
  <c r="K27" s="1"/>
  <c r="D27"/>
  <c r="J27" s="1"/>
  <c r="BI26"/>
  <c r="BJ26" s="1"/>
  <c r="BH26"/>
  <c r="BE26"/>
  <c r="BF26" s="1"/>
  <c r="BB26"/>
  <c r="BA26"/>
  <c r="AW26"/>
  <c r="AX26" s="1"/>
  <c r="BD26" s="1"/>
  <c r="AS26"/>
  <c r="AR26"/>
  <c r="AN26"/>
  <c r="AO26" s="1"/>
  <c r="AU26" s="1"/>
  <c r="AJ26"/>
  <c r="AI26"/>
  <c r="AE26"/>
  <c r="AF26" s="1"/>
  <c r="AL26" s="1"/>
  <c r="AA26"/>
  <c r="Z26"/>
  <c r="V26"/>
  <c r="W26" s="1"/>
  <c r="AC26" s="1"/>
  <c r="R26"/>
  <c r="Q26"/>
  <c r="M26"/>
  <c r="N26" s="1"/>
  <c r="T26" s="1"/>
  <c r="I26"/>
  <c r="H26"/>
  <c r="D26"/>
  <c r="E26" s="1"/>
  <c r="K26" s="1"/>
  <c r="BJ25"/>
  <c r="BI25"/>
  <c r="BH25"/>
  <c r="BF25"/>
  <c r="BG25" s="1"/>
  <c r="BM25" s="1"/>
  <c r="BN25" s="1"/>
  <c r="BO25" s="1"/>
  <c r="BE25"/>
  <c r="BK25" s="1"/>
  <c r="BB25"/>
  <c r="BA25"/>
  <c r="AX25"/>
  <c r="BD25" s="1"/>
  <c r="AW25"/>
  <c r="BC25" s="1"/>
  <c r="AS25"/>
  <c r="AR25"/>
  <c r="AO25"/>
  <c r="AU25" s="1"/>
  <c r="AN25"/>
  <c r="AT25" s="1"/>
  <c r="AJ25"/>
  <c r="AI25"/>
  <c r="AF25"/>
  <c r="AL25" s="1"/>
  <c r="AE25"/>
  <c r="AK25" s="1"/>
  <c r="AA25"/>
  <c r="Z25"/>
  <c r="W25"/>
  <c r="AC25" s="1"/>
  <c r="V25"/>
  <c r="AB25" s="1"/>
  <c r="R25"/>
  <c r="Q25"/>
  <c r="N25"/>
  <c r="T25" s="1"/>
  <c r="M25"/>
  <c r="S25" s="1"/>
  <c r="I25"/>
  <c r="H25"/>
  <c r="E25"/>
  <c r="K25" s="1"/>
  <c r="D25"/>
  <c r="J25" s="1"/>
  <c r="BI24"/>
  <c r="BJ24" s="1"/>
  <c r="BH24"/>
  <c r="BE24"/>
  <c r="BF24" s="1"/>
  <c r="BB24"/>
  <c r="BA24"/>
  <c r="AW24"/>
  <c r="AX24" s="1"/>
  <c r="BD24" s="1"/>
  <c r="AS24"/>
  <c r="AR24"/>
  <c r="AN24"/>
  <c r="AO24" s="1"/>
  <c r="AU24" s="1"/>
  <c r="AJ24"/>
  <c r="AI24"/>
  <c r="AE24"/>
  <c r="AF24" s="1"/>
  <c r="AL24" s="1"/>
  <c r="AA24"/>
  <c r="Z24"/>
  <c r="V24"/>
  <c r="W24" s="1"/>
  <c r="AC24" s="1"/>
  <c r="R24"/>
  <c r="Q24"/>
  <c r="M24"/>
  <c r="N24" s="1"/>
  <c r="T24" s="1"/>
  <c r="I24"/>
  <c r="H24"/>
  <c r="D24"/>
  <c r="E24" s="1"/>
  <c r="K24" s="1"/>
  <c r="BJ23"/>
  <c r="BI23"/>
  <c r="BH23"/>
  <c r="BF23"/>
  <c r="BG23" s="1"/>
  <c r="BM23" s="1"/>
  <c r="BN23" s="1"/>
  <c r="BO23" s="1"/>
  <c r="BE23"/>
  <c r="BK23" s="1"/>
  <c r="BB23"/>
  <c r="BA23"/>
  <c r="AX23"/>
  <c r="BD23" s="1"/>
  <c r="AW23"/>
  <c r="BC23" s="1"/>
  <c r="AS23"/>
  <c r="AR23"/>
  <c r="AO23"/>
  <c r="AU23" s="1"/>
  <c r="AN23"/>
  <c r="AT23" s="1"/>
  <c r="AJ23"/>
  <c r="AI23"/>
  <c r="AF23"/>
  <c r="AL23" s="1"/>
  <c r="AE23"/>
  <c r="AK23" s="1"/>
  <c r="AA23"/>
  <c r="Z23"/>
  <c r="W23"/>
  <c r="AC23" s="1"/>
  <c r="V23"/>
  <c r="AB23" s="1"/>
  <c r="R23"/>
  <c r="Q23"/>
  <c r="N23"/>
  <c r="T23" s="1"/>
  <c r="M23"/>
  <c r="S23" s="1"/>
  <c r="I23"/>
  <c r="H23"/>
  <c r="E23"/>
  <c r="K23" s="1"/>
  <c r="D23"/>
  <c r="J23" s="1"/>
  <c r="BI22"/>
  <c r="BJ22" s="1"/>
  <c r="BH22"/>
  <c r="BE22"/>
  <c r="BF22" s="1"/>
  <c r="BB22"/>
  <c r="BA22"/>
  <c r="AW22"/>
  <c r="AX22" s="1"/>
  <c r="BD22" s="1"/>
  <c r="AS22"/>
  <c r="AR22"/>
  <c r="AN22"/>
  <c r="AO22" s="1"/>
  <c r="AU22" s="1"/>
  <c r="AJ22"/>
  <c r="AI22"/>
  <c r="AE22"/>
  <c r="AF22" s="1"/>
  <c r="AL22" s="1"/>
  <c r="AA22"/>
  <c r="Z22"/>
  <c r="V22"/>
  <c r="R22"/>
  <c r="Q22"/>
  <c r="M22"/>
  <c r="N22" s="1"/>
  <c r="T22" s="1"/>
  <c r="I22"/>
  <c r="H22"/>
  <c r="D22"/>
  <c r="E22" s="1"/>
  <c r="K22" s="1"/>
  <c r="BJ21"/>
  <c r="BI21"/>
  <c r="BH21"/>
  <c r="BF21"/>
  <c r="BG21" s="1"/>
  <c r="BM21" s="1"/>
  <c r="BN21" s="1"/>
  <c r="BO21" s="1"/>
  <c r="BE21"/>
  <c r="BK21" s="1"/>
  <c r="BD21"/>
  <c r="BB21"/>
  <c r="BA21"/>
  <c r="AX21"/>
  <c r="AW21"/>
  <c r="BC21" s="1"/>
  <c r="AS21"/>
  <c r="AR21"/>
  <c r="AO21"/>
  <c r="AU21" s="1"/>
  <c r="AN21"/>
  <c r="AT21" s="1"/>
  <c r="AL21"/>
  <c r="AJ21"/>
  <c r="AI21"/>
  <c r="AF21"/>
  <c r="AE21"/>
  <c r="AK21" s="1"/>
  <c r="AA21"/>
  <c r="Z21"/>
  <c r="W21"/>
  <c r="AC21" s="1"/>
  <c r="V21"/>
  <c r="AB21" s="1"/>
  <c r="T21"/>
  <c r="R21"/>
  <c r="Q21"/>
  <c r="N21"/>
  <c r="M21"/>
  <c r="S21" s="1"/>
  <c r="I21"/>
  <c r="H21"/>
  <c r="E21"/>
  <c r="K21" s="1"/>
  <c r="D21"/>
  <c r="J21" s="1"/>
  <c r="BI20"/>
  <c r="BJ20" s="1"/>
  <c r="BH20"/>
  <c r="BE20"/>
  <c r="BF20" s="1"/>
  <c r="BL20" s="1"/>
  <c r="BB20"/>
  <c r="BA20"/>
  <c r="AW20"/>
  <c r="AX20" s="1"/>
  <c r="BD20" s="1"/>
  <c r="AS20"/>
  <c r="AR20"/>
  <c r="AN20"/>
  <c r="AO20" s="1"/>
  <c r="AU20" s="1"/>
  <c r="AJ20"/>
  <c r="AI20"/>
  <c r="AE20"/>
  <c r="AF20" s="1"/>
  <c r="AL20" s="1"/>
  <c r="AB20"/>
  <c r="AA20"/>
  <c r="Z20"/>
  <c r="V20"/>
  <c r="W20" s="1"/>
  <c r="AC20" s="1"/>
  <c r="R20"/>
  <c r="Q20"/>
  <c r="M20"/>
  <c r="N20" s="1"/>
  <c r="T20" s="1"/>
  <c r="I20"/>
  <c r="H20"/>
  <c r="D20"/>
  <c r="E20" s="1"/>
  <c r="K20" s="1"/>
  <c r="BJ19"/>
  <c r="BI19"/>
  <c r="BH19"/>
  <c r="BF19"/>
  <c r="BG19" s="1"/>
  <c r="BM19" s="1"/>
  <c r="BN19" s="1"/>
  <c r="BO19" s="1"/>
  <c r="BE19"/>
  <c r="BK19" s="1"/>
  <c r="BB19"/>
  <c r="BA19"/>
  <c r="AX19"/>
  <c r="BD19" s="1"/>
  <c r="AW19"/>
  <c r="BC19" s="1"/>
  <c r="AS19"/>
  <c r="AR19"/>
  <c r="AO19"/>
  <c r="AU19" s="1"/>
  <c r="AN19"/>
  <c r="AT19" s="1"/>
  <c r="AJ19"/>
  <c r="AI19"/>
  <c r="AF19"/>
  <c r="AL19" s="1"/>
  <c r="AE19"/>
  <c r="AK19" s="1"/>
  <c r="AA19"/>
  <c r="Z19"/>
  <c r="W19"/>
  <c r="AC19" s="1"/>
  <c r="V19"/>
  <c r="AB19" s="1"/>
  <c r="R19"/>
  <c r="Q19"/>
  <c r="N19"/>
  <c r="T19" s="1"/>
  <c r="M19"/>
  <c r="S19" s="1"/>
  <c r="I19"/>
  <c r="H19"/>
  <c r="E19"/>
  <c r="K19" s="1"/>
  <c r="D19"/>
  <c r="J19" s="1"/>
  <c r="BI18"/>
  <c r="BJ18" s="1"/>
  <c r="BH18"/>
  <c r="BE18"/>
  <c r="BF18" s="1"/>
  <c r="BB18"/>
  <c r="BA18"/>
  <c r="AW18"/>
  <c r="AX18" s="1"/>
  <c r="BD18" s="1"/>
  <c r="AS18"/>
  <c r="AR18"/>
  <c r="AN18"/>
  <c r="AO18" s="1"/>
  <c r="AU18" s="1"/>
  <c r="AJ18"/>
  <c r="AI18"/>
  <c r="AE18"/>
  <c r="AF18" s="1"/>
  <c r="AL18" s="1"/>
  <c r="AA18"/>
  <c r="Z18"/>
  <c r="V18"/>
  <c r="W18" s="1"/>
  <c r="AC18" s="1"/>
  <c r="R18"/>
  <c r="Q18"/>
  <c r="M18"/>
  <c r="N18" s="1"/>
  <c r="T18" s="1"/>
  <c r="I18"/>
  <c r="H18"/>
  <c r="D18"/>
  <c r="E18" s="1"/>
  <c r="K18" s="1"/>
  <c r="BJ17"/>
  <c r="BI17"/>
  <c r="BH17"/>
  <c r="BF17"/>
  <c r="BG17" s="1"/>
  <c r="BM17" s="1"/>
  <c r="BN17" s="1"/>
  <c r="BO17" s="1"/>
  <c r="BE17"/>
  <c r="BK17" s="1"/>
  <c r="BB17"/>
  <c r="BA17"/>
  <c r="AX17"/>
  <c r="BD17" s="1"/>
  <c r="AW17"/>
  <c r="BC17" s="1"/>
  <c r="AS17"/>
  <c r="AR17"/>
  <c r="AO17"/>
  <c r="AU17" s="1"/>
  <c r="AN17"/>
  <c r="AT17" s="1"/>
  <c r="AJ17"/>
  <c r="AI17"/>
  <c r="AF17"/>
  <c r="AL17" s="1"/>
  <c r="AE17"/>
  <c r="AK17" s="1"/>
  <c r="AA17"/>
  <c r="Z17"/>
  <c r="W17"/>
  <c r="AC17" s="1"/>
  <c r="V17"/>
  <c r="AB17" s="1"/>
  <c r="R17"/>
  <c r="Q17"/>
  <c r="N17"/>
  <c r="T17" s="1"/>
  <c r="M17"/>
  <c r="S17" s="1"/>
  <c r="I17"/>
  <c r="H17"/>
  <c r="E17"/>
  <c r="K17" s="1"/>
  <c r="D17"/>
  <c r="J17" s="1"/>
  <c r="BI16"/>
  <c r="BJ16" s="1"/>
  <c r="BH16"/>
  <c r="BE16"/>
  <c r="BF16" s="1"/>
  <c r="BB16"/>
  <c r="BA16"/>
  <c r="AW16"/>
  <c r="AX16" s="1"/>
  <c r="BD16" s="1"/>
  <c r="AS16"/>
  <c r="AR16"/>
  <c r="AN16"/>
  <c r="AO16" s="1"/>
  <c r="AU16" s="1"/>
  <c r="AJ16"/>
  <c r="AI16"/>
  <c r="AE16"/>
  <c r="AF16" s="1"/>
  <c r="AL16" s="1"/>
  <c r="AA16"/>
  <c r="Z16"/>
  <c r="V16"/>
  <c r="W16" s="1"/>
  <c r="AC16" s="1"/>
  <c r="R16"/>
  <c r="Q16"/>
  <c r="M16"/>
  <c r="N16" s="1"/>
  <c r="T16" s="1"/>
  <c r="I16"/>
  <c r="H16"/>
  <c r="D16"/>
  <c r="E16" s="1"/>
  <c r="K16" s="1"/>
  <c r="BJ15"/>
  <c r="BI15"/>
  <c r="BH15"/>
  <c r="BF15"/>
  <c r="BG15" s="1"/>
  <c r="BM15" s="1"/>
  <c r="BN15" s="1"/>
  <c r="BO15" s="1"/>
  <c r="BE15"/>
  <c r="BK15" s="1"/>
  <c r="BB15"/>
  <c r="BA15"/>
  <c r="AX15"/>
  <c r="BD15" s="1"/>
  <c r="AW15"/>
  <c r="BC15" s="1"/>
  <c r="AS15"/>
  <c r="AR15"/>
  <c r="AO15"/>
  <c r="AU15" s="1"/>
  <c r="AN15"/>
  <c r="AT15" s="1"/>
  <c r="AJ15"/>
  <c r="AI15"/>
  <c r="AF15"/>
  <c r="AL15" s="1"/>
  <c r="AE15"/>
  <c r="AK15" s="1"/>
  <c r="AA15"/>
  <c r="Z15"/>
  <c r="W15"/>
  <c r="AC15" s="1"/>
  <c r="V15"/>
  <c r="AB15" s="1"/>
  <c r="R15"/>
  <c r="Q15"/>
  <c r="N15"/>
  <c r="T15" s="1"/>
  <c r="M15"/>
  <c r="S15" s="1"/>
  <c r="I15"/>
  <c r="H15"/>
  <c r="E15"/>
  <c r="K15" s="1"/>
  <c r="D15"/>
  <c r="J15" s="1"/>
  <c r="BI14"/>
  <c r="BJ14" s="1"/>
  <c r="BH14"/>
  <c r="BE14"/>
  <c r="BF14" s="1"/>
  <c r="BB14"/>
  <c r="BA14"/>
  <c r="AW14"/>
  <c r="AX14" s="1"/>
  <c r="BD14" s="1"/>
  <c r="AS14"/>
  <c r="AR14"/>
  <c r="AN14"/>
  <c r="AO14" s="1"/>
  <c r="AU14" s="1"/>
  <c r="AJ14"/>
  <c r="AI14"/>
  <c r="AE14"/>
  <c r="AF14" s="1"/>
  <c r="AL14" s="1"/>
  <c r="AA14"/>
  <c r="Z14"/>
  <c r="V14"/>
  <c r="W14" s="1"/>
  <c r="AC14" s="1"/>
  <c r="R14"/>
  <c r="Q14"/>
  <c r="M14"/>
  <c r="N14" s="1"/>
  <c r="T14" s="1"/>
  <c r="I14"/>
  <c r="H14"/>
  <c r="D14"/>
  <c r="E14" s="1"/>
  <c r="K14" s="1"/>
  <c r="BJ13"/>
  <c r="BI13"/>
  <c r="BH13"/>
  <c r="BF13"/>
  <c r="BG13" s="1"/>
  <c r="BM13" s="1"/>
  <c r="BN13" s="1"/>
  <c r="BO13" s="1"/>
  <c r="BE13"/>
  <c r="BK13" s="1"/>
  <c r="BB13"/>
  <c r="BA13"/>
  <c r="AX13"/>
  <c r="BD13" s="1"/>
  <c r="AW13"/>
  <c r="BC13" s="1"/>
  <c r="AS13"/>
  <c r="AR13"/>
  <c r="AO13"/>
  <c r="AU13" s="1"/>
  <c r="AN13"/>
  <c r="AT13" s="1"/>
  <c r="AJ13"/>
  <c r="AI13"/>
  <c r="AF13"/>
  <c r="AL13" s="1"/>
  <c r="AE13"/>
  <c r="AK13" s="1"/>
  <c r="AA13"/>
  <c r="Z13"/>
  <c r="W13"/>
  <c r="AC13" s="1"/>
  <c r="V13"/>
  <c r="AB13" s="1"/>
  <c r="R13"/>
  <c r="Q13"/>
  <c r="N13"/>
  <c r="T13" s="1"/>
  <c r="M13"/>
  <c r="S13" s="1"/>
  <c r="I13"/>
  <c r="H13"/>
  <c r="E13"/>
  <c r="K13" s="1"/>
  <c r="D13"/>
  <c r="J13" s="1"/>
  <c r="BI12"/>
  <c r="BJ12" s="1"/>
  <c r="BH12"/>
  <c r="BE12"/>
  <c r="BF12" s="1"/>
  <c r="BB12"/>
  <c r="BA12"/>
  <c r="AW12"/>
  <c r="AX12" s="1"/>
  <c r="BD12" s="1"/>
  <c r="AS12"/>
  <c r="AR12"/>
  <c r="AN12"/>
  <c r="AO12" s="1"/>
  <c r="AU12" s="1"/>
  <c r="AJ12"/>
  <c r="AI12"/>
  <c r="AE12"/>
  <c r="AF12" s="1"/>
  <c r="AL12" s="1"/>
  <c r="AA12"/>
  <c r="Z12"/>
  <c r="V12"/>
  <c r="W12" s="1"/>
  <c r="AC12" s="1"/>
  <c r="R12"/>
  <c r="Q12"/>
  <c r="M12"/>
  <c r="N12" s="1"/>
  <c r="T12" s="1"/>
  <c r="I12"/>
  <c r="H12"/>
  <c r="D12"/>
  <c r="E12" s="1"/>
  <c r="K12" s="1"/>
  <c r="BJ11"/>
  <c r="BI11"/>
  <c r="BH11"/>
  <c r="BF11"/>
  <c r="BG11" s="1"/>
  <c r="BM11" s="1"/>
  <c r="BN11" s="1"/>
  <c r="BO11" s="1"/>
  <c r="BE11"/>
  <c r="BK11" s="1"/>
  <c r="BB11"/>
  <c r="BA11"/>
  <c r="AX11"/>
  <c r="BD11" s="1"/>
  <c r="AW11"/>
  <c r="BC11" s="1"/>
  <c r="AS11"/>
  <c r="AR11"/>
  <c r="AO11"/>
  <c r="AU11" s="1"/>
  <c r="AN11"/>
  <c r="AT11" s="1"/>
  <c r="AJ11"/>
  <c r="AI11"/>
  <c r="AF11"/>
  <c r="AL11" s="1"/>
  <c r="AE11"/>
  <c r="AK11" s="1"/>
  <c r="AA11"/>
  <c r="Z11"/>
  <c r="W11"/>
  <c r="AC11" s="1"/>
  <c r="V11"/>
  <c r="AB11" s="1"/>
  <c r="R11"/>
  <c r="Q11"/>
  <c r="N11"/>
  <c r="T11" s="1"/>
  <c r="M11"/>
  <c r="S11" s="1"/>
  <c r="I11"/>
  <c r="H11"/>
  <c r="E11"/>
  <c r="K11" s="1"/>
  <c r="D11"/>
  <c r="J11" s="1"/>
  <c r="BI10"/>
  <c r="BJ10" s="1"/>
  <c r="BH10"/>
  <c r="BE10"/>
  <c r="BF10" s="1"/>
  <c r="BB10"/>
  <c r="BA10"/>
  <c r="AW10"/>
  <c r="AX10" s="1"/>
  <c r="BD10" s="1"/>
  <c r="AS10"/>
  <c r="AR10"/>
  <c r="AN10"/>
  <c r="AO10" s="1"/>
  <c r="AU10" s="1"/>
  <c r="AJ10"/>
  <c r="AI10"/>
  <c r="AE10"/>
  <c r="AF10" s="1"/>
  <c r="AL10" s="1"/>
  <c r="AA10"/>
  <c r="Z10"/>
  <c r="V10"/>
  <c r="W10" s="1"/>
  <c r="AC10" s="1"/>
  <c r="R10"/>
  <c r="Q10"/>
  <c r="M10"/>
  <c r="N10" s="1"/>
  <c r="T10" s="1"/>
  <c r="I10"/>
  <c r="H10"/>
  <c r="D10"/>
  <c r="E10" s="1"/>
  <c r="K10" s="1"/>
  <c r="BJ9"/>
  <c r="BI9"/>
  <c r="BH9"/>
  <c r="BF9"/>
  <c r="BG9" s="1"/>
  <c r="BM9" s="1"/>
  <c r="BN9" s="1"/>
  <c r="BO9" s="1"/>
  <c r="BE9"/>
  <c r="BK9" s="1"/>
  <c r="BB9"/>
  <c r="BA9"/>
  <c r="AX9"/>
  <c r="BD9" s="1"/>
  <c r="AW9"/>
  <c r="BC9" s="1"/>
  <c r="AS9"/>
  <c r="AR9"/>
  <c r="AO9"/>
  <c r="AU9" s="1"/>
  <c r="AN9"/>
  <c r="AT9" s="1"/>
  <c r="AJ9"/>
  <c r="AI9"/>
  <c r="AF9"/>
  <c r="AL9" s="1"/>
  <c r="AE9"/>
  <c r="AK9" s="1"/>
  <c r="AA9"/>
  <c r="Z9"/>
  <c r="W9"/>
  <c r="AC9" s="1"/>
  <c r="V9"/>
  <c r="AB9" s="1"/>
  <c r="R9"/>
  <c r="Q9"/>
  <c r="N9"/>
  <c r="T9" s="1"/>
  <c r="M9"/>
  <c r="S9" s="1"/>
  <c r="I9"/>
  <c r="H9"/>
  <c r="E9"/>
  <c r="K9" s="1"/>
  <c r="D9"/>
  <c r="J9" s="1"/>
  <c r="BI8"/>
  <c r="BJ8" s="1"/>
  <c r="BH8"/>
  <c r="BE8"/>
  <c r="BF8" s="1"/>
  <c r="BB8"/>
  <c r="BA8"/>
  <c r="BA38" s="1"/>
  <c r="AW8"/>
  <c r="AW38" s="1"/>
  <c r="BC38" s="1"/>
  <c r="AS8"/>
  <c r="AR8"/>
  <c r="AR38" s="1"/>
  <c r="AN8"/>
  <c r="AN38" s="1"/>
  <c r="AJ8"/>
  <c r="AI8"/>
  <c r="AI38" s="1"/>
  <c r="AE8"/>
  <c r="AE38" s="1"/>
  <c r="AK38" s="1"/>
  <c r="AA8"/>
  <c r="Z8"/>
  <c r="Z38" s="1"/>
  <c r="V8"/>
  <c r="V38" s="1"/>
  <c r="AB38" s="1"/>
  <c r="R8"/>
  <c r="Q8"/>
  <c r="M8"/>
  <c r="M38" s="1"/>
  <c r="S38" s="1"/>
  <c r="I8"/>
  <c r="H8"/>
  <c r="H38" s="1"/>
  <c r="D8"/>
  <c r="D38" s="1"/>
  <c r="AZ79" i="6"/>
  <c r="AY79"/>
  <c r="AV79"/>
  <c r="BB79" s="1"/>
  <c r="AQ79"/>
  <c r="AP79"/>
  <c r="AM79"/>
  <c r="AS79" s="1"/>
  <c r="AH79"/>
  <c r="AG79"/>
  <c r="AD79"/>
  <c r="AJ79" s="1"/>
  <c r="Y79"/>
  <c r="X79"/>
  <c r="U79"/>
  <c r="AA79" s="1"/>
  <c r="P79"/>
  <c r="O79"/>
  <c r="L79"/>
  <c r="R79" s="1"/>
  <c r="G79"/>
  <c r="BI79" s="1"/>
  <c r="BJ79" s="1"/>
  <c r="F79"/>
  <c r="BH79" s="1"/>
  <c r="C79"/>
  <c r="BE79" s="1"/>
  <c r="BJ78"/>
  <c r="BI78"/>
  <c r="BH78"/>
  <c r="BF78"/>
  <c r="BG78" s="1"/>
  <c r="BM78" s="1"/>
  <c r="BN78" s="1"/>
  <c r="BO78" s="1"/>
  <c r="BE78"/>
  <c r="BK78" s="1"/>
  <c r="BB78"/>
  <c r="BA78"/>
  <c r="AX78"/>
  <c r="BD78" s="1"/>
  <c r="AW78"/>
  <c r="BC78" s="1"/>
  <c r="AS78"/>
  <c r="AR78"/>
  <c r="AO78"/>
  <c r="AU78" s="1"/>
  <c r="AN78"/>
  <c r="AT78" s="1"/>
  <c r="AJ78"/>
  <c r="AI78"/>
  <c r="AF78"/>
  <c r="AL78" s="1"/>
  <c r="AE78"/>
  <c r="AK78" s="1"/>
  <c r="AA78"/>
  <c r="Z78"/>
  <c r="W78"/>
  <c r="AC78" s="1"/>
  <c r="V78"/>
  <c r="AB78" s="1"/>
  <c r="R78"/>
  <c r="Q78"/>
  <c r="N78"/>
  <c r="T78" s="1"/>
  <c r="M78"/>
  <c r="S78" s="1"/>
  <c r="I78"/>
  <c r="H78"/>
  <c r="E78"/>
  <c r="K78" s="1"/>
  <c r="D78"/>
  <c r="J78" s="1"/>
  <c r="BI77"/>
  <c r="BJ77" s="1"/>
  <c r="BH77"/>
  <c r="BE77"/>
  <c r="BF77" s="1"/>
  <c r="BB77"/>
  <c r="BA77"/>
  <c r="AW77"/>
  <c r="AX77" s="1"/>
  <c r="BD77" s="1"/>
  <c r="AS77"/>
  <c r="AR77"/>
  <c r="AN77"/>
  <c r="AO77" s="1"/>
  <c r="AU77" s="1"/>
  <c r="AJ77"/>
  <c r="AI77"/>
  <c r="AE77"/>
  <c r="AF77" s="1"/>
  <c r="AL77" s="1"/>
  <c r="AA77"/>
  <c r="Z77"/>
  <c r="V77"/>
  <c r="W77" s="1"/>
  <c r="AC77" s="1"/>
  <c r="R77"/>
  <c r="Q77"/>
  <c r="M77"/>
  <c r="N77" s="1"/>
  <c r="T77" s="1"/>
  <c r="I77"/>
  <c r="H77"/>
  <c r="D77"/>
  <c r="E77" s="1"/>
  <c r="K77" s="1"/>
  <c r="BJ76"/>
  <c r="BI76"/>
  <c r="BH76"/>
  <c r="BF76"/>
  <c r="BG76" s="1"/>
  <c r="BM76" s="1"/>
  <c r="BN76" s="1"/>
  <c r="BO76" s="1"/>
  <c r="BE76"/>
  <c r="BK76" s="1"/>
  <c r="BB76"/>
  <c r="BA76"/>
  <c r="AX76"/>
  <c r="BD76" s="1"/>
  <c r="AW76"/>
  <c r="BC76" s="1"/>
  <c r="AS76"/>
  <c r="AR76"/>
  <c r="AO76"/>
  <c r="AU76" s="1"/>
  <c r="AN76"/>
  <c r="AT76" s="1"/>
  <c r="AJ76"/>
  <c r="AI76"/>
  <c r="AF76"/>
  <c r="AL76" s="1"/>
  <c r="AE76"/>
  <c r="AK76" s="1"/>
  <c r="AA76"/>
  <c r="Z76"/>
  <c r="W76"/>
  <c r="AC76" s="1"/>
  <c r="V76"/>
  <c r="AB76" s="1"/>
  <c r="R76"/>
  <c r="Q76"/>
  <c r="N76"/>
  <c r="T76" s="1"/>
  <c r="M76"/>
  <c r="S76" s="1"/>
  <c r="I76"/>
  <c r="H76"/>
  <c r="E76"/>
  <c r="K76" s="1"/>
  <c r="D76"/>
  <c r="J76" s="1"/>
  <c r="BI75"/>
  <c r="BJ75" s="1"/>
  <c r="BH75"/>
  <c r="BE75"/>
  <c r="BF75" s="1"/>
  <c r="BB75"/>
  <c r="BA75"/>
  <c r="AW75"/>
  <c r="AX75" s="1"/>
  <c r="BD75" s="1"/>
  <c r="AS75"/>
  <c r="AR75"/>
  <c r="AN75"/>
  <c r="AO75" s="1"/>
  <c r="AU75" s="1"/>
  <c r="AJ75"/>
  <c r="AI75"/>
  <c r="AE75"/>
  <c r="AF75" s="1"/>
  <c r="AL75" s="1"/>
  <c r="AA75"/>
  <c r="Z75"/>
  <c r="V75"/>
  <c r="W75" s="1"/>
  <c r="AC75" s="1"/>
  <c r="R75"/>
  <c r="Q75"/>
  <c r="M75"/>
  <c r="N75" s="1"/>
  <c r="T75" s="1"/>
  <c r="I75"/>
  <c r="H75"/>
  <c r="D75"/>
  <c r="E75" s="1"/>
  <c r="K75" s="1"/>
  <c r="BJ74"/>
  <c r="BI74"/>
  <c r="BH74"/>
  <c r="BF74"/>
  <c r="BG74" s="1"/>
  <c r="BM74" s="1"/>
  <c r="BN74" s="1"/>
  <c r="BO74" s="1"/>
  <c r="BE74"/>
  <c r="BK74" s="1"/>
  <c r="BB74"/>
  <c r="BA74"/>
  <c r="AX74"/>
  <c r="BD74" s="1"/>
  <c r="AW74"/>
  <c r="BC74" s="1"/>
  <c r="AS74"/>
  <c r="AR74"/>
  <c r="AO74"/>
  <c r="AU74" s="1"/>
  <c r="AN74"/>
  <c r="AT74" s="1"/>
  <c r="AJ74"/>
  <c r="AI74"/>
  <c r="AF74"/>
  <c r="AL74" s="1"/>
  <c r="AE74"/>
  <c r="AK74" s="1"/>
  <c r="AA74"/>
  <c r="Z74"/>
  <c r="W74"/>
  <c r="AC74" s="1"/>
  <c r="V74"/>
  <c r="AB74" s="1"/>
  <c r="R74"/>
  <c r="Q74"/>
  <c r="N74"/>
  <c r="T74" s="1"/>
  <c r="M74"/>
  <c r="S74" s="1"/>
  <c r="I74"/>
  <c r="H74"/>
  <c r="E74"/>
  <c r="K74" s="1"/>
  <c r="D74"/>
  <c r="J74" s="1"/>
  <c r="BI73"/>
  <c r="BJ73" s="1"/>
  <c r="BH73"/>
  <c r="BE73"/>
  <c r="BF73" s="1"/>
  <c r="BB73"/>
  <c r="BA73"/>
  <c r="AW73"/>
  <c r="AX73" s="1"/>
  <c r="BD73" s="1"/>
  <c r="AS73"/>
  <c r="AR73"/>
  <c r="AN73"/>
  <c r="AO73" s="1"/>
  <c r="AU73" s="1"/>
  <c r="AJ73"/>
  <c r="AI73"/>
  <c r="AE73"/>
  <c r="AF73" s="1"/>
  <c r="AL73" s="1"/>
  <c r="AA73"/>
  <c r="Z73"/>
  <c r="V73"/>
  <c r="W73" s="1"/>
  <c r="AC73" s="1"/>
  <c r="R73"/>
  <c r="Q73"/>
  <c r="M73"/>
  <c r="N73" s="1"/>
  <c r="T73" s="1"/>
  <c r="I73"/>
  <c r="H73"/>
  <c r="D73"/>
  <c r="E73" s="1"/>
  <c r="K73" s="1"/>
  <c r="BJ72"/>
  <c r="BI72"/>
  <c r="BH72"/>
  <c r="BF72"/>
  <c r="BG72" s="1"/>
  <c r="BM72" s="1"/>
  <c r="BN72" s="1"/>
  <c r="BO72" s="1"/>
  <c r="BE72"/>
  <c r="BK72" s="1"/>
  <c r="BB72"/>
  <c r="BA72"/>
  <c r="AX72"/>
  <c r="BD72" s="1"/>
  <c r="AW72"/>
  <c r="BC72" s="1"/>
  <c r="AS72"/>
  <c r="AR72"/>
  <c r="AO72"/>
  <c r="AU72" s="1"/>
  <c r="AN72"/>
  <c r="AT72" s="1"/>
  <c r="AJ72"/>
  <c r="AI72"/>
  <c r="AF72"/>
  <c r="AL72" s="1"/>
  <c r="AE72"/>
  <c r="AK72" s="1"/>
  <c r="AA72"/>
  <c r="Z72"/>
  <c r="W72"/>
  <c r="AC72" s="1"/>
  <c r="V72"/>
  <c r="AB72" s="1"/>
  <c r="R72"/>
  <c r="Q72"/>
  <c r="N72"/>
  <c r="T72" s="1"/>
  <c r="M72"/>
  <c r="S72" s="1"/>
  <c r="I72"/>
  <c r="H72"/>
  <c r="E72"/>
  <c r="K72" s="1"/>
  <c r="D72"/>
  <c r="J72" s="1"/>
  <c r="BI71"/>
  <c r="BJ71" s="1"/>
  <c r="BH71"/>
  <c r="BE71"/>
  <c r="BF71" s="1"/>
  <c r="BB71"/>
  <c r="BA71"/>
  <c r="AW71"/>
  <c r="AX71" s="1"/>
  <c r="BD71" s="1"/>
  <c r="AS71"/>
  <c r="AR71"/>
  <c r="AN71"/>
  <c r="AO71" s="1"/>
  <c r="AU71" s="1"/>
  <c r="AJ71"/>
  <c r="AI71"/>
  <c r="AE71"/>
  <c r="AF71" s="1"/>
  <c r="AL71" s="1"/>
  <c r="AA71"/>
  <c r="Z71"/>
  <c r="V71"/>
  <c r="W71" s="1"/>
  <c r="AC71" s="1"/>
  <c r="R71"/>
  <c r="Q71"/>
  <c r="M71"/>
  <c r="N71" s="1"/>
  <c r="T71" s="1"/>
  <c r="I71"/>
  <c r="H71"/>
  <c r="D71"/>
  <c r="E71" s="1"/>
  <c r="K71" s="1"/>
  <c r="BJ70"/>
  <c r="BI70"/>
  <c r="BH70"/>
  <c r="BF70"/>
  <c r="BG70" s="1"/>
  <c r="BM70" s="1"/>
  <c r="BN70" s="1"/>
  <c r="BO70" s="1"/>
  <c r="BE70"/>
  <c r="BK70" s="1"/>
  <c r="BB70"/>
  <c r="BA70"/>
  <c r="AX70"/>
  <c r="BD70" s="1"/>
  <c r="AW70"/>
  <c r="BC70" s="1"/>
  <c r="AS70"/>
  <c r="AR70"/>
  <c r="AO70"/>
  <c r="AU70" s="1"/>
  <c r="AN70"/>
  <c r="AT70" s="1"/>
  <c r="AJ70"/>
  <c r="AI70"/>
  <c r="AF70"/>
  <c r="AL70" s="1"/>
  <c r="AE70"/>
  <c r="AK70" s="1"/>
  <c r="AA70"/>
  <c r="Z70"/>
  <c r="W70"/>
  <c r="AC70" s="1"/>
  <c r="V70"/>
  <c r="AB70" s="1"/>
  <c r="R70"/>
  <c r="Q70"/>
  <c r="N70"/>
  <c r="T70" s="1"/>
  <c r="M70"/>
  <c r="S70" s="1"/>
  <c r="I70"/>
  <c r="H70"/>
  <c r="E70"/>
  <c r="K70" s="1"/>
  <c r="D70"/>
  <c r="J70" s="1"/>
  <c r="BI69"/>
  <c r="BJ69" s="1"/>
  <c r="BH69"/>
  <c r="BE69"/>
  <c r="BF69" s="1"/>
  <c r="BB69"/>
  <c r="BA69"/>
  <c r="AW69"/>
  <c r="AX69" s="1"/>
  <c r="BD69" s="1"/>
  <c r="AS69"/>
  <c r="AR69"/>
  <c r="AN69"/>
  <c r="AO69" s="1"/>
  <c r="AU69" s="1"/>
  <c r="AJ69"/>
  <c r="AI69"/>
  <c r="AE69"/>
  <c r="AF69" s="1"/>
  <c r="AL69" s="1"/>
  <c r="AA69"/>
  <c r="Z69"/>
  <c r="V69"/>
  <c r="W69" s="1"/>
  <c r="AC69" s="1"/>
  <c r="R69"/>
  <c r="Q69"/>
  <c r="M69"/>
  <c r="N69" s="1"/>
  <c r="T69" s="1"/>
  <c r="I69"/>
  <c r="H69"/>
  <c r="D69"/>
  <c r="E69" s="1"/>
  <c r="K69" s="1"/>
  <c r="BJ68"/>
  <c r="BI68"/>
  <c r="BH68"/>
  <c r="BF68"/>
  <c r="BG68" s="1"/>
  <c r="BM68" s="1"/>
  <c r="BN68" s="1"/>
  <c r="BO68" s="1"/>
  <c r="BE68"/>
  <c r="BK68" s="1"/>
  <c r="BB68"/>
  <c r="BA68"/>
  <c r="AX68"/>
  <c r="BD68" s="1"/>
  <c r="AW68"/>
  <c r="BC68" s="1"/>
  <c r="AS68"/>
  <c r="AR68"/>
  <c r="AO68"/>
  <c r="AU68" s="1"/>
  <c r="AN68"/>
  <c r="AT68" s="1"/>
  <c r="AJ68"/>
  <c r="AI68"/>
  <c r="AF68"/>
  <c r="AL68" s="1"/>
  <c r="AE68"/>
  <c r="AK68" s="1"/>
  <c r="AA68"/>
  <c r="Z68"/>
  <c r="W68"/>
  <c r="AC68" s="1"/>
  <c r="V68"/>
  <c r="AB68" s="1"/>
  <c r="R68"/>
  <c r="Q68"/>
  <c r="N68"/>
  <c r="T68" s="1"/>
  <c r="M68"/>
  <c r="S68" s="1"/>
  <c r="I68"/>
  <c r="H68"/>
  <c r="E68"/>
  <c r="K68" s="1"/>
  <c r="D68"/>
  <c r="J68" s="1"/>
  <c r="BI67"/>
  <c r="BJ67" s="1"/>
  <c r="BH67"/>
  <c r="BE67"/>
  <c r="BF67" s="1"/>
  <c r="BB67"/>
  <c r="BA67"/>
  <c r="AW67"/>
  <c r="AX67" s="1"/>
  <c r="BD67" s="1"/>
  <c r="AS67"/>
  <c r="AR67"/>
  <c r="AN67"/>
  <c r="AO67" s="1"/>
  <c r="AU67" s="1"/>
  <c r="AJ67"/>
  <c r="AI67"/>
  <c r="AE67"/>
  <c r="AF67" s="1"/>
  <c r="AL67" s="1"/>
  <c r="AA67"/>
  <c r="Z67"/>
  <c r="V67"/>
  <c r="W67" s="1"/>
  <c r="AC67" s="1"/>
  <c r="R67"/>
  <c r="Q67"/>
  <c r="M67"/>
  <c r="N67" s="1"/>
  <c r="T67" s="1"/>
  <c r="I67"/>
  <c r="H67"/>
  <c r="D67"/>
  <c r="E67" s="1"/>
  <c r="K67" s="1"/>
  <c r="BJ66"/>
  <c r="BI66"/>
  <c r="BH66"/>
  <c r="BF66"/>
  <c r="BG66" s="1"/>
  <c r="BM66" s="1"/>
  <c r="BN66" s="1"/>
  <c r="BO66" s="1"/>
  <c r="BE66"/>
  <c r="BK66" s="1"/>
  <c r="BB66"/>
  <c r="BA66"/>
  <c r="AX66"/>
  <c r="BD66" s="1"/>
  <c r="AW66"/>
  <c r="BC66" s="1"/>
  <c r="AS66"/>
  <c r="AR66"/>
  <c r="AO66"/>
  <c r="AU66" s="1"/>
  <c r="AN66"/>
  <c r="AT66" s="1"/>
  <c r="AJ66"/>
  <c r="AI66"/>
  <c r="AF66"/>
  <c r="AL66" s="1"/>
  <c r="AE66"/>
  <c r="AK66" s="1"/>
  <c r="AA66"/>
  <c r="Z66"/>
  <c r="W66"/>
  <c r="AC66" s="1"/>
  <c r="V66"/>
  <c r="AB66" s="1"/>
  <c r="R66"/>
  <c r="Q66"/>
  <c r="N66"/>
  <c r="T66" s="1"/>
  <c r="M66"/>
  <c r="S66" s="1"/>
  <c r="I66"/>
  <c r="H66"/>
  <c r="E66"/>
  <c r="K66" s="1"/>
  <c r="D66"/>
  <c r="J66" s="1"/>
  <c r="BI65"/>
  <c r="BJ65" s="1"/>
  <c r="BH65"/>
  <c r="BE65"/>
  <c r="BF65" s="1"/>
  <c r="BB65"/>
  <c r="BA65"/>
  <c r="AW65"/>
  <c r="AX65" s="1"/>
  <c r="BD65" s="1"/>
  <c r="AS65"/>
  <c r="AR65"/>
  <c r="AN65"/>
  <c r="AO65" s="1"/>
  <c r="AU65" s="1"/>
  <c r="AJ65"/>
  <c r="AI65"/>
  <c r="AE65"/>
  <c r="AF65" s="1"/>
  <c r="AL65" s="1"/>
  <c r="AA65"/>
  <c r="Z65"/>
  <c r="V65"/>
  <c r="W65" s="1"/>
  <c r="AC65" s="1"/>
  <c r="R65"/>
  <c r="Q65"/>
  <c r="M65"/>
  <c r="N65" s="1"/>
  <c r="T65" s="1"/>
  <c r="I65"/>
  <c r="H65"/>
  <c r="D65"/>
  <c r="E65" s="1"/>
  <c r="K65" s="1"/>
  <c r="BJ64"/>
  <c r="BI64"/>
  <c r="BH64"/>
  <c r="BF64"/>
  <c r="BG64" s="1"/>
  <c r="BM64" s="1"/>
  <c r="BN64" s="1"/>
  <c r="BO64" s="1"/>
  <c r="BE64"/>
  <c r="BK64" s="1"/>
  <c r="BB64"/>
  <c r="BA64"/>
  <c r="AX64"/>
  <c r="BD64" s="1"/>
  <c r="AW64"/>
  <c r="BC64" s="1"/>
  <c r="AS64"/>
  <c r="AR64"/>
  <c r="AO64"/>
  <c r="AU64" s="1"/>
  <c r="AN64"/>
  <c r="AT64" s="1"/>
  <c r="AJ64"/>
  <c r="AI64"/>
  <c r="AF64"/>
  <c r="AL64" s="1"/>
  <c r="AE64"/>
  <c r="AK64" s="1"/>
  <c r="AA64"/>
  <c r="Z64"/>
  <c r="W64"/>
  <c r="AC64" s="1"/>
  <c r="V64"/>
  <c r="AB64" s="1"/>
  <c r="R64"/>
  <c r="Q64"/>
  <c r="N64"/>
  <c r="T64" s="1"/>
  <c r="M64"/>
  <c r="S64" s="1"/>
  <c r="I64"/>
  <c r="H64"/>
  <c r="E64"/>
  <c r="K64" s="1"/>
  <c r="D64"/>
  <c r="J64" s="1"/>
  <c r="BI63"/>
  <c r="BJ63" s="1"/>
  <c r="BH63"/>
  <c r="BE63"/>
  <c r="BF63" s="1"/>
  <c r="BB63"/>
  <c r="BA63"/>
  <c r="AW63"/>
  <c r="AX63" s="1"/>
  <c r="BD63" s="1"/>
  <c r="AS63"/>
  <c r="AR63"/>
  <c r="AN63"/>
  <c r="AO63" s="1"/>
  <c r="AU63" s="1"/>
  <c r="AJ63"/>
  <c r="AI63"/>
  <c r="AE63"/>
  <c r="AF63" s="1"/>
  <c r="AL63" s="1"/>
  <c r="AA63"/>
  <c r="Z63"/>
  <c r="V63"/>
  <c r="W63" s="1"/>
  <c r="AC63" s="1"/>
  <c r="R63"/>
  <c r="Q63"/>
  <c r="M63"/>
  <c r="N63" s="1"/>
  <c r="T63" s="1"/>
  <c r="I63"/>
  <c r="H63"/>
  <c r="D63"/>
  <c r="E63" s="1"/>
  <c r="K63" s="1"/>
  <c r="BJ62"/>
  <c r="BI62"/>
  <c r="BH62"/>
  <c r="BF62"/>
  <c r="BG62" s="1"/>
  <c r="BM62" s="1"/>
  <c r="BN62" s="1"/>
  <c r="BO62" s="1"/>
  <c r="BE62"/>
  <c r="BK62" s="1"/>
  <c r="BB62"/>
  <c r="BA62"/>
  <c r="AX62"/>
  <c r="BD62" s="1"/>
  <c r="AW62"/>
  <c r="BC62" s="1"/>
  <c r="AS62"/>
  <c r="AR62"/>
  <c r="AO62"/>
  <c r="AU62" s="1"/>
  <c r="AN62"/>
  <c r="AT62" s="1"/>
  <c r="AJ62"/>
  <c r="AI62"/>
  <c r="AF62"/>
  <c r="AL62" s="1"/>
  <c r="AE62"/>
  <c r="AK62" s="1"/>
  <c r="AA62"/>
  <c r="Z62"/>
  <c r="W62"/>
  <c r="AC62" s="1"/>
  <c r="V62"/>
  <c r="AB62" s="1"/>
  <c r="R62"/>
  <c r="Q62"/>
  <c r="N62"/>
  <c r="T62" s="1"/>
  <c r="M62"/>
  <c r="S62" s="1"/>
  <c r="I62"/>
  <c r="H62"/>
  <c r="E62"/>
  <c r="K62" s="1"/>
  <c r="D62"/>
  <c r="J62" s="1"/>
  <c r="BI61"/>
  <c r="BJ61" s="1"/>
  <c r="BH61"/>
  <c r="BE61"/>
  <c r="BB61"/>
  <c r="BA61"/>
  <c r="AW61"/>
  <c r="AX61" s="1"/>
  <c r="BD61" s="1"/>
  <c r="AS61"/>
  <c r="AR61"/>
  <c r="AN61"/>
  <c r="AO61" s="1"/>
  <c r="AU61" s="1"/>
  <c r="AJ61"/>
  <c r="AI61"/>
  <c r="AE61"/>
  <c r="AF61" s="1"/>
  <c r="AL61" s="1"/>
  <c r="AA61"/>
  <c r="Z61"/>
  <c r="V61"/>
  <c r="W61" s="1"/>
  <c r="AC61" s="1"/>
  <c r="R61"/>
  <c r="Q61"/>
  <c r="M61"/>
  <c r="N61" s="1"/>
  <c r="T61" s="1"/>
  <c r="I61"/>
  <c r="H61"/>
  <c r="E61"/>
  <c r="K61" s="1"/>
  <c r="D61"/>
  <c r="J61" s="1"/>
  <c r="BI60"/>
  <c r="BJ60" s="1"/>
  <c r="BH60"/>
  <c r="BE60"/>
  <c r="BK60" s="1"/>
  <c r="BB60"/>
  <c r="BA60"/>
  <c r="AW60"/>
  <c r="BC60" s="1"/>
  <c r="AS60"/>
  <c r="AR60"/>
  <c r="AN60"/>
  <c r="AT60" s="1"/>
  <c r="AJ60"/>
  <c r="AI60"/>
  <c r="AE60"/>
  <c r="AK60" s="1"/>
  <c r="AA60"/>
  <c r="Z60"/>
  <c r="V60"/>
  <c r="AB60" s="1"/>
  <c r="R60"/>
  <c r="Q60"/>
  <c r="M60"/>
  <c r="S60" s="1"/>
  <c r="I60"/>
  <c r="H60"/>
  <c r="D60"/>
  <c r="J60" s="1"/>
  <c r="BJ59"/>
  <c r="BI59"/>
  <c r="BH59"/>
  <c r="BF59"/>
  <c r="BL59" s="1"/>
  <c r="BE59"/>
  <c r="BK59" s="1"/>
  <c r="BB59"/>
  <c r="BA59"/>
  <c r="AX59"/>
  <c r="BD59" s="1"/>
  <c r="AW59"/>
  <c r="BC59" s="1"/>
  <c r="AS59"/>
  <c r="AR59"/>
  <c r="AO59"/>
  <c r="AU59" s="1"/>
  <c r="AN59"/>
  <c r="AT59" s="1"/>
  <c r="AJ59"/>
  <c r="AI59"/>
  <c r="AF59"/>
  <c r="AL59" s="1"/>
  <c r="AE59"/>
  <c r="AK59" s="1"/>
  <c r="AA59"/>
  <c r="Z59"/>
  <c r="W59"/>
  <c r="AC59" s="1"/>
  <c r="V59"/>
  <c r="AB59" s="1"/>
  <c r="R59"/>
  <c r="Q59"/>
  <c r="N59"/>
  <c r="T59" s="1"/>
  <c r="M59"/>
  <c r="S59" s="1"/>
  <c r="I59"/>
  <c r="H59"/>
  <c r="E59"/>
  <c r="K59" s="1"/>
  <c r="D59"/>
  <c r="J59" s="1"/>
  <c r="BI58"/>
  <c r="BJ58" s="1"/>
  <c r="BH58"/>
  <c r="BE58"/>
  <c r="BK58" s="1"/>
  <c r="BB58"/>
  <c r="BA58"/>
  <c r="AW58"/>
  <c r="BC58" s="1"/>
  <c r="AS58"/>
  <c r="AR58"/>
  <c r="AN58"/>
  <c r="AT58" s="1"/>
  <c r="AJ58"/>
  <c r="AI58"/>
  <c r="AE58"/>
  <c r="AK58" s="1"/>
  <c r="AA58"/>
  <c r="Z58"/>
  <c r="V58"/>
  <c r="AB58" s="1"/>
  <c r="R58"/>
  <c r="Q58"/>
  <c r="M58"/>
  <c r="S58" s="1"/>
  <c r="I58"/>
  <c r="H58"/>
  <c r="D58"/>
  <c r="J58" s="1"/>
  <c r="BJ57"/>
  <c r="BI57"/>
  <c r="BH57"/>
  <c r="BF57"/>
  <c r="BL57" s="1"/>
  <c r="BE57"/>
  <c r="BK57" s="1"/>
  <c r="BB57"/>
  <c r="BA57"/>
  <c r="AX57"/>
  <c r="BD57" s="1"/>
  <c r="AW57"/>
  <c r="BC57" s="1"/>
  <c r="AS57"/>
  <c r="AR57"/>
  <c r="AO57"/>
  <c r="AU57" s="1"/>
  <c r="AN57"/>
  <c r="AT57" s="1"/>
  <c r="AJ57"/>
  <c r="AI57"/>
  <c r="AF57"/>
  <c r="AL57" s="1"/>
  <c r="AE57"/>
  <c r="AK57" s="1"/>
  <c r="AA57"/>
  <c r="Z57"/>
  <c r="W57"/>
  <c r="AC57" s="1"/>
  <c r="V57"/>
  <c r="AB57" s="1"/>
  <c r="R57"/>
  <c r="Q57"/>
  <c r="N57"/>
  <c r="T57" s="1"/>
  <c r="M57"/>
  <c r="S57" s="1"/>
  <c r="I57"/>
  <c r="H57"/>
  <c r="E57"/>
  <c r="K57" s="1"/>
  <c r="D57"/>
  <c r="J57" s="1"/>
  <c r="BI56"/>
  <c r="BJ56" s="1"/>
  <c r="BH56"/>
  <c r="BE56"/>
  <c r="BK56" s="1"/>
  <c r="BB56"/>
  <c r="BA56"/>
  <c r="AW56"/>
  <c r="BC56" s="1"/>
  <c r="AS56"/>
  <c r="AR56"/>
  <c r="AN56"/>
  <c r="AT56" s="1"/>
  <c r="AJ56"/>
  <c r="AI56"/>
  <c r="AE56"/>
  <c r="AK56" s="1"/>
  <c r="AA56"/>
  <c r="Z56"/>
  <c r="V56"/>
  <c r="AB56" s="1"/>
  <c r="R56"/>
  <c r="Q56"/>
  <c r="M56"/>
  <c r="S56" s="1"/>
  <c r="I56"/>
  <c r="H56"/>
  <c r="D56"/>
  <c r="J56" s="1"/>
  <c r="BJ55"/>
  <c r="BI55"/>
  <c r="BH55"/>
  <c r="BF55"/>
  <c r="BL55" s="1"/>
  <c r="BE55"/>
  <c r="BK55" s="1"/>
  <c r="BB55"/>
  <c r="BA55"/>
  <c r="AX55"/>
  <c r="BD55" s="1"/>
  <c r="AW55"/>
  <c r="BC55" s="1"/>
  <c r="AS55"/>
  <c r="AR55"/>
  <c r="AO55"/>
  <c r="AU55" s="1"/>
  <c r="AN55"/>
  <c r="AT55" s="1"/>
  <c r="AJ55"/>
  <c r="AI55"/>
  <c r="AF55"/>
  <c r="AL55" s="1"/>
  <c r="AE55"/>
  <c r="AK55" s="1"/>
  <c r="AA55"/>
  <c r="Z55"/>
  <c r="W55"/>
  <c r="AC55" s="1"/>
  <c r="V55"/>
  <c r="AB55" s="1"/>
  <c r="R55"/>
  <c r="Q55"/>
  <c r="N55"/>
  <c r="T55" s="1"/>
  <c r="M55"/>
  <c r="S55" s="1"/>
  <c r="I55"/>
  <c r="H55"/>
  <c r="E55"/>
  <c r="K55" s="1"/>
  <c r="D55"/>
  <c r="J55" s="1"/>
  <c r="BI54"/>
  <c r="BJ54" s="1"/>
  <c r="BH54"/>
  <c r="BE54"/>
  <c r="BK54" s="1"/>
  <c r="BB54"/>
  <c r="BA54"/>
  <c r="AW54"/>
  <c r="BC54" s="1"/>
  <c r="AS54"/>
  <c r="AR54"/>
  <c r="AN54"/>
  <c r="AT54" s="1"/>
  <c r="AJ54"/>
  <c r="AI54"/>
  <c r="AE54"/>
  <c r="AK54" s="1"/>
  <c r="AA54"/>
  <c r="Z54"/>
  <c r="V54"/>
  <c r="AB54" s="1"/>
  <c r="R54"/>
  <c r="Q54"/>
  <c r="M54"/>
  <c r="S54" s="1"/>
  <c r="I54"/>
  <c r="H54"/>
  <c r="D54"/>
  <c r="J54" s="1"/>
  <c r="BJ53"/>
  <c r="BI53"/>
  <c r="BH53"/>
  <c r="BF53"/>
  <c r="BL53" s="1"/>
  <c r="BE53"/>
  <c r="BK53" s="1"/>
  <c r="BB53"/>
  <c r="BA53"/>
  <c r="AX53"/>
  <c r="BD53" s="1"/>
  <c r="AW53"/>
  <c r="BC53" s="1"/>
  <c r="AS53"/>
  <c r="AR53"/>
  <c r="AO53"/>
  <c r="AU53" s="1"/>
  <c r="AN53"/>
  <c r="AT53" s="1"/>
  <c r="AJ53"/>
  <c r="AI53"/>
  <c r="AF53"/>
  <c r="AL53" s="1"/>
  <c r="AE53"/>
  <c r="AK53" s="1"/>
  <c r="AA53"/>
  <c r="Z53"/>
  <c r="W53"/>
  <c r="AC53" s="1"/>
  <c r="V53"/>
  <c r="AB53" s="1"/>
  <c r="R53"/>
  <c r="Q53"/>
  <c r="N53"/>
  <c r="T53" s="1"/>
  <c r="M53"/>
  <c r="S53" s="1"/>
  <c r="I53"/>
  <c r="H53"/>
  <c r="E53"/>
  <c r="K53" s="1"/>
  <c r="D53"/>
  <c r="J53" s="1"/>
  <c r="BI52"/>
  <c r="BJ52" s="1"/>
  <c r="BH52"/>
  <c r="BE52"/>
  <c r="BK52" s="1"/>
  <c r="BB52"/>
  <c r="BA52"/>
  <c r="AW52"/>
  <c r="BC52" s="1"/>
  <c r="AS52"/>
  <c r="AR52"/>
  <c r="AN52"/>
  <c r="AT52" s="1"/>
  <c r="AJ52"/>
  <c r="AI52"/>
  <c r="AE52"/>
  <c r="AK52" s="1"/>
  <c r="AA52"/>
  <c r="Z52"/>
  <c r="V52"/>
  <c r="AB52" s="1"/>
  <c r="R52"/>
  <c r="Q52"/>
  <c r="M52"/>
  <c r="S52" s="1"/>
  <c r="I52"/>
  <c r="H52"/>
  <c r="D52"/>
  <c r="J52" s="1"/>
  <c r="BJ51"/>
  <c r="BI51"/>
  <c r="BH51"/>
  <c r="BF51"/>
  <c r="BL51" s="1"/>
  <c r="BE51"/>
  <c r="BK51" s="1"/>
  <c r="BB51"/>
  <c r="BA51"/>
  <c r="AX51"/>
  <c r="BD51" s="1"/>
  <c r="AW51"/>
  <c r="BC51" s="1"/>
  <c r="AS51"/>
  <c r="AR51"/>
  <c r="AO51"/>
  <c r="AU51" s="1"/>
  <c r="AN51"/>
  <c r="AT51" s="1"/>
  <c r="AJ51"/>
  <c r="AI51"/>
  <c r="AF51"/>
  <c r="AL51" s="1"/>
  <c r="AE51"/>
  <c r="AK51" s="1"/>
  <c r="AA51"/>
  <c r="Z51"/>
  <c r="W51"/>
  <c r="AC51" s="1"/>
  <c r="V51"/>
  <c r="AB51" s="1"/>
  <c r="R51"/>
  <c r="Q51"/>
  <c r="N51"/>
  <c r="T51" s="1"/>
  <c r="M51"/>
  <c r="S51" s="1"/>
  <c r="I51"/>
  <c r="H51"/>
  <c r="E51"/>
  <c r="K51" s="1"/>
  <c r="D51"/>
  <c r="J51" s="1"/>
  <c r="BI50"/>
  <c r="BJ50" s="1"/>
  <c r="BH50"/>
  <c r="BE50"/>
  <c r="BK50" s="1"/>
  <c r="BB50"/>
  <c r="BA50"/>
  <c r="AW50"/>
  <c r="BC50" s="1"/>
  <c r="AS50"/>
  <c r="AR50"/>
  <c r="AN50"/>
  <c r="AT50" s="1"/>
  <c r="AJ50"/>
  <c r="AI50"/>
  <c r="AE50"/>
  <c r="AK50" s="1"/>
  <c r="AA50"/>
  <c r="Z50"/>
  <c r="V50"/>
  <c r="AB50" s="1"/>
  <c r="R50"/>
  <c r="Q50"/>
  <c r="M50"/>
  <c r="S50" s="1"/>
  <c r="I50"/>
  <c r="H50"/>
  <c r="D50"/>
  <c r="J50" s="1"/>
  <c r="BJ49"/>
  <c r="BI49"/>
  <c r="BH49"/>
  <c r="BF49"/>
  <c r="BL49" s="1"/>
  <c r="BE49"/>
  <c r="BK49" s="1"/>
  <c r="BB49"/>
  <c r="BA49"/>
  <c r="AX49"/>
  <c r="BD49" s="1"/>
  <c r="AW49"/>
  <c r="BC49" s="1"/>
  <c r="AS49"/>
  <c r="AR49"/>
  <c r="AO49"/>
  <c r="AU49" s="1"/>
  <c r="AN49"/>
  <c r="AT49" s="1"/>
  <c r="AJ49"/>
  <c r="AI49"/>
  <c r="AF49"/>
  <c r="AL49" s="1"/>
  <c r="AE49"/>
  <c r="AK49" s="1"/>
  <c r="AA49"/>
  <c r="Z49"/>
  <c r="W49"/>
  <c r="AC49" s="1"/>
  <c r="V49"/>
  <c r="AB49" s="1"/>
  <c r="R49"/>
  <c r="Q49"/>
  <c r="N49"/>
  <c r="T49" s="1"/>
  <c r="M49"/>
  <c r="S49" s="1"/>
  <c r="I49"/>
  <c r="H49"/>
  <c r="E49"/>
  <c r="K49" s="1"/>
  <c r="D49"/>
  <c r="J49" s="1"/>
  <c r="BI48"/>
  <c r="BJ48" s="1"/>
  <c r="BH48"/>
  <c r="BE48"/>
  <c r="BK48" s="1"/>
  <c r="BB48"/>
  <c r="BA48"/>
  <c r="AW48"/>
  <c r="BC48" s="1"/>
  <c r="AS48"/>
  <c r="AR48"/>
  <c r="AN48"/>
  <c r="AT48" s="1"/>
  <c r="AJ48"/>
  <c r="AI48"/>
  <c r="AE48"/>
  <c r="AK48" s="1"/>
  <c r="AA48"/>
  <c r="Z48"/>
  <c r="V48"/>
  <c r="AB48" s="1"/>
  <c r="R48"/>
  <c r="Q48"/>
  <c r="M48"/>
  <c r="S48" s="1"/>
  <c r="I48"/>
  <c r="H48"/>
  <c r="D48"/>
  <c r="J48" s="1"/>
  <c r="BJ47"/>
  <c r="BI47"/>
  <c r="BH47"/>
  <c r="BF47"/>
  <c r="BL47" s="1"/>
  <c r="BE47"/>
  <c r="BK47" s="1"/>
  <c r="BB47"/>
  <c r="BA47"/>
  <c r="AX47"/>
  <c r="BD47" s="1"/>
  <c r="AW47"/>
  <c r="BC47" s="1"/>
  <c r="AS47"/>
  <c r="AR47"/>
  <c r="AO47"/>
  <c r="AU47" s="1"/>
  <c r="AN47"/>
  <c r="AT47" s="1"/>
  <c r="AJ47"/>
  <c r="AI47"/>
  <c r="AF47"/>
  <c r="AL47" s="1"/>
  <c r="AE47"/>
  <c r="AK47" s="1"/>
  <c r="AA47"/>
  <c r="Z47"/>
  <c r="W47"/>
  <c r="AC47" s="1"/>
  <c r="V47"/>
  <c r="AB47" s="1"/>
  <c r="R47"/>
  <c r="Q47"/>
  <c r="N47"/>
  <c r="T47" s="1"/>
  <c r="M47"/>
  <c r="S47" s="1"/>
  <c r="I47"/>
  <c r="H47"/>
  <c r="E47"/>
  <c r="K47" s="1"/>
  <c r="D47"/>
  <c r="J47" s="1"/>
  <c r="BI46"/>
  <c r="BJ46" s="1"/>
  <c r="BH46"/>
  <c r="BE46"/>
  <c r="BK46" s="1"/>
  <c r="BB46"/>
  <c r="BA46"/>
  <c r="AW46"/>
  <c r="BC46" s="1"/>
  <c r="AS46"/>
  <c r="AR46"/>
  <c r="AN46"/>
  <c r="AT46" s="1"/>
  <c r="AJ46"/>
  <c r="AI46"/>
  <c r="AE46"/>
  <c r="AF46" s="1"/>
  <c r="AL46" s="1"/>
  <c r="AA46"/>
  <c r="Z46"/>
  <c r="V46"/>
  <c r="W46" s="1"/>
  <c r="AC46" s="1"/>
  <c r="R46"/>
  <c r="Q46"/>
  <c r="M46"/>
  <c r="N46" s="1"/>
  <c r="T46" s="1"/>
  <c r="I46"/>
  <c r="H46"/>
  <c r="D46"/>
  <c r="E46" s="1"/>
  <c r="K46" s="1"/>
  <c r="BJ45"/>
  <c r="BI45"/>
  <c r="BH45"/>
  <c r="BF45"/>
  <c r="BG45" s="1"/>
  <c r="BM45" s="1"/>
  <c r="BN45" s="1"/>
  <c r="BO45" s="1"/>
  <c r="BE45"/>
  <c r="BK45" s="1"/>
  <c r="BD45"/>
  <c r="BB45"/>
  <c r="BA45"/>
  <c r="AX45"/>
  <c r="AW45"/>
  <c r="BC45" s="1"/>
  <c r="AS45"/>
  <c r="AR45"/>
  <c r="AO45"/>
  <c r="AU45" s="1"/>
  <c r="AN45"/>
  <c r="AT45" s="1"/>
  <c r="AL45"/>
  <c r="AJ45"/>
  <c r="AI45"/>
  <c r="AF45"/>
  <c r="AE45"/>
  <c r="AK45" s="1"/>
  <c r="AA45"/>
  <c r="Z45"/>
  <c r="W45"/>
  <c r="AC45" s="1"/>
  <c r="V45"/>
  <c r="AB45" s="1"/>
  <c r="T45"/>
  <c r="R45"/>
  <c r="Q45"/>
  <c r="N45"/>
  <c r="M45"/>
  <c r="S45" s="1"/>
  <c r="I45"/>
  <c r="H45"/>
  <c r="E45"/>
  <c r="K45" s="1"/>
  <c r="D45"/>
  <c r="J45" s="1"/>
  <c r="BI44"/>
  <c r="BJ44" s="1"/>
  <c r="BH44"/>
  <c r="BE44"/>
  <c r="BF44" s="1"/>
  <c r="BL44" s="1"/>
  <c r="BB44"/>
  <c r="BA44"/>
  <c r="AW44"/>
  <c r="AX44" s="1"/>
  <c r="BD44" s="1"/>
  <c r="AS44"/>
  <c r="AR44"/>
  <c r="AN44"/>
  <c r="AO44" s="1"/>
  <c r="AU44" s="1"/>
  <c r="AJ44"/>
  <c r="AI44"/>
  <c r="AE44"/>
  <c r="AF44" s="1"/>
  <c r="AL44" s="1"/>
  <c r="AA44"/>
  <c r="Z44"/>
  <c r="V44"/>
  <c r="W44" s="1"/>
  <c r="AC44" s="1"/>
  <c r="R44"/>
  <c r="Q44"/>
  <c r="M44"/>
  <c r="N44" s="1"/>
  <c r="T44" s="1"/>
  <c r="I44"/>
  <c r="H44"/>
  <c r="D44"/>
  <c r="E44" s="1"/>
  <c r="K44" s="1"/>
  <c r="BJ43"/>
  <c r="BI43"/>
  <c r="BH43"/>
  <c r="BF43"/>
  <c r="BG43" s="1"/>
  <c r="BM43" s="1"/>
  <c r="BN43" s="1"/>
  <c r="BO43" s="1"/>
  <c r="BE43"/>
  <c r="BK43" s="1"/>
  <c r="BD43"/>
  <c r="BB43"/>
  <c r="BA43"/>
  <c r="AX43"/>
  <c r="AW43"/>
  <c r="BC43" s="1"/>
  <c r="AS43"/>
  <c r="AR43"/>
  <c r="AO43"/>
  <c r="AU43" s="1"/>
  <c r="AN43"/>
  <c r="AT43" s="1"/>
  <c r="AL43"/>
  <c r="AJ43"/>
  <c r="AI43"/>
  <c r="AF43"/>
  <c r="AE43"/>
  <c r="AK43" s="1"/>
  <c r="AA43"/>
  <c r="Z43"/>
  <c r="W43"/>
  <c r="AC43" s="1"/>
  <c r="V43"/>
  <c r="AB43" s="1"/>
  <c r="T43"/>
  <c r="R43"/>
  <c r="Q43"/>
  <c r="N43"/>
  <c r="M43"/>
  <c r="S43" s="1"/>
  <c r="I43"/>
  <c r="H43"/>
  <c r="E43"/>
  <c r="K43" s="1"/>
  <c r="D43"/>
  <c r="J43" s="1"/>
  <c r="BI42"/>
  <c r="BJ42" s="1"/>
  <c r="BH42"/>
  <c r="BE42"/>
  <c r="BF42" s="1"/>
  <c r="BL42" s="1"/>
  <c r="BB42"/>
  <c r="BA42"/>
  <c r="AW42"/>
  <c r="AX42" s="1"/>
  <c r="BD42" s="1"/>
  <c r="AS42"/>
  <c r="AR42"/>
  <c r="AN42"/>
  <c r="AO42" s="1"/>
  <c r="AU42" s="1"/>
  <c r="AJ42"/>
  <c r="AI42"/>
  <c r="AE42"/>
  <c r="AF42" s="1"/>
  <c r="AL42" s="1"/>
  <c r="AA42"/>
  <c r="Z42"/>
  <c r="V42"/>
  <c r="W42" s="1"/>
  <c r="AC42" s="1"/>
  <c r="R42"/>
  <c r="Q42"/>
  <c r="M42"/>
  <c r="N42" s="1"/>
  <c r="T42" s="1"/>
  <c r="I42"/>
  <c r="H42"/>
  <c r="D42"/>
  <c r="E42" s="1"/>
  <c r="K42" s="1"/>
  <c r="BJ41"/>
  <c r="BI41"/>
  <c r="BH41"/>
  <c r="BF41"/>
  <c r="BL41" s="1"/>
  <c r="BE41"/>
  <c r="BK41" s="1"/>
  <c r="BB41"/>
  <c r="BA41"/>
  <c r="AX41"/>
  <c r="BD41" s="1"/>
  <c r="AW41"/>
  <c r="BC41" s="1"/>
  <c r="AS41"/>
  <c r="AR41"/>
  <c r="AO41"/>
  <c r="AU41" s="1"/>
  <c r="AN41"/>
  <c r="AT41" s="1"/>
  <c r="AJ41"/>
  <c r="AI41"/>
  <c r="AF41"/>
  <c r="AL41" s="1"/>
  <c r="AE41"/>
  <c r="AK41" s="1"/>
  <c r="AA41"/>
  <c r="Z41"/>
  <c r="W41"/>
  <c r="AC41" s="1"/>
  <c r="V41"/>
  <c r="AB41" s="1"/>
  <c r="R41"/>
  <c r="Q41"/>
  <c r="N41"/>
  <c r="T41" s="1"/>
  <c r="M41"/>
  <c r="S41" s="1"/>
  <c r="I41"/>
  <c r="H41"/>
  <c r="E41"/>
  <c r="K41" s="1"/>
  <c r="D41"/>
  <c r="J41" s="1"/>
  <c r="BI40"/>
  <c r="BJ40" s="1"/>
  <c r="BH40"/>
  <c r="BE40"/>
  <c r="BK40" s="1"/>
  <c r="BB40"/>
  <c r="BA40"/>
  <c r="AW40"/>
  <c r="BC40" s="1"/>
  <c r="AS40"/>
  <c r="AR40"/>
  <c r="AN40"/>
  <c r="AT40" s="1"/>
  <c r="AJ40"/>
  <c r="AI40"/>
  <c r="AE40"/>
  <c r="AK40" s="1"/>
  <c r="AA40"/>
  <c r="Z40"/>
  <c r="V40"/>
  <c r="AB40" s="1"/>
  <c r="R40"/>
  <c r="Q40"/>
  <c r="M40"/>
  <c r="S40" s="1"/>
  <c r="I40"/>
  <c r="H40"/>
  <c r="D40"/>
  <c r="J40" s="1"/>
  <c r="BJ39"/>
  <c r="BI39"/>
  <c r="BH39"/>
  <c r="BF39"/>
  <c r="BL39" s="1"/>
  <c r="BE39"/>
  <c r="BK39" s="1"/>
  <c r="BB39"/>
  <c r="BA39"/>
  <c r="AX39"/>
  <c r="BD39" s="1"/>
  <c r="AW39"/>
  <c r="BC39" s="1"/>
  <c r="AS39"/>
  <c r="AR39"/>
  <c r="AO39"/>
  <c r="AU39" s="1"/>
  <c r="AN39"/>
  <c r="AT39" s="1"/>
  <c r="AJ39"/>
  <c r="AI39"/>
  <c r="AF39"/>
  <c r="AL39" s="1"/>
  <c r="AE39"/>
  <c r="AK39" s="1"/>
  <c r="AA39"/>
  <c r="Z39"/>
  <c r="W39"/>
  <c r="AC39" s="1"/>
  <c r="V39"/>
  <c r="AB39" s="1"/>
  <c r="R39"/>
  <c r="Q39"/>
  <c r="N39"/>
  <c r="T39" s="1"/>
  <c r="M39"/>
  <c r="S39" s="1"/>
  <c r="I39"/>
  <c r="H39"/>
  <c r="E39"/>
  <c r="K39" s="1"/>
  <c r="D39"/>
  <c r="J39" s="1"/>
  <c r="BI38"/>
  <c r="BJ38" s="1"/>
  <c r="BH38"/>
  <c r="BE38"/>
  <c r="BK38" s="1"/>
  <c r="BB38"/>
  <c r="BA38"/>
  <c r="AW38"/>
  <c r="BC38" s="1"/>
  <c r="AS38"/>
  <c r="AR38"/>
  <c r="AN38"/>
  <c r="AT38" s="1"/>
  <c r="AJ38"/>
  <c r="AI38"/>
  <c r="AE38"/>
  <c r="AK38" s="1"/>
  <c r="AA38"/>
  <c r="Z38"/>
  <c r="V38"/>
  <c r="AB38" s="1"/>
  <c r="R38"/>
  <c r="Q38"/>
  <c r="M38"/>
  <c r="S38" s="1"/>
  <c r="I38"/>
  <c r="H38"/>
  <c r="D38"/>
  <c r="J38" s="1"/>
  <c r="BJ37"/>
  <c r="BI37"/>
  <c r="BH37"/>
  <c r="BF37"/>
  <c r="BL37" s="1"/>
  <c r="BE37"/>
  <c r="BK37" s="1"/>
  <c r="BB37"/>
  <c r="BA37"/>
  <c r="AX37"/>
  <c r="BD37" s="1"/>
  <c r="AW37"/>
  <c r="BC37" s="1"/>
  <c r="AS37"/>
  <c r="AR37"/>
  <c r="AO37"/>
  <c r="AU37" s="1"/>
  <c r="AN37"/>
  <c r="AT37" s="1"/>
  <c r="AJ37"/>
  <c r="AI37"/>
  <c r="AF37"/>
  <c r="AL37" s="1"/>
  <c r="AE37"/>
  <c r="AK37" s="1"/>
  <c r="AA37"/>
  <c r="Z37"/>
  <c r="W37"/>
  <c r="AC37" s="1"/>
  <c r="V37"/>
  <c r="AB37" s="1"/>
  <c r="R37"/>
  <c r="Q37"/>
  <c r="N37"/>
  <c r="T37" s="1"/>
  <c r="M37"/>
  <c r="S37" s="1"/>
  <c r="I37"/>
  <c r="H37"/>
  <c r="E37"/>
  <c r="K37" s="1"/>
  <c r="D37"/>
  <c r="J37" s="1"/>
  <c r="BI36"/>
  <c r="BJ36" s="1"/>
  <c r="BH36"/>
  <c r="BE36"/>
  <c r="BK36" s="1"/>
  <c r="BB36"/>
  <c r="BA36"/>
  <c r="AW36"/>
  <c r="BC36" s="1"/>
  <c r="AS36"/>
  <c r="AR36"/>
  <c r="AN36"/>
  <c r="AT36" s="1"/>
  <c r="AJ36"/>
  <c r="AI36"/>
  <c r="AE36"/>
  <c r="AK36" s="1"/>
  <c r="AA36"/>
  <c r="Z36"/>
  <c r="V36"/>
  <c r="AB36" s="1"/>
  <c r="R36"/>
  <c r="Q36"/>
  <c r="M36"/>
  <c r="S36" s="1"/>
  <c r="I36"/>
  <c r="H36"/>
  <c r="D36"/>
  <c r="J36" s="1"/>
  <c r="BJ35"/>
  <c r="BI35"/>
  <c r="BH35"/>
  <c r="BF35"/>
  <c r="BL35" s="1"/>
  <c r="BE35"/>
  <c r="BK35" s="1"/>
  <c r="BB35"/>
  <c r="BA35"/>
  <c r="AX35"/>
  <c r="BD35" s="1"/>
  <c r="AW35"/>
  <c r="BC35" s="1"/>
  <c r="AS35"/>
  <c r="AR35"/>
  <c r="AO35"/>
  <c r="AU35" s="1"/>
  <c r="AN35"/>
  <c r="AT35" s="1"/>
  <c r="AJ35"/>
  <c r="AI35"/>
  <c r="AF35"/>
  <c r="AL35" s="1"/>
  <c r="AE35"/>
  <c r="AK35" s="1"/>
  <c r="AA35"/>
  <c r="Z35"/>
  <c r="W35"/>
  <c r="AC35" s="1"/>
  <c r="V35"/>
  <c r="AB35" s="1"/>
  <c r="R35"/>
  <c r="Q35"/>
  <c r="N35"/>
  <c r="T35" s="1"/>
  <c r="M35"/>
  <c r="S35" s="1"/>
  <c r="I35"/>
  <c r="H35"/>
  <c r="E35"/>
  <c r="K35" s="1"/>
  <c r="D35"/>
  <c r="J35" s="1"/>
  <c r="BI34"/>
  <c r="BJ34" s="1"/>
  <c r="BH34"/>
  <c r="BE34"/>
  <c r="BK34" s="1"/>
  <c r="BB34"/>
  <c r="BA34"/>
  <c r="AW34"/>
  <c r="BC34" s="1"/>
  <c r="AS34"/>
  <c r="AR34"/>
  <c r="AN34"/>
  <c r="AT34" s="1"/>
  <c r="AJ34"/>
  <c r="AI34"/>
  <c r="AE34"/>
  <c r="AK34" s="1"/>
  <c r="AA34"/>
  <c r="Z34"/>
  <c r="V34"/>
  <c r="AB34" s="1"/>
  <c r="R34"/>
  <c r="Q34"/>
  <c r="M34"/>
  <c r="S34" s="1"/>
  <c r="I34"/>
  <c r="H34"/>
  <c r="D34"/>
  <c r="J34" s="1"/>
  <c r="BJ33"/>
  <c r="BI33"/>
  <c r="BH33"/>
  <c r="BF33"/>
  <c r="BL33" s="1"/>
  <c r="BE33"/>
  <c r="BK33" s="1"/>
  <c r="BB33"/>
  <c r="BA33"/>
  <c r="AX33"/>
  <c r="BD33" s="1"/>
  <c r="AW33"/>
  <c r="BC33" s="1"/>
  <c r="AS33"/>
  <c r="AR33"/>
  <c r="AO33"/>
  <c r="AU33" s="1"/>
  <c r="AN33"/>
  <c r="AT33" s="1"/>
  <c r="AJ33"/>
  <c r="AI33"/>
  <c r="AF33"/>
  <c r="AL33" s="1"/>
  <c r="AE33"/>
  <c r="AK33" s="1"/>
  <c r="AA33"/>
  <c r="Z33"/>
  <c r="W33"/>
  <c r="AC33" s="1"/>
  <c r="V33"/>
  <c r="AB33" s="1"/>
  <c r="R33"/>
  <c r="Q33"/>
  <c r="N33"/>
  <c r="T33" s="1"/>
  <c r="M33"/>
  <c r="S33" s="1"/>
  <c r="I33"/>
  <c r="H33"/>
  <c r="E33"/>
  <c r="K33" s="1"/>
  <c r="D33"/>
  <c r="J33" s="1"/>
  <c r="BI32"/>
  <c r="BJ32" s="1"/>
  <c r="BH32"/>
  <c r="BE32"/>
  <c r="BK32" s="1"/>
  <c r="BB32"/>
  <c r="BA32"/>
  <c r="AW32"/>
  <c r="BC32" s="1"/>
  <c r="AS32"/>
  <c r="AR32"/>
  <c r="AN32"/>
  <c r="AT32" s="1"/>
  <c r="AJ32"/>
  <c r="AI32"/>
  <c r="AE32"/>
  <c r="AK32" s="1"/>
  <c r="AA32"/>
  <c r="Z32"/>
  <c r="V32"/>
  <c r="AB32" s="1"/>
  <c r="R32"/>
  <c r="Q32"/>
  <c r="M32"/>
  <c r="S32" s="1"/>
  <c r="I32"/>
  <c r="H32"/>
  <c r="D32"/>
  <c r="J32" s="1"/>
  <c r="BJ31"/>
  <c r="BI31"/>
  <c r="BH31"/>
  <c r="BF31"/>
  <c r="BL31" s="1"/>
  <c r="BE31"/>
  <c r="BK31" s="1"/>
  <c r="BB31"/>
  <c r="BA31"/>
  <c r="AX31"/>
  <c r="BD31" s="1"/>
  <c r="AW31"/>
  <c r="BC31" s="1"/>
  <c r="AS31"/>
  <c r="AR31"/>
  <c r="AO31"/>
  <c r="AU31" s="1"/>
  <c r="AN31"/>
  <c r="AT31" s="1"/>
  <c r="AJ31"/>
  <c r="AI31"/>
  <c r="AF31"/>
  <c r="AL31" s="1"/>
  <c r="AE31"/>
  <c r="AK31" s="1"/>
  <c r="AA31"/>
  <c r="Z31"/>
  <c r="W31"/>
  <c r="AC31" s="1"/>
  <c r="V31"/>
  <c r="AB31" s="1"/>
  <c r="R31"/>
  <c r="Q31"/>
  <c r="N31"/>
  <c r="T31" s="1"/>
  <c r="M31"/>
  <c r="S31" s="1"/>
  <c r="I31"/>
  <c r="H31"/>
  <c r="E31"/>
  <c r="K31" s="1"/>
  <c r="D31"/>
  <c r="J31" s="1"/>
  <c r="BI30"/>
  <c r="BJ30" s="1"/>
  <c r="BH30"/>
  <c r="BE30"/>
  <c r="BK30" s="1"/>
  <c r="BB30"/>
  <c r="BA30"/>
  <c r="AW30"/>
  <c r="BC30" s="1"/>
  <c r="AS30"/>
  <c r="AR30"/>
  <c r="AN30"/>
  <c r="AT30" s="1"/>
  <c r="AJ30"/>
  <c r="AI30"/>
  <c r="AE30"/>
  <c r="AK30" s="1"/>
  <c r="AA30"/>
  <c r="Z30"/>
  <c r="V30"/>
  <c r="AB30" s="1"/>
  <c r="R30"/>
  <c r="Q30"/>
  <c r="M30"/>
  <c r="S30" s="1"/>
  <c r="I30"/>
  <c r="H30"/>
  <c r="D30"/>
  <c r="J30" s="1"/>
  <c r="BJ29"/>
  <c r="BI29"/>
  <c r="BH29"/>
  <c r="BF29"/>
  <c r="BL29" s="1"/>
  <c r="BE29"/>
  <c r="BK29" s="1"/>
  <c r="BB29"/>
  <c r="BA29"/>
  <c r="AX29"/>
  <c r="BD29" s="1"/>
  <c r="AW29"/>
  <c r="BC29" s="1"/>
  <c r="AS29"/>
  <c r="AR29"/>
  <c r="AO29"/>
  <c r="AU29" s="1"/>
  <c r="AN29"/>
  <c r="AT29" s="1"/>
  <c r="AJ29"/>
  <c r="AI29"/>
  <c r="AF29"/>
  <c r="AL29" s="1"/>
  <c r="AE29"/>
  <c r="AK29" s="1"/>
  <c r="AA29"/>
  <c r="Z29"/>
  <c r="W29"/>
  <c r="AC29" s="1"/>
  <c r="V29"/>
  <c r="AB29" s="1"/>
  <c r="R29"/>
  <c r="Q29"/>
  <c r="N29"/>
  <c r="T29" s="1"/>
  <c r="M29"/>
  <c r="S29" s="1"/>
  <c r="I29"/>
  <c r="H29"/>
  <c r="E29"/>
  <c r="K29" s="1"/>
  <c r="D29"/>
  <c r="J29" s="1"/>
  <c r="BI28"/>
  <c r="BJ28" s="1"/>
  <c r="BH28"/>
  <c r="BE28"/>
  <c r="BK28" s="1"/>
  <c r="BB28"/>
  <c r="BA28"/>
  <c r="AW28"/>
  <c r="BC28" s="1"/>
  <c r="AS28"/>
  <c r="AR28"/>
  <c r="AN28"/>
  <c r="AT28" s="1"/>
  <c r="AJ28"/>
  <c r="AI28"/>
  <c r="AE28"/>
  <c r="AK28" s="1"/>
  <c r="AA28"/>
  <c r="Z28"/>
  <c r="V28"/>
  <c r="AB28" s="1"/>
  <c r="R28"/>
  <c r="Q28"/>
  <c r="M28"/>
  <c r="S28" s="1"/>
  <c r="I28"/>
  <c r="H28"/>
  <c r="D28"/>
  <c r="J28" s="1"/>
  <c r="BJ27"/>
  <c r="BI27"/>
  <c r="BH27"/>
  <c r="BF27"/>
  <c r="BL27" s="1"/>
  <c r="BE27"/>
  <c r="BK27" s="1"/>
  <c r="BB27"/>
  <c r="BA27"/>
  <c r="AX27"/>
  <c r="BD27" s="1"/>
  <c r="AW27"/>
  <c r="BC27" s="1"/>
  <c r="AS27"/>
  <c r="AR27"/>
  <c r="AO27"/>
  <c r="AU27" s="1"/>
  <c r="AN27"/>
  <c r="AT27" s="1"/>
  <c r="AJ27"/>
  <c r="AI27"/>
  <c r="AF27"/>
  <c r="AL27" s="1"/>
  <c r="AE27"/>
  <c r="AK27" s="1"/>
  <c r="AA27"/>
  <c r="Z27"/>
  <c r="W27"/>
  <c r="AC27" s="1"/>
  <c r="V27"/>
  <c r="AB27" s="1"/>
  <c r="R27"/>
  <c r="Q27"/>
  <c r="N27"/>
  <c r="T27" s="1"/>
  <c r="M27"/>
  <c r="S27" s="1"/>
  <c r="I27"/>
  <c r="H27"/>
  <c r="E27"/>
  <c r="K27" s="1"/>
  <c r="D27"/>
  <c r="J27" s="1"/>
  <c r="BI26"/>
  <c r="BJ26" s="1"/>
  <c r="BH26"/>
  <c r="BE26"/>
  <c r="BK26" s="1"/>
  <c r="BB26"/>
  <c r="BA26"/>
  <c r="AW26"/>
  <c r="BC26" s="1"/>
  <c r="AS26"/>
  <c r="AR26"/>
  <c r="AN26"/>
  <c r="AT26" s="1"/>
  <c r="AJ26"/>
  <c r="AI26"/>
  <c r="AE26"/>
  <c r="AK26" s="1"/>
  <c r="AA26"/>
  <c r="Z26"/>
  <c r="V26"/>
  <c r="AB26" s="1"/>
  <c r="R26"/>
  <c r="Q26"/>
  <c r="M26"/>
  <c r="S26" s="1"/>
  <c r="I26"/>
  <c r="H26"/>
  <c r="D26"/>
  <c r="J26" s="1"/>
  <c r="BJ25"/>
  <c r="BI25"/>
  <c r="BH25"/>
  <c r="BF25"/>
  <c r="BL25" s="1"/>
  <c r="BE25"/>
  <c r="BK25" s="1"/>
  <c r="BB25"/>
  <c r="BA25"/>
  <c r="AX25"/>
  <c r="BD25" s="1"/>
  <c r="AW25"/>
  <c r="BC25" s="1"/>
  <c r="AS25"/>
  <c r="AR25"/>
  <c r="AO25"/>
  <c r="AU25" s="1"/>
  <c r="AN25"/>
  <c r="AT25" s="1"/>
  <c r="AJ25"/>
  <c r="AI25"/>
  <c r="AF25"/>
  <c r="AL25" s="1"/>
  <c r="AE25"/>
  <c r="AK25" s="1"/>
  <c r="AA25"/>
  <c r="Z25"/>
  <c r="W25"/>
  <c r="AC25" s="1"/>
  <c r="V25"/>
  <c r="AB25" s="1"/>
  <c r="R25"/>
  <c r="Q25"/>
  <c r="N25"/>
  <c r="T25" s="1"/>
  <c r="M25"/>
  <c r="S25" s="1"/>
  <c r="I25"/>
  <c r="H25"/>
  <c r="E25"/>
  <c r="K25" s="1"/>
  <c r="D25"/>
  <c r="J25" s="1"/>
  <c r="BI24"/>
  <c r="BJ24" s="1"/>
  <c r="BH24"/>
  <c r="BE24"/>
  <c r="BK24" s="1"/>
  <c r="BB24"/>
  <c r="BA24"/>
  <c r="AW24"/>
  <c r="BC24" s="1"/>
  <c r="AS24"/>
  <c r="AR24"/>
  <c r="AN24"/>
  <c r="AT24" s="1"/>
  <c r="AJ24"/>
  <c r="AI24"/>
  <c r="AE24"/>
  <c r="AK24" s="1"/>
  <c r="AA24"/>
  <c r="Z24"/>
  <c r="V24"/>
  <c r="AB24" s="1"/>
  <c r="R24"/>
  <c r="Q24"/>
  <c r="M24"/>
  <c r="S24" s="1"/>
  <c r="I24"/>
  <c r="H24"/>
  <c r="D24"/>
  <c r="J24" s="1"/>
  <c r="BJ23"/>
  <c r="BI23"/>
  <c r="BH23"/>
  <c r="BF23"/>
  <c r="BL23" s="1"/>
  <c r="BE23"/>
  <c r="BK23" s="1"/>
  <c r="BB23"/>
  <c r="BA23"/>
  <c r="AX23"/>
  <c r="BD23" s="1"/>
  <c r="AW23"/>
  <c r="BC23" s="1"/>
  <c r="AS23"/>
  <c r="AR23"/>
  <c r="AO23"/>
  <c r="AU23" s="1"/>
  <c r="AN23"/>
  <c r="AT23" s="1"/>
  <c r="AJ23"/>
  <c r="AI23"/>
  <c r="AF23"/>
  <c r="AL23" s="1"/>
  <c r="AE23"/>
  <c r="AK23" s="1"/>
  <c r="AA23"/>
  <c r="Z23"/>
  <c r="W23"/>
  <c r="AC23" s="1"/>
  <c r="V23"/>
  <c r="AB23" s="1"/>
  <c r="R23"/>
  <c r="Q23"/>
  <c r="N23"/>
  <c r="T23" s="1"/>
  <c r="M23"/>
  <c r="S23" s="1"/>
  <c r="I23"/>
  <c r="H23"/>
  <c r="E23"/>
  <c r="K23" s="1"/>
  <c r="D23"/>
  <c r="J23" s="1"/>
  <c r="BI22"/>
  <c r="BJ22" s="1"/>
  <c r="BH22"/>
  <c r="BE22"/>
  <c r="BK22" s="1"/>
  <c r="BB22"/>
  <c r="BA22"/>
  <c r="AW22"/>
  <c r="BC22" s="1"/>
  <c r="AS22"/>
  <c r="AR22"/>
  <c r="AN22"/>
  <c r="AT22" s="1"/>
  <c r="AJ22"/>
  <c r="AI22"/>
  <c r="AE22"/>
  <c r="AK22" s="1"/>
  <c r="AA22"/>
  <c r="Z22"/>
  <c r="V22"/>
  <c r="AB22" s="1"/>
  <c r="R22"/>
  <c r="Q22"/>
  <c r="M22"/>
  <c r="S22" s="1"/>
  <c r="I22"/>
  <c r="H22"/>
  <c r="D22"/>
  <c r="J22" s="1"/>
  <c r="BJ21"/>
  <c r="BI21"/>
  <c r="BH21"/>
  <c r="BF21"/>
  <c r="BL21" s="1"/>
  <c r="BE21"/>
  <c r="BK21" s="1"/>
  <c r="BB21"/>
  <c r="BA21"/>
  <c r="AX21"/>
  <c r="BD21" s="1"/>
  <c r="AW21"/>
  <c r="BC21" s="1"/>
  <c r="AS21"/>
  <c r="AR21"/>
  <c r="AO21"/>
  <c r="AU21" s="1"/>
  <c r="AN21"/>
  <c r="AT21" s="1"/>
  <c r="AJ21"/>
  <c r="AI21"/>
  <c r="AF21"/>
  <c r="AL21" s="1"/>
  <c r="AE21"/>
  <c r="AK21" s="1"/>
  <c r="AA21"/>
  <c r="Z21"/>
  <c r="W21"/>
  <c r="AC21" s="1"/>
  <c r="V21"/>
  <c r="AB21" s="1"/>
  <c r="R21"/>
  <c r="Q21"/>
  <c r="N21"/>
  <c r="T21" s="1"/>
  <c r="M21"/>
  <c r="S21" s="1"/>
  <c r="I21"/>
  <c r="H21"/>
  <c r="E21"/>
  <c r="K21" s="1"/>
  <c r="D21"/>
  <c r="J21" s="1"/>
  <c r="BI20"/>
  <c r="BJ20" s="1"/>
  <c r="BH20"/>
  <c r="BE20"/>
  <c r="BK20" s="1"/>
  <c r="BB20"/>
  <c r="BA20"/>
  <c r="AW20"/>
  <c r="BC20" s="1"/>
  <c r="AS20"/>
  <c r="AR20"/>
  <c r="AN20"/>
  <c r="AT20" s="1"/>
  <c r="AJ20"/>
  <c r="AI20"/>
  <c r="AE20"/>
  <c r="AK20" s="1"/>
  <c r="AA20"/>
  <c r="Z20"/>
  <c r="V20"/>
  <c r="AB20" s="1"/>
  <c r="R20"/>
  <c r="Q20"/>
  <c r="M20"/>
  <c r="S20" s="1"/>
  <c r="I20"/>
  <c r="H20"/>
  <c r="D20"/>
  <c r="J20" s="1"/>
  <c r="BJ19"/>
  <c r="BI19"/>
  <c r="BH19"/>
  <c r="BF19"/>
  <c r="BL19" s="1"/>
  <c r="BE19"/>
  <c r="BK19" s="1"/>
  <c r="BB19"/>
  <c r="BA19"/>
  <c r="AX19"/>
  <c r="BD19" s="1"/>
  <c r="AW19"/>
  <c r="BC19" s="1"/>
  <c r="AS19"/>
  <c r="AR19"/>
  <c r="AO19"/>
  <c r="AU19" s="1"/>
  <c r="AN19"/>
  <c r="AT19" s="1"/>
  <c r="AJ19"/>
  <c r="AI19"/>
  <c r="AF19"/>
  <c r="AL19" s="1"/>
  <c r="AE19"/>
  <c r="AK19" s="1"/>
  <c r="AA19"/>
  <c r="Z19"/>
  <c r="W19"/>
  <c r="AC19" s="1"/>
  <c r="V19"/>
  <c r="AB19" s="1"/>
  <c r="R19"/>
  <c r="Q19"/>
  <c r="N19"/>
  <c r="T19" s="1"/>
  <c r="M19"/>
  <c r="S19" s="1"/>
  <c r="I19"/>
  <c r="H19"/>
  <c r="E19"/>
  <c r="K19" s="1"/>
  <c r="D19"/>
  <c r="J19" s="1"/>
  <c r="BI18"/>
  <c r="BJ18" s="1"/>
  <c r="BH18"/>
  <c r="BE18"/>
  <c r="BK18" s="1"/>
  <c r="BB18"/>
  <c r="BA18"/>
  <c r="AW18"/>
  <c r="BC18" s="1"/>
  <c r="AS18"/>
  <c r="AR18"/>
  <c r="AN18"/>
  <c r="AT18" s="1"/>
  <c r="AJ18"/>
  <c r="AI18"/>
  <c r="AE18"/>
  <c r="AK18" s="1"/>
  <c r="AA18"/>
  <c r="Z18"/>
  <c r="V18"/>
  <c r="AB18" s="1"/>
  <c r="R18"/>
  <c r="Q18"/>
  <c r="M18"/>
  <c r="S18" s="1"/>
  <c r="I18"/>
  <c r="H18"/>
  <c r="D18"/>
  <c r="J18" s="1"/>
  <c r="BJ17"/>
  <c r="BI17"/>
  <c r="BH17"/>
  <c r="BF17"/>
  <c r="BL17" s="1"/>
  <c r="BE17"/>
  <c r="BK17" s="1"/>
  <c r="BB17"/>
  <c r="BA17"/>
  <c r="AX17"/>
  <c r="BD17" s="1"/>
  <c r="AW17"/>
  <c r="BC17" s="1"/>
  <c r="AS17"/>
  <c r="AR17"/>
  <c r="AO17"/>
  <c r="AU17" s="1"/>
  <c r="AN17"/>
  <c r="AT17" s="1"/>
  <c r="AJ17"/>
  <c r="AI17"/>
  <c r="AF17"/>
  <c r="AL17" s="1"/>
  <c r="AE17"/>
  <c r="AK17" s="1"/>
  <c r="AA17"/>
  <c r="Z17"/>
  <c r="W17"/>
  <c r="AC17" s="1"/>
  <c r="V17"/>
  <c r="AB17" s="1"/>
  <c r="R17"/>
  <c r="Q17"/>
  <c r="N17"/>
  <c r="T17" s="1"/>
  <c r="M17"/>
  <c r="S17" s="1"/>
  <c r="I17"/>
  <c r="H17"/>
  <c r="E17"/>
  <c r="K17" s="1"/>
  <c r="D17"/>
  <c r="J17" s="1"/>
  <c r="BI16"/>
  <c r="BJ16" s="1"/>
  <c r="BH16"/>
  <c r="BE16"/>
  <c r="BK16" s="1"/>
  <c r="BB16"/>
  <c r="BA16"/>
  <c r="AW16"/>
  <c r="BC16" s="1"/>
  <c r="AS16"/>
  <c r="AR16"/>
  <c r="AN16"/>
  <c r="AT16" s="1"/>
  <c r="AJ16"/>
  <c r="AI16"/>
  <c r="AE16"/>
  <c r="AK16" s="1"/>
  <c r="AA16"/>
  <c r="Z16"/>
  <c r="V16"/>
  <c r="AB16" s="1"/>
  <c r="R16"/>
  <c r="Q16"/>
  <c r="M16"/>
  <c r="S16" s="1"/>
  <c r="I16"/>
  <c r="H16"/>
  <c r="D16"/>
  <c r="J16" s="1"/>
  <c r="BJ15"/>
  <c r="BI15"/>
  <c r="BH15"/>
  <c r="BF15"/>
  <c r="BL15" s="1"/>
  <c r="BE15"/>
  <c r="BK15" s="1"/>
  <c r="BB15"/>
  <c r="BA15"/>
  <c r="AX15"/>
  <c r="BD15" s="1"/>
  <c r="AW15"/>
  <c r="BC15" s="1"/>
  <c r="AS15"/>
  <c r="AR15"/>
  <c r="AO15"/>
  <c r="AU15" s="1"/>
  <c r="AN15"/>
  <c r="AT15" s="1"/>
  <c r="AJ15"/>
  <c r="AI15"/>
  <c r="AF15"/>
  <c r="AL15" s="1"/>
  <c r="AE15"/>
  <c r="AK15" s="1"/>
  <c r="AA15"/>
  <c r="Z15"/>
  <c r="W15"/>
  <c r="AC15" s="1"/>
  <c r="V15"/>
  <c r="AB15" s="1"/>
  <c r="R15"/>
  <c r="Q15"/>
  <c r="N15"/>
  <c r="T15" s="1"/>
  <c r="M15"/>
  <c r="S15" s="1"/>
  <c r="I15"/>
  <c r="H15"/>
  <c r="E15"/>
  <c r="K15" s="1"/>
  <c r="D15"/>
  <c r="J15" s="1"/>
  <c r="BI14"/>
  <c r="BJ14" s="1"/>
  <c r="BH14"/>
  <c r="BE14"/>
  <c r="BK14" s="1"/>
  <c r="BB14"/>
  <c r="BA14"/>
  <c r="AW14"/>
  <c r="BC14" s="1"/>
  <c r="AS14"/>
  <c r="AR14"/>
  <c r="AN14"/>
  <c r="AT14" s="1"/>
  <c r="AJ14"/>
  <c r="AI14"/>
  <c r="AE14"/>
  <c r="AK14" s="1"/>
  <c r="AA14"/>
  <c r="Z14"/>
  <c r="V14"/>
  <c r="AB14" s="1"/>
  <c r="R14"/>
  <c r="Q14"/>
  <c r="M14"/>
  <c r="S14" s="1"/>
  <c r="I14"/>
  <c r="H14"/>
  <c r="D14"/>
  <c r="J14" s="1"/>
  <c r="BJ13"/>
  <c r="BI13"/>
  <c r="BH13"/>
  <c r="BF13"/>
  <c r="BL13" s="1"/>
  <c r="BE13"/>
  <c r="BK13" s="1"/>
  <c r="BB13"/>
  <c r="BA13"/>
  <c r="AX13"/>
  <c r="BD13" s="1"/>
  <c r="AW13"/>
  <c r="BC13" s="1"/>
  <c r="AS13"/>
  <c r="AR13"/>
  <c r="AO13"/>
  <c r="AU13" s="1"/>
  <c r="AN13"/>
  <c r="AT13" s="1"/>
  <c r="AJ13"/>
  <c r="AI13"/>
  <c r="AF13"/>
  <c r="AL13" s="1"/>
  <c r="AE13"/>
  <c r="AK13" s="1"/>
  <c r="AA13"/>
  <c r="Z13"/>
  <c r="W13"/>
  <c r="AC13" s="1"/>
  <c r="V13"/>
  <c r="AB13" s="1"/>
  <c r="R13"/>
  <c r="Q13"/>
  <c r="N13"/>
  <c r="T13" s="1"/>
  <c r="M13"/>
  <c r="S13" s="1"/>
  <c r="I13"/>
  <c r="H13"/>
  <c r="E13"/>
  <c r="K13" s="1"/>
  <c r="D13"/>
  <c r="J13" s="1"/>
  <c r="BI12"/>
  <c r="BJ12" s="1"/>
  <c r="BH12"/>
  <c r="BE12"/>
  <c r="BK12" s="1"/>
  <c r="BB12"/>
  <c r="BA12"/>
  <c r="AW12"/>
  <c r="BC12" s="1"/>
  <c r="AS12"/>
  <c r="AR12"/>
  <c r="AN12"/>
  <c r="AT12" s="1"/>
  <c r="AJ12"/>
  <c r="AI12"/>
  <c r="AE12"/>
  <c r="AK12" s="1"/>
  <c r="AA12"/>
  <c r="Z12"/>
  <c r="V12"/>
  <c r="AB12" s="1"/>
  <c r="R12"/>
  <c r="Q12"/>
  <c r="M12"/>
  <c r="S12" s="1"/>
  <c r="I12"/>
  <c r="H12"/>
  <c r="D12"/>
  <c r="J12" s="1"/>
  <c r="BJ11"/>
  <c r="BI11"/>
  <c r="BH11"/>
  <c r="BF11"/>
  <c r="BL11" s="1"/>
  <c r="BE11"/>
  <c r="BK11" s="1"/>
  <c r="BB11"/>
  <c r="BA11"/>
  <c r="AX11"/>
  <c r="BD11" s="1"/>
  <c r="AW11"/>
  <c r="BC11" s="1"/>
  <c r="AS11"/>
  <c r="AR11"/>
  <c r="AO11"/>
  <c r="AU11" s="1"/>
  <c r="AN11"/>
  <c r="AT11" s="1"/>
  <c r="AJ11"/>
  <c r="AI11"/>
  <c r="AF11"/>
  <c r="AL11" s="1"/>
  <c r="AE11"/>
  <c r="AK11" s="1"/>
  <c r="AA11"/>
  <c r="Z11"/>
  <c r="W11"/>
  <c r="AC11" s="1"/>
  <c r="V11"/>
  <c r="AB11" s="1"/>
  <c r="R11"/>
  <c r="Q11"/>
  <c r="N11"/>
  <c r="T11" s="1"/>
  <c r="M11"/>
  <c r="S11" s="1"/>
  <c r="I11"/>
  <c r="H11"/>
  <c r="E11"/>
  <c r="K11" s="1"/>
  <c r="D11"/>
  <c r="J11" s="1"/>
  <c r="BI10"/>
  <c r="BJ10" s="1"/>
  <c r="BH10"/>
  <c r="BE10"/>
  <c r="BK10" s="1"/>
  <c r="BB10"/>
  <c r="BA10"/>
  <c r="AW10"/>
  <c r="BC10" s="1"/>
  <c r="AS10"/>
  <c r="AR10"/>
  <c r="AN10"/>
  <c r="AT10" s="1"/>
  <c r="AJ10"/>
  <c r="AI10"/>
  <c r="AE10"/>
  <c r="AK10" s="1"/>
  <c r="AA10"/>
  <c r="Z10"/>
  <c r="V10"/>
  <c r="AB10" s="1"/>
  <c r="R10"/>
  <c r="Q10"/>
  <c r="M10"/>
  <c r="S10" s="1"/>
  <c r="I10"/>
  <c r="H10"/>
  <c r="D10"/>
  <c r="J10" s="1"/>
  <c r="BJ9"/>
  <c r="BI9"/>
  <c r="BH9"/>
  <c r="BF9"/>
  <c r="BL9" s="1"/>
  <c r="BE9"/>
  <c r="BK9" s="1"/>
  <c r="BB9"/>
  <c r="BA9"/>
  <c r="AX9"/>
  <c r="BD9" s="1"/>
  <c r="AW9"/>
  <c r="BC9" s="1"/>
  <c r="AS9"/>
  <c r="AR9"/>
  <c r="AO9"/>
  <c r="AU9" s="1"/>
  <c r="AN9"/>
  <c r="AT9" s="1"/>
  <c r="AJ9"/>
  <c r="AI9"/>
  <c r="AF9"/>
  <c r="AL9" s="1"/>
  <c r="AE9"/>
  <c r="AK9" s="1"/>
  <c r="AA9"/>
  <c r="Z9"/>
  <c r="W9"/>
  <c r="AC9" s="1"/>
  <c r="V9"/>
  <c r="AB9" s="1"/>
  <c r="R9"/>
  <c r="Q9"/>
  <c r="N9"/>
  <c r="T9" s="1"/>
  <c r="M9"/>
  <c r="S9" s="1"/>
  <c r="I9"/>
  <c r="H9"/>
  <c r="E9"/>
  <c r="K9" s="1"/>
  <c r="D9"/>
  <c r="J9" s="1"/>
  <c r="BI8"/>
  <c r="BJ8" s="1"/>
  <c r="BH8"/>
  <c r="BE8"/>
  <c r="BK8" s="1"/>
  <c r="BB8"/>
  <c r="BA8"/>
  <c r="BA79" s="1"/>
  <c r="AW8"/>
  <c r="AW79" s="1"/>
  <c r="BC79" s="1"/>
  <c r="AS8"/>
  <c r="AR8"/>
  <c r="AR79" s="1"/>
  <c r="AN8"/>
  <c r="AN79" s="1"/>
  <c r="AT79" s="1"/>
  <c r="AJ8"/>
  <c r="AI8"/>
  <c r="AI79" s="1"/>
  <c r="AE8"/>
  <c r="AE79" s="1"/>
  <c r="AK79" s="1"/>
  <c r="AA8"/>
  <c r="Z8"/>
  <c r="Z79" s="1"/>
  <c r="V8"/>
  <c r="V79" s="1"/>
  <c r="AB79" s="1"/>
  <c r="R8"/>
  <c r="Q8"/>
  <c r="Q79" s="1"/>
  <c r="M8"/>
  <c r="M79" s="1"/>
  <c r="S79" s="1"/>
  <c r="I8"/>
  <c r="H8"/>
  <c r="H79" s="1"/>
  <c r="D8"/>
  <c r="D79" s="1"/>
  <c r="J79" s="1"/>
  <c r="BL8" i="10" l="1"/>
  <c r="BG8"/>
  <c r="BM8" s="1"/>
  <c r="BN8" s="1"/>
  <c r="BO8" s="1"/>
  <c r="BL10"/>
  <c r="BG10"/>
  <c r="BM10" s="1"/>
  <c r="BN10" s="1"/>
  <c r="BO10" s="1"/>
  <c r="BL12"/>
  <c r="BG12"/>
  <c r="BM12" s="1"/>
  <c r="BN12" s="1"/>
  <c r="BO12" s="1"/>
  <c r="BL14"/>
  <c r="BG14"/>
  <c r="BM14" s="1"/>
  <c r="BN14" s="1"/>
  <c r="BO14" s="1"/>
  <c r="BL16"/>
  <c r="BG16"/>
  <c r="BM16" s="1"/>
  <c r="BN16" s="1"/>
  <c r="BO16" s="1"/>
  <c r="BL18"/>
  <c r="BG18"/>
  <c r="BM18" s="1"/>
  <c r="BN18" s="1"/>
  <c r="BO18" s="1"/>
  <c r="W22"/>
  <c r="AC22" s="1"/>
  <c r="AB22"/>
  <c r="BL22"/>
  <c r="BG22"/>
  <c r="BM22" s="1"/>
  <c r="BN22" s="1"/>
  <c r="BO22" s="1"/>
  <c r="BL24"/>
  <c r="BG24"/>
  <c r="BM24" s="1"/>
  <c r="BN24" s="1"/>
  <c r="BO24" s="1"/>
  <c r="BL26"/>
  <c r="BG26"/>
  <c r="BM26" s="1"/>
  <c r="BN26" s="1"/>
  <c r="BO26" s="1"/>
  <c r="BL28"/>
  <c r="BG28"/>
  <c r="BM28" s="1"/>
  <c r="BN28" s="1"/>
  <c r="BO28" s="1"/>
  <c r="BL30"/>
  <c r="BG30"/>
  <c r="BM30" s="1"/>
  <c r="BN30" s="1"/>
  <c r="BO30" s="1"/>
  <c r="BL32"/>
  <c r="BG32"/>
  <c r="BM32" s="1"/>
  <c r="BN32" s="1"/>
  <c r="BO32" s="1"/>
  <c r="BL34"/>
  <c r="BG34"/>
  <c r="BM34" s="1"/>
  <c r="BN34" s="1"/>
  <c r="BO34" s="1"/>
  <c r="BL36"/>
  <c r="BG36"/>
  <c r="BM36" s="1"/>
  <c r="BN36" s="1"/>
  <c r="BO36" s="1"/>
  <c r="AK20"/>
  <c r="BK20"/>
  <c r="BL21"/>
  <c r="BF38"/>
  <c r="J8"/>
  <c r="S8"/>
  <c r="AB8"/>
  <c r="AK8"/>
  <c r="AT8"/>
  <c r="BC8"/>
  <c r="BK8"/>
  <c r="BL9"/>
  <c r="J10"/>
  <c r="S10"/>
  <c r="AB10"/>
  <c r="AK10"/>
  <c r="AT10"/>
  <c r="BC10"/>
  <c r="BK10"/>
  <c r="BL11"/>
  <c r="J12"/>
  <c r="S12"/>
  <c r="AB12"/>
  <c r="AK12"/>
  <c r="AT12"/>
  <c r="BC12"/>
  <c r="BK12"/>
  <c r="BL13"/>
  <c r="J14"/>
  <c r="S14"/>
  <c r="AB14"/>
  <c r="AK14"/>
  <c r="AT14"/>
  <c r="BC14"/>
  <c r="BK14"/>
  <c r="BL15"/>
  <c r="J16"/>
  <c r="S16"/>
  <c r="AB16"/>
  <c r="AK16"/>
  <c r="AT16"/>
  <c r="BC16"/>
  <c r="BK16"/>
  <c r="BL17"/>
  <c r="J18"/>
  <c r="S18"/>
  <c r="AB18"/>
  <c r="AK18"/>
  <c r="AT18"/>
  <c r="BC18"/>
  <c r="BK18"/>
  <c r="BL19"/>
  <c r="J20"/>
  <c r="S20"/>
  <c r="E8"/>
  <c r="N8"/>
  <c r="W8"/>
  <c r="AF8"/>
  <c r="AO8"/>
  <c r="AX8"/>
  <c r="AT20"/>
  <c r="BC20"/>
  <c r="BG20"/>
  <c r="BM20" s="1"/>
  <c r="BN20" s="1"/>
  <c r="BO20" s="1"/>
  <c r="J22"/>
  <c r="S22"/>
  <c r="BM37"/>
  <c r="BN37" s="1"/>
  <c r="BO37" s="1"/>
  <c r="BK38"/>
  <c r="AK22"/>
  <c r="AT22"/>
  <c r="BC22"/>
  <c r="BK22"/>
  <c r="BL23"/>
  <c r="J24"/>
  <c r="S24"/>
  <c r="AB24"/>
  <c r="AK24"/>
  <c r="AT24"/>
  <c r="BC24"/>
  <c r="BK24"/>
  <c r="BL25"/>
  <c r="J26"/>
  <c r="S26"/>
  <c r="AB26"/>
  <c r="AK26"/>
  <c r="AT26"/>
  <c r="BC26"/>
  <c r="BK26"/>
  <c r="BL27"/>
  <c r="J28"/>
  <c r="S28"/>
  <c r="AB28"/>
  <c r="AK28"/>
  <c r="AT28"/>
  <c r="BC28"/>
  <c r="BK28"/>
  <c r="BL29"/>
  <c r="J30"/>
  <c r="S30"/>
  <c r="AB30"/>
  <c r="AK30"/>
  <c r="AT30"/>
  <c r="BC30"/>
  <c r="BK30"/>
  <c r="BL31"/>
  <c r="J32"/>
  <c r="S32"/>
  <c r="AB32"/>
  <c r="AK32"/>
  <c r="AT32"/>
  <c r="BC32"/>
  <c r="BK32"/>
  <c r="BL33"/>
  <c r="J34"/>
  <c r="S34"/>
  <c r="AB34"/>
  <c r="AK34"/>
  <c r="AT34"/>
  <c r="BC34"/>
  <c r="BK34"/>
  <c r="BL35"/>
  <c r="J36"/>
  <c r="S36"/>
  <c r="AB36"/>
  <c r="AK36"/>
  <c r="AT36"/>
  <c r="BC36"/>
  <c r="BK36"/>
  <c r="AK37"/>
  <c r="BL37"/>
  <c r="G38"/>
  <c r="I38"/>
  <c r="AQ38"/>
  <c r="AT38" s="1"/>
  <c r="N37"/>
  <c r="T37" s="1"/>
  <c r="Q37"/>
  <c r="Q38" s="1"/>
  <c r="AO37"/>
  <c r="AU37" s="1"/>
  <c r="E8" i="6"/>
  <c r="N8"/>
  <c r="W8"/>
  <c r="AF8"/>
  <c r="AO8"/>
  <c r="AX8"/>
  <c r="BF8"/>
  <c r="BG9"/>
  <c r="BM9" s="1"/>
  <c r="BN9" s="1"/>
  <c r="BO9" s="1"/>
  <c r="E10"/>
  <c r="K10" s="1"/>
  <c r="N10"/>
  <c r="T10" s="1"/>
  <c r="W10"/>
  <c r="AC10" s="1"/>
  <c r="AF10"/>
  <c r="AL10" s="1"/>
  <c r="AO10"/>
  <c r="AU10" s="1"/>
  <c r="AX10"/>
  <c r="BD10" s="1"/>
  <c r="BF10"/>
  <c r="BG11"/>
  <c r="BM11" s="1"/>
  <c r="BN11" s="1"/>
  <c r="BO11" s="1"/>
  <c r="E12"/>
  <c r="K12" s="1"/>
  <c r="N12"/>
  <c r="T12" s="1"/>
  <c r="W12"/>
  <c r="AC12" s="1"/>
  <c r="AF12"/>
  <c r="AL12" s="1"/>
  <c r="AO12"/>
  <c r="AU12" s="1"/>
  <c r="AX12"/>
  <c r="BD12" s="1"/>
  <c r="BF12"/>
  <c r="BG13"/>
  <c r="BM13" s="1"/>
  <c r="BN13" s="1"/>
  <c r="BO13" s="1"/>
  <c r="E14"/>
  <c r="K14" s="1"/>
  <c r="N14"/>
  <c r="T14" s="1"/>
  <c r="W14"/>
  <c r="AC14" s="1"/>
  <c r="AF14"/>
  <c r="AL14" s="1"/>
  <c r="AO14"/>
  <c r="AU14" s="1"/>
  <c r="AX14"/>
  <c r="BD14" s="1"/>
  <c r="BF14"/>
  <c r="BG15"/>
  <c r="BM15" s="1"/>
  <c r="BN15" s="1"/>
  <c r="BO15" s="1"/>
  <c r="E16"/>
  <c r="K16" s="1"/>
  <c r="N16"/>
  <c r="T16" s="1"/>
  <c r="W16"/>
  <c r="AC16" s="1"/>
  <c r="AF16"/>
  <c r="AL16" s="1"/>
  <c r="AO16"/>
  <c r="AU16" s="1"/>
  <c r="AX16"/>
  <c r="BD16" s="1"/>
  <c r="BF16"/>
  <c r="BG17"/>
  <c r="BM17" s="1"/>
  <c r="BN17" s="1"/>
  <c r="BO17" s="1"/>
  <c r="E18"/>
  <c r="K18" s="1"/>
  <c r="N18"/>
  <c r="T18" s="1"/>
  <c r="W18"/>
  <c r="AC18" s="1"/>
  <c r="AF18"/>
  <c r="AL18" s="1"/>
  <c r="AO18"/>
  <c r="AU18" s="1"/>
  <c r="AX18"/>
  <c r="BD18" s="1"/>
  <c r="BF18"/>
  <c r="BG19"/>
  <c r="BM19" s="1"/>
  <c r="BN19" s="1"/>
  <c r="BO19" s="1"/>
  <c r="E20"/>
  <c r="K20" s="1"/>
  <c r="N20"/>
  <c r="T20" s="1"/>
  <c r="W20"/>
  <c r="AC20" s="1"/>
  <c r="AF20"/>
  <c r="AL20" s="1"/>
  <c r="AO20"/>
  <c r="AU20" s="1"/>
  <c r="AX20"/>
  <c r="BD20" s="1"/>
  <c r="BF20"/>
  <c r="BG21"/>
  <c r="BM21" s="1"/>
  <c r="BN21" s="1"/>
  <c r="BO21" s="1"/>
  <c r="E22"/>
  <c r="K22" s="1"/>
  <c r="N22"/>
  <c r="T22" s="1"/>
  <c r="W22"/>
  <c r="AC22" s="1"/>
  <c r="AF22"/>
  <c r="AL22" s="1"/>
  <c r="AO22"/>
  <c r="AU22" s="1"/>
  <c r="AX22"/>
  <c r="BD22" s="1"/>
  <c r="BF22"/>
  <c r="BG23"/>
  <c r="BM23" s="1"/>
  <c r="BN23" s="1"/>
  <c r="BO23" s="1"/>
  <c r="E24"/>
  <c r="K24" s="1"/>
  <c r="N24"/>
  <c r="T24" s="1"/>
  <c r="W24"/>
  <c r="AC24" s="1"/>
  <c r="AF24"/>
  <c r="AL24" s="1"/>
  <c r="AO24"/>
  <c r="AU24" s="1"/>
  <c r="AX24"/>
  <c r="BD24" s="1"/>
  <c r="BF24"/>
  <c r="BG25"/>
  <c r="BM25" s="1"/>
  <c r="BN25" s="1"/>
  <c r="BO25" s="1"/>
  <c r="E26"/>
  <c r="K26" s="1"/>
  <c r="N26"/>
  <c r="T26" s="1"/>
  <c r="W26"/>
  <c r="AC26" s="1"/>
  <c r="AF26"/>
  <c r="AL26" s="1"/>
  <c r="AO26"/>
  <c r="AU26" s="1"/>
  <c r="AX26"/>
  <c r="BD26" s="1"/>
  <c r="BF26"/>
  <c r="BG27"/>
  <c r="BM27" s="1"/>
  <c r="BN27" s="1"/>
  <c r="BO27" s="1"/>
  <c r="E28"/>
  <c r="K28" s="1"/>
  <c r="N28"/>
  <c r="T28" s="1"/>
  <c r="W28"/>
  <c r="AC28" s="1"/>
  <c r="AF28"/>
  <c r="AL28" s="1"/>
  <c r="AO28"/>
  <c r="AU28" s="1"/>
  <c r="AX28"/>
  <c r="BD28" s="1"/>
  <c r="BF28"/>
  <c r="BG29"/>
  <c r="BM29" s="1"/>
  <c r="BN29" s="1"/>
  <c r="BO29" s="1"/>
  <c r="E30"/>
  <c r="K30" s="1"/>
  <c r="N30"/>
  <c r="T30" s="1"/>
  <c r="W30"/>
  <c r="AC30" s="1"/>
  <c r="AF30"/>
  <c r="AL30" s="1"/>
  <c r="AO30"/>
  <c r="AU30" s="1"/>
  <c r="AX30"/>
  <c r="BD30" s="1"/>
  <c r="BF30"/>
  <c r="BG31"/>
  <c r="BM31" s="1"/>
  <c r="BN31" s="1"/>
  <c r="BO31" s="1"/>
  <c r="E32"/>
  <c r="K32" s="1"/>
  <c r="N32"/>
  <c r="T32" s="1"/>
  <c r="W32"/>
  <c r="AC32" s="1"/>
  <c r="AF32"/>
  <c r="AL32" s="1"/>
  <c r="AO32"/>
  <c r="AU32" s="1"/>
  <c r="AX32"/>
  <c r="BD32" s="1"/>
  <c r="BF32"/>
  <c r="BG33"/>
  <c r="BM33" s="1"/>
  <c r="BN33" s="1"/>
  <c r="BO33" s="1"/>
  <c r="E34"/>
  <c r="K34" s="1"/>
  <c r="N34"/>
  <c r="T34" s="1"/>
  <c r="W34"/>
  <c r="AC34" s="1"/>
  <c r="AF34"/>
  <c r="AL34" s="1"/>
  <c r="AO34"/>
  <c r="AU34" s="1"/>
  <c r="AX34"/>
  <c r="BD34" s="1"/>
  <c r="BF34"/>
  <c r="BG35"/>
  <c r="BM35" s="1"/>
  <c r="BN35" s="1"/>
  <c r="BO35" s="1"/>
  <c r="E36"/>
  <c r="K36" s="1"/>
  <c r="N36"/>
  <c r="T36" s="1"/>
  <c r="W36"/>
  <c r="AC36" s="1"/>
  <c r="AF36"/>
  <c r="AL36" s="1"/>
  <c r="AO36"/>
  <c r="AU36" s="1"/>
  <c r="AX36"/>
  <c r="BD36" s="1"/>
  <c r="BF36"/>
  <c r="BG37"/>
  <c r="BM37" s="1"/>
  <c r="BN37" s="1"/>
  <c r="BO37" s="1"/>
  <c r="E38"/>
  <c r="K38" s="1"/>
  <c r="N38"/>
  <c r="T38" s="1"/>
  <c r="W38"/>
  <c r="AC38" s="1"/>
  <c r="AF38"/>
  <c r="AL38" s="1"/>
  <c r="AO38"/>
  <c r="AU38" s="1"/>
  <c r="AX38"/>
  <c r="BD38" s="1"/>
  <c r="BF38"/>
  <c r="BG39"/>
  <c r="BM39" s="1"/>
  <c r="BN39" s="1"/>
  <c r="BO39" s="1"/>
  <c r="E40"/>
  <c r="K40" s="1"/>
  <c r="N40"/>
  <c r="T40" s="1"/>
  <c r="W40"/>
  <c r="AC40" s="1"/>
  <c r="AF40"/>
  <c r="AL40" s="1"/>
  <c r="AO40"/>
  <c r="AU40" s="1"/>
  <c r="AX40"/>
  <c r="BD40" s="1"/>
  <c r="BF40"/>
  <c r="BG41"/>
  <c r="BM41" s="1"/>
  <c r="BN41" s="1"/>
  <c r="BO41" s="1"/>
  <c r="J42"/>
  <c r="S42"/>
  <c r="AB42"/>
  <c r="AK42"/>
  <c r="AT42"/>
  <c r="BC42"/>
  <c r="BG42"/>
  <c r="BM42" s="1"/>
  <c r="BN42" s="1"/>
  <c r="BO42" s="1"/>
  <c r="J44"/>
  <c r="S44"/>
  <c r="AB44"/>
  <c r="AK44"/>
  <c r="AT44"/>
  <c r="BC44"/>
  <c r="BG44"/>
  <c r="BM44" s="1"/>
  <c r="BN44" s="1"/>
  <c r="BO44" s="1"/>
  <c r="J46"/>
  <c r="S46"/>
  <c r="AB46"/>
  <c r="AK46"/>
  <c r="J8"/>
  <c r="S8"/>
  <c r="AB8"/>
  <c r="AK8"/>
  <c r="AT8"/>
  <c r="BC8"/>
  <c r="BK42"/>
  <c r="BL43"/>
  <c r="BK44"/>
  <c r="BL45"/>
  <c r="AO46"/>
  <c r="AU46" s="1"/>
  <c r="AX46"/>
  <c r="BD46" s="1"/>
  <c r="BF46"/>
  <c r="BG47"/>
  <c r="BM47" s="1"/>
  <c r="BN47" s="1"/>
  <c r="BO47" s="1"/>
  <c r="E48"/>
  <c r="K48" s="1"/>
  <c r="N48"/>
  <c r="T48" s="1"/>
  <c r="W48"/>
  <c r="AC48" s="1"/>
  <c r="AF48"/>
  <c r="AL48" s="1"/>
  <c r="AO48"/>
  <c r="AU48" s="1"/>
  <c r="AX48"/>
  <c r="BD48" s="1"/>
  <c r="BF48"/>
  <c r="BG49"/>
  <c r="BM49" s="1"/>
  <c r="BN49" s="1"/>
  <c r="BO49" s="1"/>
  <c r="E50"/>
  <c r="K50" s="1"/>
  <c r="N50"/>
  <c r="T50" s="1"/>
  <c r="W50"/>
  <c r="AC50" s="1"/>
  <c r="AF50"/>
  <c r="AL50" s="1"/>
  <c r="AO50"/>
  <c r="AU50" s="1"/>
  <c r="AX50"/>
  <c r="BD50" s="1"/>
  <c r="BF50"/>
  <c r="BG51"/>
  <c r="BM51" s="1"/>
  <c r="BN51" s="1"/>
  <c r="BO51" s="1"/>
  <c r="E52"/>
  <c r="K52" s="1"/>
  <c r="N52"/>
  <c r="T52" s="1"/>
  <c r="W52"/>
  <c r="AC52" s="1"/>
  <c r="AF52"/>
  <c r="AL52" s="1"/>
  <c r="AO52"/>
  <c r="AU52" s="1"/>
  <c r="AX52"/>
  <c r="BD52" s="1"/>
  <c r="BF52"/>
  <c r="BG53"/>
  <c r="BM53" s="1"/>
  <c r="BN53" s="1"/>
  <c r="BO53" s="1"/>
  <c r="E54"/>
  <c r="K54" s="1"/>
  <c r="N54"/>
  <c r="T54" s="1"/>
  <c r="W54"/>
  <c r="AC54" s="1"/>
  <c r="AF54"/>
  <c r="AL54" s="1"/>
  <c r="AO54"/>
  <c r="AU54" s="1"/>
  <c r="AX54"/>
  <c r="BD54" s="1"/>
  <c r="BF54"/>
  <c r="BG55"/>
  <c r="BM55" s="1"/>
  <c r="BN55" s="1"/>
  <c r="BO55" s="1"/>
  <c r="E56"/>
  <c r="K56" s="1"/>
  <c r="N56"/>
  <c r="T56" s="1"/>
  <c r="W56"/>
  <c r="AC56" s="1"/>
  <c r="AF56"/>
  <c r="AL56" s="1"/>
  <c r="AO56"/>
  <c r="AU56" s="1"/>
  <c r="AX56"/>
  <c r="BD56" s="1"/>
  <c r="BF56"/>
  <c r="BG57"/>
  <c r="BM57" s="1"/>
  <c r="BN57" s="1"/>
  <c r="BO57" s="1"/>
  <c r="E58"/>
  <c r="K58" s="1"/>
  <c r="N58"/>
  <c r="T58" s="1"/>
  <c r="W58"/>
  <c r="AC58" s="1"/>
  <c r="AF58"/>
  <c r="AL58" s="1"/>
  <c r="AO58"/>
  <c r="AU58" s="1"/>
  <c r="AX58"/>
  <c r="BD58" s="1"/>
  <c r="BF58"/>
  <c r="BG59"/>
  <c r="BM59" s="1"/>
  <c r="BN59" s="1"/>
  <c r="BO59" s="1"/>
  <c r="E60"/>
  <c r="K60" s="1"/>
  <c r="N60"/>
  <c r="T60" s="1"/>
  <c r="W60"/>
  <c r="AC60" s="1"/>
  <c r="AF60"/>
  <c r="AL60" s="1"/>
  <c r="AO60"/>
  <c r="AU60" s="1"/>
  <c r="AX60"/>
  <c r="BD60" s="1"/>
  <c r="BF60"/>
  <c r="S61"/>
  <c r="AB61"/>
  <c r="AK61"/>
  <c r="AT61"/>
  <c r="BC61"/>
  <c r="BF61"/>
  <c r="BK61"/>
  <c r="BL63"/>
  <c r="BG63"/>
  <c r="BM63" s="1"/>
  <c r="BN63" s="1"/>
  <c r="BO63" s="1"/>
  <c r="BL65"/>
  <c r="BG65"/>
  <c r="BM65" s="1"/>
  <c r="BN65" s="1"/>
  <c r="BO65" s="1"/>
  <c r="BL67"/>
  <c r="BG67"/>
  <c r="BM67" s="1"/>
  <c r="BN67" s="1"/>
  <c r="BO67" s="1"/>
  <c r="BL69"/>
  <c r="BG69"/>
  <c r="BM69" s="1"/>
  <c r="BN69" s="1"/>
  <c r="BO69" s="1"/>
  <c r="BL71"/>
  <c r="BG71"/>
  <c r="BM71" s="1"/>
  <c r="BN71" s="1"/>
  <c r="BO71" s="1"/>
  <c r="BL73"/>
  <c r="BG73"/>
  <c r="BM73" s="1"/>
  <c r="BN73" s="1"/>
  <c r="BO73" s="1"/>
  <c r="BL75"/>
  <c r="BG75"/>
  <c r="BM75" s="1"/>
  <c r="BN75" s="1"/>
  <c r="BO75" s="1"/>
  <c r="BL77"/>
  <c r="BG77"/>
  <c r="BM77" s="1"/>
  <c r="BN77" s="1"/>
  <c r="BO77" s="1"/>
  <c r="BF79"/>
  <c r="BK79"/>
  <c r="BL62"/>
  <c r="J63"/>
  <c r="S63"/>
  <c r="AB63"/>
  <c r="AK63"/>
  <c r="AT63"/>
  <c r="BC63"/>
  <c r="BK63"/>
  <c r="BL64"/>
  <c r="J65"/>
  <c r="S65"/>
  <c r="AB65"/>
  <c r="AK65"/>
  <c r="AT65"/>
  <c r="BC65"/>
  <c r="BK65"/>
  <c r="BL66"/>
  <c r="J67"/>
  <c r="S67"/>
  <c r="AB67"/>
  <c r="AK67"/>
  <c r="AT67"/>
  <c r="BC67"/>
  <c r="BK67"/>
  <c r="BL68"/>
  <c r="J69"/>
  <c r="S69"/>
  <c r="AB69"/>
  <c r="AK69"/>
  <c r="AT69"/>
  <c r="BC69"/>
  <c r="BK69"/>
  <c r="BL70"/>
  <c r="J71"/>
  <c r="S71"/>
  <c r="AB71"/>
  <c r="AK71"/>
  <c r="AT71"/>
  <c r="BC71"/>
  <c r="BK71"/>
  <c r="BL72"/>
  <c r="J73"/>
  <c r="S73"/>
  <c r="AB73"/>
  <c r="AK73"/>
  <c r="AT73"/>
  <c r="BC73"/>
  <c r="BK73"/>
  <c r="BL74"/>
  <c r="J75"/>
  <c r="S75"/>
  <c r="AB75"/>
  <c r="AK75"/>
  <c r="AT75"/>
  <c r="BC75"/>
  <c r="BK75"/>
  <c r="BL76"/>
  <c r="J77"/>
  <c r="S77"/>
  <c r="AB77"/>
  <c r="AK77"/>
  <c r="AT77"/>
  <c r="BC77"/>
  <c r="BK77"/>
  <c r="BL78"/>
  <c r="I79"/>
  <c r="AX38" i="10" l="1"/>
  <c r="BD38" s="1"/>
  <c r="BD8"/>
  <c r="AF38"/>
  <c r="AL38" s="1"/>
  <c r="AL8"/>
  <c r="N38"/>
  <c r="T38" s="1"/>
  <c r="T8"/>
  <c r="BI38"/>
  <c r="BJ38" s="1"/>
  <c r="J38"/>
  <c r="AO38"/>
  <c r="AU38" s="1"/>
  <c r="AU8"/>
  <c r="W38"/>
  <c r="AC38" s="1"/>
  <c r="AC8"/>
  <c r="E38"/>
  <c r="K8"/>
  <c r="BL38"/>
  <c r="BL79" i="6"/>
  <c r="BG79"/>
  <c r="BM79" s="1"/>
  <c r="BN79" s="1"/>
  <c r="BO79" s="1"/>
  <c r="BL61"/>
  <c r="BG61"/>
  <c r="BM61" s="1"/>
  <c r="BN61" s="1"/>
  <c r="BO61" s="1"/>
  <c r="BG60"/>
  <c r="BM60" s="1"/>
  <c r="BN60" s="1"/>
  <c r="BO60" s="1"/>
  <c r="BL60"/>
  <c r="BG58"/>
  <c r="BM58" s="1"/>
  <c r="BN58" s="1"/>
  <c r="BO58" s="1"/>
  <c r="BL58"/>
  <c r="BG56"/>
  <c r="BM56" s="1"/>
  <c r="BN56" s="1"/>
  <c r="BO56" s="1"/>
  <c r="BL56"/>
  <c r="BG54"/>
  <c r="BM54" s="1"/>
  <c r="BN54" s="1"/>
  <c r="BO54" s="1"/>
  <c r="BL54"/>
  <c r="BG52"/>
  <c r="BM52" s="1"/>
  <c r="BN52" s="1"/>
  <c r="BO52" s="1"/>
  <c r="BL52"/>
  <c r="BG50"/>
  <c r="BM50" s="1"/>
  <c r="BN50" s="1"/>
  <c r="BO50" s="1"/>
  <c r="BL50"/>
  <c r="BG48"/>
  <c r="BM48" s="1"/>
  <c r="BN48" s="1"/>
  <c r="BO48" s="1"/>
  <c r="BL48"/>
  <c r="BG46"/>
  <c r="BM46" s="1"/>
  <c r="BN46" s="1"/>
  <c r="BO46" s="1"/>
  <c r="BL46"/>
  <c r="BG40"/>
  <c r="BM40" s="1"/>
  <c r="BN40" s="1"/>
  <c r="BO40" s="1"/>
  <c r="BL40"/>
  <c r="BG38"/>
  <c r="BM38" s="1"/>
  <c r="BN38" s="1"/>
  <c r="BO38" s="1"/>
  <c r="BL38"/>
  <c r="BG36"/>
  <c r="BM36" s="1"/>
  <c r="BN36" s="1"/>
  <c r="BO36" s="1"/>
  <c r="BL36"/>
  <c r="BG34"/>
  <c r="BM34" s="1"/>
  <c r="BN34" s="1"/>
  <c r="BO34" s="1"/>
  <c r="BL34"/>
  <c r="BG32"/>
  <c r="BM32" s="1"/>
  <c r="BN32" s="1"/>
  <c r="BO32" s="1"/>
  <c r="BL32"/>
  <c r="BG30"/>
  <c r="BM30" s="1"/>
  <c r="BN30" s="1"/>
  <c r="BO30" s="1"/>
  <c r="BL30"/>
  <c r="BG28"/>
  <c r="BM28" s="1"/>
  <c r="BN28" s="1"/>
  <c r="BO28" s="1"/>
  <c r="BL28"/>
  <c r="BG26"/>
  <c r="BM26" s="1"/>
  <c r="BN26" s="1"/>
  <c r="BO26" s="1"/>
  <c r="BL26"/>
  <c r="BG24"/>
  <c r="BM24" s="1"/>
  <c r="BN24" s="1"/>
  <c r="BO24" s="1"/>
  <c r="BL24"/>
  <c r="BG22"/>
  <c r="BM22" s="1"/>
  <c r="BN22" s="1"/>
  <c r="BO22" s="1"/>
  <c r="BL22"/>
  <c r="BG20"/>
  <c r="BM20" s="1"/>
  <c r="BN20" s="1"/>
  <c r="BO20" s="1"/>
  <c r="BL20"/>
  <c r="BG18"/>
  <c r="BM18" s="1"/>
  <c r="BN18" s="1"/>
  <c r="BO18" s="1"/>
  <c r="BL18"/>
  <c r="BG16"/>
  <c r="BM16" s="1"/>
  <c r="BN16" s="1"/>
  <c r="BO16" s="1"/>
  <c r="BL16"/>
  <c r="BG14"/>
  <c r="BM14" s="1"/>
  <c r="BN14" s="1"/>
  <c r="BO14" s="1"/>
  <c r="BL14"/>
  <c r="BG12"/>
  <c r="BM12" s="1"/>
  <c r="BN12" s="1"/>
  <c r="BO12" s="1"/>
  <c r="BL12"/>
  <c r="BG10"/>
  <c r="BM10" s="1"/>
  <c r="BN10" s="1"/>
  <c r="BO10" s="1"/>
  <c r="BL10"/>
  <c r="BG8"/>
  <c r="BM8" s="1"/>
  <c r="BN8" s="1"/>
  <c r="BO8" s="1"/>
  <c r="BL8"/>
  <c r="AO79"/>
  <c r="AU79" s="1"/>
  <c r="AU8"/>
  <c r="W79"/>
  <c r="AC79" s="1"/>
  <c r="AC8"/>
  <c r="E79"/>
  <c r="K79" s="1"/>
  <c r="K8"/>
  <c r="AX79"/>
  <c r="BD79" s="1"/>
  <c r="BD8"/>
  <c r="AF79"/>
  <c r="AL79" s="1"/>
  <c r="AL8"/>
  <c r="N79"/>
  <c r="T79" s="1"/>
  <c r="T8"/>
  <c r="AZ52" i="11"/>
  <c r="AY52"/>
  <c r="AV52"/>
  <c r="AQ52"/>
  <c r="AP52"/>
  <c r="AM52"/>
  <c r="AH52"/>
  <c r="AG52"/>
  <c r="AD52"/>
  <c r="Y52"/>
  <c r="X52"/>
  <c r="U52"/>
  <c r="P52"/>
  <c r="O52"/>
  <c r="L52"/>
  <c r="G52"/>
  <c r="F52"/>
  <c r="C52"/>
  <c r="BJ51"/>
  <c r="BI51"/>
  <c r="BH51"/>
  <c r="BF51"/>
  <c r="BG51" s="1"/>
  <c r="BM51" s="1"/>
  <c r="BN51" s="1"/>
  <c r="BO51" s="1"/>
  <c r="BE51"/>
  <c r="BK51" s="1"/>
  <c r="BB51"/>
  <c r="BA51"/>
  <c r="AX51"/>
  <c r="BD51" s="1"/>
  <c r="AW51"/>
  <c r="BC51" s="1"/>
  <c r="AS51"/>
  <c r="AR51"/>
  <c r="AO51"/>
  <c r="AU51" s="1"/>
  <c r="AN51"/>
  <c r="AT51" s="1"/>
  <c r="AJ51"/>
  <c r="AI51"/>
  <c r="AF51"/>
  <c r="AL51" s="1"/>
  <c r="AE51"/>
  <c r="AK51" s="1"/>
  <c r="AA51"/>
  <c r="Z51"/>
  <c r="W51"/>
  <c r="AC51" s="1"/>
  <c r="V51"/>
  <c r="AB51" s="1"/>
  <c r="R51"/>
  <c r="Q51"/>
  <c r="N51"/>
  <c r="T51" s="1"/>
  <c r="M51"/>
  <c r="S51" s="1"/>
  <c r="I51"/>
  <c r="H51"/>
  <c r="E51"/>
  <c r="K51" s="1"/>
  <c r="D51"/>
  <c r="J51" s="1"/>
  <c r="BI50"/>
  <c r="BJ50" s="1"/>
  <c r="BH50"/>
  <c r="BE50"/>
  <c r="BF50" s="1"/>
  <c r="BB50"/>
  <c r="BA50"/>
  <c r="AW50"/>
  <c r="AX50" s="1"/>
  <c r="BD50" s="1"/>
  <c r="AS50"/>
  <c r="AR50"/>
  <c r="AN50"/>
  <c r="AO50" s="1"/>
  <c r="AU50" s="1"/>
  <c r="AJ50"/>
  <c r="AI50"/>
  <c r="AE50"/>
  <c r="AF50" s="1"/>
  <c r="AL50" s="1"/>
  <c r="AA50"/>
  <c r="Z50"/>
  <c r="V50"/>
  <c r="W50" s="1"/>
  <c r="AC50" s="1"/>
  <c r="R50"/>
  <c r="Q50"/>
  <c r="M50"/>
  <c r="N50" s="1"/>
  <c r="T50" s="1"/>
  <c r="I50"/>
  <c r="H50"/>
  <c r="D50"/>
  <c r="E50" s="1"/>
  <c r="K50" s="1"/>
  <c r="BJ49"/>
  <c r="BI49"/>
  <c r="BH49"/>
  <c r="BF49"/>
  <c r="BG49" s="1"/>
  <c r="BM49" s="1"/>
  <c r="BN49" s="1"/>
  <c r="BO49" s="1"/>
  <c r="BE49"/>
  <c r="BK49" s="1"/>
  <c r="BB49"/>
  <c r="BA49"/>
  <c r="AX49"/>
  <c r="BD49" s="1"/>
  <c r="AW49"/>
  <c r="BC49" s="1"/>
  <c r="AS49"/>
  <c r="AR49"/>
  <c r="AO49"/>
  <c r="AU49" s="1"/>
  <c r="AN49"/>
  <c r="AT49" s="1"/>
  <c r="AJ49"/>
  <c r="AI49"/>
  <c r="AF49"/>
  <c r="AL49" s="1"/>
  <c r="AE49"/>
  <c r="AK49" s="1"/>
  <c r="AA49"/>
  <c r="Z49"/>
  <c r="W49"/>
  <c r="AC49" s="1"/>
  <c r="V49"/>
  <c r="AB49" s="1"/>
  <c r="R49"/>
  <c r="Q49"/>
  <c r="N49"/>
  <c r="T49" s="1"/>
  <c r="M49"/>
  <c r="S49" s="1"/>
  <c r="I49"/>
  <c r="H49"/>
  <c r="E49"/>
  <c r="K49" s="1"/>
  <c r="D49"/>
  <c r="J49" s="1"/>
  <c r="BI48"/>
  <c r="BJ48" s="1"/>
  <c r="BH48"/>
  <c r="BE48"/>
  <c r="BF48" s="1"/>
  <c r="BB48"/>
  <c r="BA48"/>
  <c r="AW48"/>
  <c r="AX48" s="1"/>
  <c r="BD48" s="1"/>
  <c r="AS48"/>
  <c r="AR48"/>
  <c r="AN48"/>
  <c r="AO48" s="1"/>
  <c r="AU48" s="1"/>
  <c r="AJ48"/>
  <c r="AI48"/>
  <c r="AE48"/>
  <c r="AF48" s="1"/>
  <c r="AL48" s="1"/>
  <c r="AA48"/>
  <c r="Z48"/>
  <c r="V48"/>
  <c r="W48" s="1"/>
  <c r="AC48" s="1"/>
  <c r="R48"/>
  <c r="Q48"/>
  <c r="M48"/>
  <c r="N48" s="1"/>
  <c r="T48" s="1"/>
  <c r="I48"/>
  <c r="H48"/>
  <c r="D48"/>
  <c r="E48" s="1"/>
  <c r="K48" s="1"/>
  <c r="BJ47"/>
  <c r="BI47"/>
  <c r="BH47"/>
  <c r="BF47"/>
  <c r="BG47" s="1"/>
  <c r="BM47" s="1"/>
  <c r="BN47" s="1"/>
  <c r="BO47" s="1"/>
  <c r="BE47"/>
  <c r="BK47" s="1"/>
  <c r="BB47"/>
  <c r="BA47"/>
  <c r="AX47"/>
  <c r="BD47" s="1"/>
  <c r="AW47"/>
  <c r="BC47" s="1"/>
  <c r="AS47"/>
  <c r="AR47"/>
  <c r="AO47"/>
  <c r="AU47" s="1"/>
  <c r="AN47"/>
  <c r="AT47" s="1"/>
  <c r="AJ47"/>
  <c r="AI47"/>
  <c r="AF47"/>
  <c r="AL47" s="1"/>
  <c r="AE47"/>
  <c r="AK47" s="1"/>
  <c r="AA47"/>
  <c r="Z47"/>
  <c r="W47"/>
  <c r="AC47" s="1"/>
  <c r="V47"/>
  <c r="AB47" s="1"/>
  <c r="R47"/>
  <c r="Q47"/>
  <c r="N47"/>
  <c r="T47" s="1"/>
  <c r="M47"/>
  <c r="S47" s="1"/>
  <c r="I47"/>
  <c r="H47"/>
  <c r="E47"/>
  <c r="K47" s="1"/>
  <c r="D47"/>
  <c r="J47" s="1"/>
  <c r="BI46"/>
  <c r="BJ46" s="1"/>
  <c r="BH46"/>
  <c r="BE46"/>
  <c r="BF46" s="1"/>
  <c r="BB46"/>
  <c r="BA46"/>
  <c r="AW46"/>
  <c r="AX46" s="1"/>
  <c r="BD46" s="1"/>
  <c r="AS46"/>
  <c r="AR46"/>
  <c r="AN46"/>
  <c r="AO46" s="1"/>
  <c r="AU46" s="1"/>
  <c r="AJ46"/>
  <c r="AI46"/>
  <c r="AE46"/>
  <c r="AF46" s="1"/>
  <c r="AL46" s="1"/>
  <c r="AA46"/>
  <c r="Z46"/>
  <c r="V46"/>
  <c r="W46" s="1"/>
  <c r="AC46" s="1"/>
  <c r="R46"/>
  <c r="Q46"/>
  <c r="M46"/>
  <c r="N46" s="1"/>
  <c r="T46" s="1"/>
  <c r="I46"/>
  <c r="H46"/>
  <c r="D46"/>
  <c r="E46" s="1"/>
  <c r="K46" s="1"/>
  <c r="BJ45"/>
  <c r="BI45"/>
  <c r="BH45"/>
  <c r="BF45"/>
  <c r="BG45" s="1"/>
  <c r="BM45" s="1"/>
  <c r="BN45" s="1"/>
  <c r="BO45" s="1"/>
  <c r="BE45"/>
  <c r="BK45" s="1"/>
  <c r="BB45"/>
  <c r="BA45"/>
  <c r="AX45"/>
  <c r="BD45" s="1"/>
  <c r="AW45"/>
  <c r="BC45" s="1"/>
  <c r="AS45"/>
  <c r="AR45"/>
  <c r="AO45"/>
  <c r="AU45" s="1"/>
  <c r="AN45"/>
  <c r="AT45" s="1"/>
  <c r="AJ45"/>
  <c r="AI45"/>
  <c r="AF45"/>
  <c r="AL45" s="1"/>
  <c r="AE45"/>
  <c r="AK45" s="1"/>
  <c r="AA45"/>
  <c r="Z45"/>
  <c r="W45"/>
  <c r="AC45" s="1"/>
  <c r="V45"/>
  <c r="AB45" s="1"/>
  <c r="R45"/>
  <c r="Q45"/>
  <c r="N45"/>
  <c r="T45" s="1"/>
  <c r="M45"/>
  <c r="S45" s="1"/>
  <c r="I45"/>
  <c r="H45"/>
  <c r="E45"/>
  <c r="K45" s="1"/>
  <c r="D45"/>
  <c r="J45" s="1"/>
  <c r="BI44"/>
  <c r="BJ44" s="1"/>
  <c r="BH44"/>
  <c r="BE44"/>
  <c r="BF44" s="1"/>
  <c r="BB44"/>
  <c r="BA44"/>
  <c r="AW44"/>
  <c r="AX44" s="1"/>
  <c r="BD44" s="1"/>
  <c r="AS44"/>
  <c r="AR44"/>
  <c r="AN44"/>
  <c r="AO44" s="1"/>
  <c r="AU44" s="1"/>
  <c r="AJ44"/>
  <c r="AI44"/>
  <c r="AE44"/>
  <c r="AF44" s="1"/>
  <c r="AL44" s="1"/>
  <c r="AA44"/>
  <c r="Z44"/>
  <c r="V44"/>
  <c r="W44" s="1"/>
  <c r="AC44" s="1"/>
  <c r="R44"/>
  <c r="Q44"/>
  <c r="M44"/>
  <c r="N44" s="1"/>
  <c r="T44" s="1"/>
  <c r="I44"/>
  <c r="H44"/>
  <c r="D44"/>
  <c r="E44" s="1"/>
  <c r="K44" s="1"/>
  <c r="BJ43"/>
  <c r="BI43"/>
  <c r="BH43"/>
  <c r="BF43"/>
  <c r="BG43" s="1"/>
  <c r="BM43" s="1"/>
  <c r="BN43" s="1"/>
  <c r="BO43" s="1"/>
  <c r="BE43"/>
  <c r="BK43" s="1"/>
  <c r="BB43"/>
  <c r="BA43"/>
  <c r="AX43"/>
  <c r="BD43" s="1"/>
  <c r="AW43"/>
  <c r="BC43" s="1"/>
  <c r="AS43"/>
  <c r="AR43"/>
  <c r="AO43"/>
  <c r="AU43" s="1"/>
  <c r="AN43"/>
  <c r="AT43" s="1"/>
  <c r="AJ43"/>
  <c r="AI43"/>
  <c r="AF43"/>
  <c r="AL43" s="1"/>
  <c r="AE43"/>
  <c r="AK43" s="1"/>
  <c r="AA43"/>
  <c r="Z43"/>
  <c r="W43"/>
  <c r="AC43" s="1"/>
  <c r="V43"/>
  <c r="AB43" s="1"/>
  <c r="R43"/>
  <c r="Q43"/>
  <c r="N43"/>
  <c r="T43" s="1"/>
  <c r="M43"/>
  <c r="S43" s="1"/>
  <c r="I43"/>
  <c r="H43"/>
  <c r="E43"/>
  <c r="K43" s="1"/>
  <c r="D43"/>
  <c r="J43" s="1"/>
  <c r="BI42"/>
  <c r="BJ42" s="1"/>
  <c r="BH42"/>
  <c r="BE42"/>
  <c r="BF42" s="1"/>
  <c r="BB42"/>
  <c r="BA42"/>
  <c r="AW42"/>
  <c r="AX42" s="1"/>
  <c r="BD42" s="1"/>
  <c r="AS42"/>
  <c r="AR42"/>
  <c r="AN42"/>
  <c r="AO42" s="1"/>
  <c r="AU42" s="1"/>
  <c r="AJ42"/>
  <c r="AI42"/>
  <c r="AE42"/>
  <c r="AF42" s="1"/>
  <c r="AL42" s="1"/>
  <c r="AA42"/>
  <c r="Z42"/>
  <c r="V42"/>
  <c r="W42" s="1"/>
  <c r="AC42" s="1"/>
  <c r="R42"/>
  <c r="Q42"/>
  <c r="M42"/>
  <c r="N42" s="1"/>
  <c r="T42" s="1"/>
  <c r="I42"/>
  <c r="H42"/>
  <c r="D42"/>
  <c r="E42" s="1"/>
  <c r="K42" s="1"/>
  <c r="BJ41"/>
  <c r="BI41"/>
  <c r="BH41"/>
  <c r="BF41"/>
  <c r="BG41" s="1"/>
  <c r="BM41" s="1"/>
  <c r="BN41" s="1"/>
  <c r="BO41" s="1"/>
  <c r="BE41"/>
  <c r="BK41" s="1"/>
  <c r="BB41"/>
  <c r="BA41"/>
  <c r="AX41"/>
  <c r="BD41" s="1"/>
  <c r="AW41"/>
  <c r="BC41" s="1"/>
  <c r="AS41"/>
  <c r="AR41"/>
  <c r="AO41"/>
  <c r="AU41" s="1"/>
  <c r="AN41"/>
  <c r="AT41" s="1"/>
  <c r="AJ41"/>
  <c r="AI41"/>
  <c r="AF41"/>
  <c r="AL41" s="1"/>
  <c r="AE41"/>
  <c r="AK41" s="1"/>
  <c r="AA41"/>
  <c r="Z41"/>
  <c r="W41"/>
  <c r="AC41" s="1"/>
  <c r="V41"/>
  <c r="AB41" s="1"/>
  <c r="R41"/>
  <c r="Q41"/>
  <c r="N41"/>
  <c r="T41" s="1"/>
  <c r="M41"/>
  <c r="S41" s="1"/>
  <c r="I41"/>
  <c r="H41"/>
  <c r="E41"/>
  <c r="K41" s="1"/>
  <c r="D41"/>
  <c r="J41" s="1"/>
  <c r="BI40"/>
  <c r="BJ40" s="1"/>
  <c r="BH40"/>
  <c r="BE40"/>
  <c r="BF40" s="1"/>
  <c r="BB40"/>
  <c r="BA40"/>
  <c r="AW40"/>
  <c r="AX40" s="1"/>
  <c r="BD40" s="1"/>
  <c r="AS40"/>
  <c r="AR40"/>
  <c r="AN40"/>
  <c r="AO40" s="1"/>
  <c r="AU40" s="1"/>
  <c r="AJ40"/>
  <c r="AI40"/>
  <c r="AE40"/>
  <c r="AF40" s="1"/>
  <c r="AL40" s="1"/>
  <c r="AA40"/>
  <c r="Z40"/>
  <c r="V40"/>
  <c r="W40" s="1"/>
  <c r="AC40" s="1"/>
  <c r="R40"/>
  <c r="Q40"/>
  <c r="M40"/>
  <c r="N40" s="1"/>
  <c r="T40" s="1"/>
  <c r="I40"/>
  <c r="H40"/>
  <c r="D40"/>
  <c r="E40" s="1"/>
  <c r="K40" s="1"/>
  <c r="BJ39"/>
  <c r="BI39"/>
  <c r="BH39"/>
  <c r="BF39"/>
  <c r="BG39" s="1"/>
  <c r="BM39" s="1"/>
  <c r="BN39" s="1"/>
  <c r="BO39" s="1"/>
  <c r="BE39"/>
  <c r="BK39" s="1"/>
  <c r="BB39"/>
  <c r="BA39"/>
  <c r="AX39"/>
  <c r="BD39" s="1"/>
  <c r="AW39"/>
  <c r="BC39" s="1"/>
  <c r="AS39"/>
  <c r="AR39"/>
  <c r="AO39"/>
  <c r="AU39" s="1"/>
  <c r="AN39"/>
  <c r="AT39" s="1"/>
  <c r="AJ39"/>
  <c r="AI39"/>
  <c r="AF39"/>
  <c r="AL39" s="1"/>
  <c r="AE39"/>
  <c r="AK39" s="1"/>
  <c r="AA39"/>
  <c r="Z39"/>
  <c r="W39"/>
  <c r="AC39" s="1"/>
  <c r="V39"/>
  <c r="AB39" s="1"/>
  <c r="R39"/>
  <c r="Q39"/>
  <c r="N39"/>
  <c r="T39" s="1"/>
  <c r="M39"/>
  <c r="S39" s="1"/>
  <c r="I39"/>
  <c r="H39"/>
  <c r="E39"/>
  <c r="K39" s="1"/>
  <c r="D39"/>
  <c r="J39" s="1"/>
  <c r="BI38"/>
  <c r="BJ38" s="1"/>
  <c r="BH38"/>
  <c r="BE38"/>
  <c r="BF38" s="1"/>
  <c r="BB38"/>
  <c r="BA38"/>
  <c r="AW38"/>
  <c r="AX38" s="1"/>
  <c r="BD38" s="1"/>
  <c r="AS38"/>
  <c r="AR38"/>
  <c r="AN38"/>
  <c r="AO38" s="1"/>
  <c r="AU38" s="1"/>
  <c r="AJ38"/>
  <c r="AI38"/>
  <c r="AE38"/>
  <c r="AF38" s="1"/>
  <c r="AL38" s="1"/>
  <c r="AA38"/>
  <c r="Z38"/>
  <c r="V38"/>
  <c r="W38" s="1"/>
  <c r="AC38" s="1"/>
  <c r="R38"/>
  <c r="Q38"/>
  <c r="M38"/>
  <c r="N38" s="1"/>
  <c r="T38" s="1"/>
  <c r="I38"/>
  <c r="H38"/>
  <c r="D38"/>
  <c r="E38" s="1"/>
  <c r="K38" s="1"/>
  <c r="BJ37"/>
  <c r="BI37"/>
  <c r="BH37"/>
  <c r="BF37"/>
  <c r="BG37" s="1"/>
  <c r="BM37" s="1"/>
  <c r="BN37" s="1"/>
  <c r="BO37" s="1"/>
  <c r="BE37"/>
  <c r="BK37" s="1"/>
  <c r="BB37"/>
  <c r="BA37"/>
  <c r="AX37"/>
  <c r="BD37" s="1"/>
  <c r="AW37"/>
  <c r="BC37" s="1"/>
  <c r="AS37"/>
  <c r="AR37"/>
  <c r="AO37"/>
  <c r="AU37" s="1"/>
  <c r="AN37"/>
  <c r="AT37" s="1"/>
  <c r="AJ37"/>
  <c r="AI37"/>
  <c r="AF37"/>
  <c r="AL37" s="1"/>
  <c r="AE37"/>
  <c r="AK37" s="1"/>
  <c r="AA37"/>
  <c r="Z37"/>
  <c r="W37"/>
  <c r="AC37" s="1"/>
  <c r="V37"/>
  <c r="AB37" s="1"/>
  <c r="R37"/>
  <c r="Q37"/>
  <c r="N37"/>
  <c r="T37" s="1"/>
  <c r="M37"/>
  <c r="S37" s="1"/>
  <c r="I37"/>
  <c r="H37"/>
  <c r="E37"/>
  <c r="K37" s="1"/>
  <c r="D37"/>
  <c r="J37" s="1"/>
  <c r="BI36"/>
  <c r="BJ36" s="1"/>
  <c r="BH36"/>
  <c r="BE36"/>
  <c r="BF36" s="1"/>
  <c r="BB36"/>
  <c r="BA36"/>
  <c r="AW36"/>
  <c r="AX36" s="1"/>
  <c r="BD36" s="1"/>
  <c r="AS36"/>
  <c r="AR36"/>
  <c r="AN36"/>
  <c r="AO36" s="1"/>
  <c r="AU36" s="1"/>
  <c r="AJ36"/>
  <c r="AI36"/>
  <c r="AE36"/>
  <c r="AF36" s="1"/>
  <c r="AL36" s="1"/>
  <c r="AA36"/>
  <c r="Z36"/>
  <c r="V36"/>
  <c r="W36" s="1"/>
  <c r="AC36" s="1"/>
  <c r="R36"/>
  <c r="Q36"/>
  <c r="M36"/>
  <c r="N36" s="1"/>
  <c r="T36" s="1"/>
  <c r="I36"/>
  <c r="H36"/>
  <c r="D36"/>
  <c r="E36" s="1"/>
  <c r="K36" s="1"/>
  <c r="BJ35"/>
  <c r="BI35"/>
  <c r="BH35"/>
  <c r="BF35"/>
  <c r="BG35" s="1"/>
  <c r="BM35" s="1"/>
  <c r="BN35" s="1"/>
  <c r="BO35" s="1"/>
  <c r="BE35"/>
  <c r="BK35" s="1"/>
  <c r="BB35"/>
  <c r="BA35"/>
  <c r="AX35"/>
  <c r="BD35" s="1"/>
  <c r="AW35"/>
  <c r="BC35" s="1"/>
  <c r="AS35"/>
  <c r="AR35"/>
  <c r="AO35"/>
  <c r="AU35" s="1"/>
  <c r="AN35"/>
  <c r="AT35" s="1"/>
  <c r="AJ35"/>
  <c r="AI35"/>
  <c r="AF35"/>
  <c r="AL35" s="1"/>
  <c r="AE35"/>
  <c r="AK35" s="1"/>
  <c r="AA35"/>
  <c r="Z35"/>
  <c r="W35"/>
  <c r="AC35" s="1"/>
  <c r="V35"/>
  <c r="AB35" s="1"/>
  <c r="R35"/>
  <c r="Q35"/>
  <c r="N35"/>
  <c r="T35" s="1"/>
  <c r="M35"/>
  <c r="S35" s="1"/>
  <c r="I35"/>
  <c r="H35"/>
  <c r="E35"/>
  <c r="K35" s="1"/>
  <c r="D35"/>
  <c r="J35" s="1"/>
  <c r="BI34"/>
  <c r="BJ34" s="1"/>
  <c r="BH34"/>
  <c r="BE34"/>
  <c r="BB34"/>
  <c r="BA34"/>
  <c r="AW34"/>
  <c r="AX34" s="1"/>
  <c r="BD34" s="1"/>
  <c r="AS34"/>
  <c r="AR34"/>
  <c r="AN34"/>
  <c r="AO34" s="1"/>
  <c r="AU34" s="1"/>
  <c r="AJ34"/>
  <c r="AI34"/>
  <c r="AE34"/>
  <c r="AF34" s="1"/>
  <c r="AL34" s="1"/>
  <c r="AA34"/>
  <c r="Z34"/>
  <c r="V34"/>
  <c r="W34" s="1"/>
  <c r="AC34" s="1"/>
  <c r="R34"/>
  <c r="Q34"/>
  <c r="M34"/>
  <c r="N34" s="1"/>
  <c r="T34" s="1"/>
  <c r="I34"/>
  <c r="H34"/>
  <c r="E34"/>
  <c r="K34" s="1"/>
  <c r="D34"/>
  <c r="J34" s="1"/>
  <c r="BI33"/>
  <c r="BJ33" s="1"/>
  <c r="BH33"/>
  <c r="BE33"/>
  <c r="BK33" s="1"/>
  <c r="BB33"/>
  <c r="BA33"/>
  <c r="AW33"/>
  <c r="BC33" s="1"/>
  <c r="AS33"/>
  <c r="AR33"/>
  <c r="AN33"/>
  <c r="AT33" s="1"/>
  <c r="AJ33"/>
  <c r="AI33"/>
  <c r="AE33"/>
  <c r="AK33" s="1"/>
  <c r="AA33"/>
  <c r="Z33"/>
  <c r="V33"/>
  <c r="AB33" s="1"/>
  <c r="R33"/>
  <c r="Q33"/>
  <c r="M33"/>
  <c r="S33" s="1"/>
  <c r="I33"/>
  <c r="H33"/>
  <c r="D33"/>
  <c r="J33" s="1"/>
  <c r="BJ32"/>
  <c r="BI32"/>
  <c r="BH32"/>
  <c r="BF32"/>
  <c r="BL32" s="1"/>
  <c r="BE32"/>
  <c r="BK32" s="1"/>
  <c r="BB32"/>
  <c r="BA32"/>
  <c r="AX32"/>
  <c r="BD32" s="1"/>
  <c r="AW32"/>
  <c r="BC32" s="1"/>
  <c r="AS32"/>
  <c r="AR32"/>
  <c r="AO32"/>
  <c r="AU32" s="1"/>
  <c r="AN32"/>
  <c r="AT32" s="1"/>
  <c r="AJ32"/>
  <c r="AI32"/>
  <c r="AF32"/>
  <c r="AL32" s="1"/>
  <c r="AE32"/>
  <c r="AK32" s="1"/>
  <c r="AA32"/>
  <c r="Z32"/>
  <c r="W32"/>
  <c r="AC32" s="1"/>
  <c r="V32"/>
  <c r="AB32" s="1"/>
  <c r="R32"/>
  <c r="Q32"/>
  <c r="N32"/>
  <c r="T32" s="1"/>
  <c r="M32"/>
  <c r="S32" s="1"/>
  <c r="I32"/>
  <c r="H32"/>
  <c r="E32"/>
  <c r="K32" s="1"/>
  <c r="D32"/>
  <c r="J32" s="1"/>
  <c r="BI31"/>
  <c r="BJ31" s="1"/>
  <c r="BH31"/>
  <c r="BE31"/>
  <c r="BK31" s="1"/>
  <c r="BB31"/>
  <c r="BA31"/>
  <c r="AW31"/>
  <c r="BC31" s="1"/>
  <c r="AS31"/>
  <c r="AR31"/>
  <c r="AN31"/>
  <c r="AT31" s="1"/>
  <c r="AJ31"/>
  <c r="AI31"/>
  <c r="AE31"/>
  <c r="AK31" s="1"/>
  <c r="AA31"/>
  <c r="Z31"/>
  <c r="V31"/>
  <c r="AB31" s="1"/>
  <c r="R31"/>
  <c r="Q31"/>
  <c r="M31"/>
  <c r="S31" s="1"/>
  <c r="I31"/>
  <c r="H31"/>
  <c r="D31"/>
  <c r="J31" s="1"/>
  <c r="BJ30"/>
  <c r="BI30"/>
  <c r="BH30"/>
  <c r="BF30"/>
  <c r="BL30" s="1"/>
  <c r="BE30"/>
  <c r="BK30" s="1"/>
  <c r="BB30"/>
  <c r="BA30"/>
  <c r="AX30"/>
  <c r="BD30" s="1"/>
  <c r="AW30"/>
  <c r="BC30" s="1"/>
  <c r="AS30"/>
  <c r="AR30"/>
  <c r="AO30"/>
  <c r="AU30" s="1"/>
  <c r="AN30"/>
  <c r="AT30" s="1"/>
  <c r="AJ30"/>
  <c r="AI30"/>
  <c r="AF30"/>
  <c r="AL30" s="1"/>
  <c r="AE30"/>
  <c r="AK30" s="1"/>
  <c r="AA30"/>
  <c r="Z30"/>
  <c r="W30"/>
  <c r="AC30" s="1"/>
  <c r="V30"/>
  <c r="AB30" s="1"/>
  <c r="R30"/>
  <c r="Q30"/>
  <c r="N30"/>
  <c r="T30" s="1"/>
  <c r="M30"/>
  <c r="S30" s="1"/>
  <c r="I30"/>
  <c r="H30"/>
  <c r="E30"/>
  <c r="K30" s="1"/>
  <c r="D30"/>
  <c r="J30" s="1"/>
  <c r="BI29"/>
  <c r="BJ29" s="1"/>
  <c r="BH29"/>
  <c r="BE29"/>
  <c r="BK29" s="1"/>
  <c r="BB29"/>
  <c r="BA29"/>
  <c r="AW29"/>
  <c r="BC29" s="1"/>
  <c r="AS29"/>
  <c r="AR29"/>
  <c r="AN29"/>
  <c r="AT29" s="1"/>
  <c r="AJ29"/>
  <c r="AI29"/>
  <c r="AE29"/>
  <c r="AK29" s="1"/>
  <c r="AA29"/>
  <c r="Z29"/>
  <c r="V29"/>
  <c r="AB29" s="1"/>
  <c r="R29"/>
  <c r="Q29"/>
  <c r="M29"/>
  <c r="S29" s="1"/>
  <c r="I29"/>
  <c r="H29"/>
  <c r="D29"/>
  <c r="J29" s="1"/>
  <c r="BJ28"/>
  <c r="BI28"/>
  <c r="BH28"/>
  <c r="BF28"/>
  <c r="BL28" s="1"/>
  <c r="BE28"/>
  <c r="BK28" s="1"/>
  <c r="BB28"/>
  <c r="BA28"/>
  <c r="AX28"/>
  <c r="BD28" s="1"/>
  <c r="AW28"/>
  <c r="BC28" s="1"/>
  <c r="AS28"/>
  <c r="AR28"/>
  <c r="AO28"/>
  <c r="AU28" s="1"/>
  <c r="AN28"/>
  <c r="AT28" s="1"/>
  <c r="AJ28"/>
  <c r="AI28"/>
  <c r="AF28"/>
  <c r="AL28" s="1"/>
  <c r="AE28"/>
  <c r="AK28" s="1"/>
  <c r="AA28"/>
  <c r="Z28"/>
  <c r="W28"/>
  <c r="AC28" s="1"/>
  <c r="V28"/>
  <c r="AB28" s="1"/>
  <c r="R28"/>
  <c r="Q28"/>
  <c r="N28"/>
  <c r="T28" s="1"/>
  <c r="M28"/>
  <c r="S28" s="1"/>
  <c r="I28"/>
  <c r="H28"/>
  <c r="E28"/>
  <c r="K28" s="1"/>
  <c r="D28"/>
  <c r="J28" s="1"/>
  <c r="BI27"/>
  <c r="BJ27" s="1"/>
  <c r="BH27"/>
  <c r="BE27"/>
  <c r="BK27" s="1"/>
  <c r="BB27"/>
  <c r="BA27"/>
  <c r="AW27"/>
  <c r="BC27" s="1"/>
  <c r="AS27"/>
  <c r="AR27"/>
  <c r="AN27"/>
  <c r="AT27" s="1"/>
  <c r="AJ27"/>
  <c r="AI27"/>
  <c r="AE27"/>
  <c r="AK27" s="1"/>
  <c r="AA27"/>
  <c r="Z27"/>
  <c r="V27"/>
  <c r="AB27" s="1"/>
  <c r="R27"/>
  <c r="Q27"/>
  <c r="M27"/>
  <c r="S27" s="1"/>
  <c r="I27"/>
  <c r="H27"/>
  <c r="D27"/>
  <c r="J27" s="1"/>
  <c r="BJ26"/>
  <c r="BI26"/>
  <c r="BH26"/>
  <c r="BF26"/>
  <c r="BL26" s="1"/>
  <c r="BE26"/>
  <c r="BK26" s="1"/>
  <c r="BB26"/>
  <c r="BA26"/>
  <c r="AX26"/>
  <c r="BD26" s="1"/>
  <c r="AW26"/>
  <c r="BC26" s="1"/>
  <c r="AS26"/>
  <c r="AR26"/>
  <c r="AO26"/>
  <c r="AU26" s="1"/>
  <c r="AN26"/>
  <c r="AT26" s="1"/>
  <c r="AJ26"/>
  <c r="AI26"/>
  <c r="AF26"/>
  <c r="AL26" s="1"/>
  <c r="AE26"/>
  <c r="AK26" s="1"/>
  <c r="AA26"/>
  <c r="Z26"/>
  <c r="W26"/>
  <c r="AC26" s="1"/>
  <c r="V26"/>
  <c r="AB26" s="1"/>
  <c r="R26"/>
  <c r="Q26"/>
  <c r="N26"/>
  <c r="T26" s="1"/>
  <c r="M26"/>
  <c r="S26" s="1"/>
  <c r="I26"/>
  <c r="H26"/>
  <c r="E26"/>
  <c r="K26" s="1"/>
  <c r="D26"/>
  <c r="J26" s="1"/>
  <c r="BI25"/>
  <c r="BJ25" s="1"/>
  <c r="BH25"/>
  <c r="BE25"/>
  <c r="BK25" s="1"/>
  <c r="BB25"/>
  <c r="BA25"/>
  <c r="AW25"/>
  <c r="BC25" s="1"/>
  <c r="AS25"/>
  <c r="AR25"/>
  <c r="AN25"/>
  <c r="AT25" s="1"/>
  <c r="AJ25"/>
  <c r="AI25"/>
  <c r="AE25"/>
  <c r="AK25" s="1"/>
  <c r="AA25"/>
  <c r="Z25"/>
  <c r="V25"/>
  <c r="AB25" s="1"/>
  <c r="R25"/>
  <c r="Q25"/>
  <c r="M25"/>
  <c r="S25" s="1"/>
  <c r="I25"/>
  <c r="H25"/>
  <c r="D25"/>
  <c r="J25" s="1"/>
  <c r="BJ24"/>
  <c r="BI24"/>
  <c r="BH24"/>
  <c r="BF24"/>
  <c r="BL24" s="1"/>
  <c r="BE24"/>
  <c r="BK24" s="1"/>
  <c r="BB24"/>
  <c r="BA24"/>
  <c r="AX24"/>
  <c r="BD24" s="1"/>
  <c r="AW24"/>
  <c r="BC24" s="1"/>
  <c r="AS24"/>
  <c r="AR24"/>
  <c r="AO24"/>
  <c r="AU24" s="1"/>
  <c r="AN24"/>
  <c r="AT24" s="1"/>
  <c r="AJ24"/>
  <c r="AI24"/>
  <c r="AF24"/>
  <c r="AL24" s="1"/>
  <c r="AE24"/>
  <c r="AK24" s="1"/>
  <c r="AA24"/>
  <c r="Z24"/>
  <c r="W24"/>
  <c r="AC24" s="1"/>
  <c r="V24"/>
  <c r="AB24" s="1"/>
  <c r="R24"/>
  <c r="Q24"/>
  <c r="N24"/>
  <c r="T24" s="1"/>
  <c r="M24"/>
  <c r="S24" s="1"/>
  <c r="I24"/>
  <c r="H24"/>
  <c r="E24"/>
  <c r="K24" s="1"/>
  <c r="D24"/>
  <c r="J24" s="1"/>
  <c r="BI23"/>
  <c r="BJ23" s="1"/>
  <c r="BH23"/>
  <c r="BE23"/>
  <c r="BK23" s="1"/>
  <c r="BB23"/>
  <c r="BA23"/>
  <c r="AW23"/>
  <c r="BC23" s="1"/>
  <c r="AS23"/>
  <c r="AR23"/>
  <c r="AN23"/>
  <c r="AT23" s="1"/>
  <c r="AJ23"/>
  <c r="AI23"/>
  <c r="AE23"/>
  <c r="AK23" s="1"/>
  <c r="AA23"/>
  <c r="Z23"/>
  <c r="V23"/>
  <c r="AB23" s="1"/>
  <c r="R23"/>
  <c r="Q23"/>
  <c r="M23"/>
  <c r="S23" s="1"/>
  <c r="I23"/>
  <c r="H23"/>
  <c r="D23"/>
  <c r="J23" s="1"/>
  <c r="BJ22"/>
  <c r="BI22"/>
  <c r="BH22"/>
  <c r="BF22"/>
  <c r="BL22" s="1"/>
  <c r="BE22"/>
  <c r="BK22" s="1"/>
  <c r="BB22"/>
  <c r="BA22"/>
  <c r="AX22"/>
  <c r="BD22" s="1"/>
  <c r="AW22"/>
  <c r="BC22" s="1"/>
  <c r="AS22"/>
  <c r="AR22"/>
  <c r="AO22"/>
  <c r="AU22" s="1"/>
  <c r="AN22"/>
  <c r="AT22" s="1"/>
  <c r="AJ22"/>
  <c r="AI22"/>
  <c r="AF22"/>
  <c r="AL22" s="1"/>
  <c r="AE22"/>
  <c r="AK22" s="1"/>
  <c r="AA22"/>
  <c r="Z22"/>
  <c r="W22"/>
  <c r="AC22" s="1"/>
  <c r="V22"/>
  <c r="AB22" s="1"/>
  <c r="R22"/>
  <c r="Q22"/>
  <c r="N22"/>
  <c r="T22" s="1"/>
  <c r="M22"/>
  <c r="S22" s="1"/>
  <c r="I22"/>
  <c r="H22"/>
  <c r="E22"/>
  <c r="K22" s="1"/>
  <c r="D22"/>
  <c r="J22" s="1"/>
  <c r="BI21"/>
  <c r="BJ21" s="1"/>
  <c r="BH21"/>
  <c r="BE21"/>
  <c r="BK21" s="1"/>
  <c r="BB21"/>
  <c r="BA21"/>
  <c r="AW21"/>
  <c r="BC21" s="1"/>
  <c r="AS21"/>
  <c r="AR21"/>
  <c r="AN21"/>
  <c r="AT21" s="1"/>
  <c r="AJ21"/>
  <c r="AI21"/>
  <c r="AE21"/>
  <c r="AK21" s="1"/>
  <c r="AA21"/>
  <c r="Z21"/>
  <c r="V21"/>
  <c r="AB21" s="1"/>
  <c r="R21"/>
  <c r="Q21"/>
  <c r="M21"/>
  <c r="S21" s="1"/>
  <c r="I21"/>
  <c r="H21"/>
  <c r="D21"/>
  <c r="J21" s="1"/>
  <c r="BJ20"/>
  <c r="BI20"/>
  <c r="BH20"/>
  <c r="BF20"/>
  <c r="BG20" s="1"/>
  <c r="BE20"/>
  <c r="BK20" s="1"/>
  <c r="BB20"/>
  <c r="BA20"/>
  <c r="AX20"/>
  <c r="BD20" s="1"/>
  <c r="AW20"/>
  <c r="BC20" s="1"/>
  <c r="AU20"/>
  <c r="AS20"/>
  <c r="AR20"/>
  <c r="AO20"/>
  <c r="AN20"/>
  <c r="AT20" s="1"/>
  <c r="AJ20"/>
  <c r="AI20"/>
  <c r="AF20"/>
  <c r="AL20" s="1"/>
  <c r="AE20"/>
  <c r="AK20" s="1"/>
  <c r="AC20"/>
  <c r="AA20"/>
  <c r="Z20"/>
  <c r="W20"/>
  <c r="V20"/>
  <c r="AB20" s="1"/>
  <c r="R20"/>
  <c r="Q20"/>
  <c r="N20"/>
  <c r="T20" s="1"/>
  <c r="M20"/>
  <c r="S20" s="1"/>
  <c r="K20"/>
  <c r="I20"/>
  <c r="H20"/>
  <c r="E20"/>
  <c r="D20"/>
  <c r="J20" s="1"/>
  <c r="BI19"/>
  <c r="BJ19" s="1"/>
  <c r="BH19"/>
  <c r="BG19"/>
  <c r="BM19" s="1"/>
  <c r="BN19" s="1"/>
  <c r="BO19" s="1"/>
  <c r="BE19"/>
  <c r="BF19" s="1"/>
  <c r="BC19"/>
  <c r="BB19"/>
  <c r="BA19"/>
  <c r="AW19"/>
  <c r="AX19" s="1"/>
  <c r="AT19"/>
  <c r="AS19"/>
  <c r="AR19"/>
  <c r="AN19"/>
  <c r="AO19" s="1"/>
  <c r="AK19"/>
  <c r="AJ19"/>
  <c r="AI19"/>
  <c r="AE19"/>
  <c r="AF19" s="1"/>
  <c r="AB19"/>
  <c r="AA19"/>
  <c r="Z19"/>
  <c r="V19"/>
  <c r="W19" s="1"/>
  <c r="S19"/>
  <c r="R19"/>
  <c r="Q19"/>
  <c r="M19"/>
  <c r="N19" s="1"/>
  <c r="J19"/>
  <c r="I19"/>
  <c r="H19"/>
  <c r="D19"/>
  <c r="E19" s="1"/>
  <c r="BJ18"/>
  <c r="BI18"/>
  <c r="BH18"/>
  <c r="BF18"/>
  <c r="BG18" s="1"/>
  <c r="BE18"/>
  <c r="BK18" s="1"/>
  <c r="BB18"/>
  <c r="BA18"/>
  <c r="AX18"/>
  <c r="BD18" s="1"/>
  <c r="AW18"/>
  <c r="BC18" s="1"/>
  <c r="AU18"/>
  <c r="AS18"/>
  <c r="AR18"/>
  <c r="AO18"/>
  <c r="AN18"/>
  <c r="AT18" s="1"/>
  <c r="AJ18"/>
  <c r="AI18"/>
  <c r="AF18"/>
  <c r="AL18" s="1"/>
  <c r="AE18"/>
  <c r="AK18" s="1"/>
  <c r="AC18"/>
  <c r="AA18"/>
  <c r="Z18"/>
  <c r="W18"/>
  <c r="V18"/>
  <c r="AB18" s="1"/>
  <c r="R18"/>
  <c r="Q18"/>
  <c r="N18"/>
  <c r="T18" s="1"/>
  <c r="M18"/>
  <c r="S18" s="1"/>
  <c r="K18"/>
  <c r="I18"/>
  <c r="H18"/>
  <c r="E18"/>
  <c r="D18"/>
  <c r="J18" s="1"/>
  <c r="BI17"/>
  <c r="BJ17" s="1"/>
  <c r="BH17"/>
  <c r="BG17"/>
  <c r="BM17" s="1"/>
  <c r="BN17" s="1"/>
  <c r="BO17" s="1"/>
  <c r="BE17"/>
  <c r="BF17" s="1"/>
  <c r="BC17"/>
  <c r="BB17"/>
  <c r="BA17"/>
  <c r="AW17"/>
  <c r="AX17" s="1"/>
  <c r="AT17"/>
  <c r="AS17"/>
  <c r="AR17"/>
  <c r="AN17"/>
  <c r="AO17" s="1"/>
  <c r="AK17"/>
  <c r="AJ17"/>
  <c r="AI17"/>
  <c r="AE17"/>
  <c r="AF17" s="1"/>
  <c r="AB17"/>
  <c r="AA17"/>
  <c r="Z17"/>
  <c r="V17"/>
  <c r="W17" s="1"/>
  <c r="S17"/>
  <c r="R17"/>
  <c r="Q17"/>
  <c r="M17"/>
  <c r="N17" s="1"/>
  <c r="J17"/>
  <c r="I17"/>
  <c r="H17"/>
  <c r="D17"/>
  <c r="E17" s="1"/>
  <c r="BJ16"/>
  <c r="BI16"/>
  <c r="BH16"/>
  <c r="BF16"/>
  <c r="BG16" s="1"/>
  <c r="BE16"/>
  <c r="BK16" s="1"/>
  <c r="BB16"/>
  <c r="BA16"/>
  <c r="AX16"/>
  <c r="BD16" s="1"/>
  <c r="AW16"/>
  <c r="BC16" s="1"/>
  <c r="AU16"/>
  <c r="AS16"/>
  <c r="AR16"/>
  <c r="AO16"/>
  <c r="AN16"/>
  <c r="AT16" s="1"/>
  <c r="AJ16"/>
  <c r="AI16"/>
  <c r="AF16"/>
  <c r="AL16" s="1"/>
  <c r="AE16"/>
  <c r="AK16" s="1"/>
  <c r="AC16"/>
  <c r="AA16"/>
  <c r="Z16"/>
  <c r="W16"/>
  <c r="V16"/>
  <c r="AB16" s="1"/>
  <c r="R16"/>
  <c r="Q16"/>
  <c r="N16"/>
  <c r="T16" s="1"/>
  <c r="M16"/>
  <c r="S16" s="1"/>
  <c r="K16"/>
  <c r="I16"/>
  <c r="H16"/>
  <c r="E16"/>
  <c r="D16"/>
  <c r="J16" s="1"/>
  <c r="BI15"/>
  <c r="BJ15" s="1"/>
  <c r="BH15"/>
  <c r="BG15"/>
  <c r="BM15" s="1"/>
  <c r="BN15" s="1"/>
  <c r="BO15" s="1"/>
  <c r="BE15"/>
  <c r="BF15" s="1"/>
  <c r="BC15"/>
  <c r="BB15"/>
  <c r="BA15"/>
  <c r="AW15"/>
  <c r="AX15" s="1"/>
  <c r="AT15"/>
  <c r="AS15"/>
  <c r="AR15"/>
  <c r="AN15"/>
  <c r="AO15" s="1"/>
  <c r="AK15"/>
  <c r="AJ15"/>
  <c r="AI15"/>
  <c r="AE15"/>
  <c r="AF15" s="1"/>
  <c r="AB15"/>
  <c r="AA15"/>
  <c r="Z15"/>
  <c r="V15"/>
  <c r="W15" s="1"/>
  <c r="S15"/>
  <c r="R15"/>
  <c r="Q15"/>
  <c r="M15"/>
  <c r="N15" s="1"/>
  <c r="J15"/>
  <c r="I15"/>
  <c r="H15"/>
  <c r="D15"/>
  <c r="E15" s="1"/>
  <c r="BI14"/>
  <c r="BJ14" s="1"/>
  <c r="BH14"/>
  <c r="BE14"/>
  <c r="BK14" s="1"/>
  <c r="BB14"/>
  <c r="BA14"/>
  <c r="AW14"/>
  <c r="BC14" s="1"/>
  <c r="AS14"/>
  <c r="AR14"/>
  <c r="AN14"/>
  <c r="AT14" s="1"/>
  <c r="AJ14"/>
  <c r="AI14"/>
  <c r="AE14"/>
  <c r="AK14" s="1"/>
  <c r="AA14"/>
  <c r="Z14"/>
  <c r="V14"/>
  <c r="AB14" s="1"/>
  <c r="R14"/>
  <c r="Q14"/>
  <c r="M14"/>
  <c r="S14" s="1"/>
  <c r="I14"/>
  <c r="H14"/>
  <c r="D14"/>
  <c r="J14" s="1"/>
  <c r="BJ13"/>
  <c r="BI13"/>
  <c r="BH13"/>
  <c r="BF13"/>
  <c r="BL13" s="1"/>
  <c r="BE13"/>
  <c r="BK13" s="1"/>
  <c r="BB13"/>
  <c r="BA13"/>
  <c r="AX13"/>
  <c r="BD13" s="1"/>
  <c r="AW13"/>
  <c r="BC13" s="1"/>
  <c r="AS13"/>
  <c r="AR13"/>
  <c r="AO13"/>
  <c r="AU13" s="1"/>
  <c r="AN13"/>
  <c r="AT13" s="1"/>
  <c r="AJ13"/>
  <c r="AI13"/>
  <c r="AF13"/>
  <c r="AL13" s="1"/>
  <c r="AE13"/>
  <c r="AK13" s="1"/>
  <c r="AA13"/>
  <c r="Z13"/>
  <c r="W13"/>
  <c r="AC13" s="1"/>
  <c r="V13"/>
  <c r="AB13" s="1"/>
  <c r="R13"/>
  <c r="Q13"/>
  <c r="N13"/>
  <c r="T13" s="1"/>
  <c r="M13"/>
  <c r="S13" s="1"/>
  <c r="I13"/>
  <c r="H13"/>
  <c r="E13"/>
  <c r="K13" s="1"/>
  <c r="D13"/>
  <c r="J13" s="1"/>
  <c r="BI12"/>
  <c r="BJ12" s="1"/>
  <c r="BH12"/>
  <c r="BE12"/>
  <c r="BK12" s="1"/>
  <c r="BB12"/>
  <c r="BA12"/>
  <c r="AW12"/>
  <c r="BC12" s="1"/>
  <c r="AS12"/>
  <c r="AR12"/>
  <c r="AN12"/>
  <c r="AT12" s="1"/>
  <c r="AJ12"/>
  <c r="AI12"/>
  <c r="AE12"/>
  <c r="AK12" s="1"/>
  <c r="AA12"/>
  <c r="Z12"/>
  <c r="V12"/>
  <c r="AB12" s="1"/>
  <c r="R12"/>
  <c r="Q12"/>
  <c r="M12"/>
  <c r="S12" s="1"/>
  <c r="I12"/>
  <c r="H12"/>
  <c r="D12"/>
  <c r="J12" s="1"/>
  <c r="BJ11"/>
  <c r="BI11"/>
  <c r="BH11"/>
  <c r="BF11"/>
  <c r="BL11" s="1"/>
  <c r="BE11"/>
  <c r="BK11" s="1"/>
  <c r="BB11"/>
  <c r="BA11"/>
  <c r="AX11"/>
  <c r="BD11" s="1"/>
  <c r="AW11"/>
  <c r="BC11" s="1"/>
  <c r="AS11"/>
  <c r="AR11"/>
  <c r="AO11"/>
  <c r="AU11" s="1"/>
  <c r="AN11"/>
  <c r="AT11" s="1"/>
  <c r="AJ11"/>
  <c r="AI11"/>
  <c r="AF11"/>
  <c r="AL11" s="1"/>
  <c r="AE11"/>
  <c r="AK11" s="1"/>
  <c r="AA11"/>
  <c r="Z11"/>
  <c r="W11"/>
  <c r="AC11" s="1"/>
  <c r="V11"/>
  <c r="AB11" s="1"/>
  <c r="R11"/>
  <c r="Q11"/>
  <c r="N11"/>
  <c r="T11" s="1"/>
  <c r="M11"/>
  <c r="S11" s="1"/>
  <c r="I11"/>
  <c r="H11"/>
  <c r="E11"/>
  <c r="K11" s="1"/>
  <c r="D11"/>
  <c r="J11" s="1"/>
  <c r="BI10"/>
  <c r="BJ10" s="1"/>
  <c r="BH10"/>
  <c r="BE10"/>
  <c r="BK10" s="1"/>
  <c r="BB10"/>
  <c r="BA10"/>
  <c r="AW10"/>
  <c r="BC10" s="1"/>
  <c r="AS10"/>
  <c r="AR10"/>
  <c r="AN10"/>
  <c r="AT10" s="1"/>
  <c r="AJ10"/>
  <c r="AI10"/>
  <c r="AE10"/>
  <c r="AK10" s="1"/>
  <c r="AA10"/>
  <c r="Z10"/>
  <c r="V10"/>
  <c r="AB10" s="1"/>
  <c r="R10"/>
  <c r="Q10"/>
  <c r="M10"/>
  <c r="S10" s="1"/>
  <c r="I10"/>
  <c r="H10"/>
  <c r="D10"/>
  <c r="J10" s="1"/>
  <c r="BJ9"/>
  <c r="BI9"/>
  <c r="BH9"/>
  <c r="BF9"/>
  <c r="BL9" s="1"/>
  <c r="BE9"/>
  <c r="BK9" s="1"/>
  <c r="BB9"/>
  <c r="BA9"/>
  <c r="AX9"/>
  <c r="BD9" s="1"/>
  <c r="AW9"/>
  <c r="BC9" s="1"/>
  <c r="AS9"/>
  <c r="AR9"/>
  <c r="AO9"/>
  <c r="AU9" s="1"/>
  <c r="AN9"/>
  <c r="AT9" s="1"/>
  <c r="AJ9"/>
  <c r="AI9"/>
  <c r="AF9"/>
  <c r="AL9" s="1"/>
  <c r="AE9"/>
  <c r="AK9" s="1"/>
  <c r="AA9"/>
  <c r="Z9"/>
  <c r="W9"/>
  <c r="AC9" s="1"/>
  <c r="V9"/>
  <c r="AB9" s="1"/>
  <c r="R9"/>
  <c r="Q9"/>
  <c r="N9"/>
  <c r="T9" s="1"/>
  <c r="M9"/>
  <c r="S9" s="1"/>
  <c r="I9"/>
  <c r="H9"/>
  <c r="E9"/>
  <c r="K9" s="1"/>
  <c r="D9"/>
  <c r="J9" s="1"/>
  <c r="BI8"/>
  <c r="BI52" s="1"/>
  <c r="BH8"/>
  <c r="BH52" s="1"/>
  <c r="BE8"/>
  <c r="BE52" s="1"/>
  <c r="BB8"/>
  <c r="BB52" s="1"/>
  <c r="BA8"/>
  <c r="BA52" s="1"/>
  <c r="AW8"/>
  <c r="AW52" s="1"/>
  <c r="AS8"/>
  <c r="AS52" s="1"/>
  <c r="AR8"/>
  <c r="AR52" s="1"/>
  <c r="AN8"/>
  <c r="AN52" s="1"/>
  <c r="AJ8"/>
  <c r="AJ52" s="1"/>
  <c r="AI8"/>
  <c r="AI52" s="1"/>
  <c r="AE8"/>
  <c r="AE52" s="1"/>
  <c r="AA8"/>
  <c r="AA52" s="1"/>
  <c r="Z8"/>
  <c r="Z52" s="1"/>
  <c r="V8"/>
  <c r="V52" s="1"/>
  <c r="R8"/>
  <c r="R52" s="1"/>
  <c r="Q8"/>
  <c r="Q52" s="1"/>
  <c r="M8"/>
  <c r="M52" s="1"/>
  <c r="I8"/>
  <c r="I52" s="1"/>
  <c r="H8"/>
  <c r="H52" s="1"/>
  <c r="D8"/>
  <c r="D52" s="1"/>
  <c r="BG38" i="10" l="1"/>
  <c r="BM38" s="1"/>
  <c r="BN38" s="1"/>
  <c r="BO38" s="1"/>
  <c r="K38"/>
  <c r="E8" i="11"/>
  <c r="N8"/>
  <c r="W8"/>
  <c r="AF8"/>
  <c r="AO8"/>
  <c r="AX8"/>
  <c r="BF8"/>
  <c r="BJ8"/>
  <c r="BJ52" s="1"/>
  <c r="BG9"/>
  <c r="BM9" s="1"/>
  <c r="BN9" s="1"/>
  <c r="BO9" s="1"/>
  <c r="E10"/>
  <c r="K10" s="1"/>
  <c r="N10"/>
  <c r="T10" s="1"/>
  <c r="W10"/>
  <c r="AC10" s="1"/>
  <c r="AF10"/>
  <c r="AL10" s="1"/>
  <c r="AO10"/>
  <c r="AU10" s="1"/>
  <c r="AX10"/>
  <c r="BD10" s="1"/>
  <c r="BF10"/>
  <c r="BG11"/>
  <c r="BM11" s="1"/>
  <c r="BN11" s="1"/>
  <c r="BO11" s="1"/>
  <c r="E12"/>
  <c r="K12" s="1"/>
  <c r="N12"/>
  <c r="T12" s="1"/>
  <c r="W12"/>
  <c r="AC12" s="1"/>
  <c r="AF12"/>
  <c r="AL12" s="1"/>
  <c r="AO12"/>
  <c r="AU12" s="1"/>
  <c r="AX12"/>
  <c r="BD12" s="1"/>
  <c r="BF12"/>
  <c r="BG13"/>
  <c r="BM13" s="1"/>
  <c r="BN13" s="1"/>
  <c r="BO13" s="1"/>
  <c r="E14"/>
  <c r="K14" s="1"/>
  <c r="N14"/>
  <c r="T14" s="1"/>
  <c r="W14"/>
  <c r="AC14" s="1"/>
  <c r="AF14"/>
  <c r="AL14" s="1"/>
  <c r="AO14"/>
  <c r="AU14" s="1"/>
  <c r="AX14"/>
  <c r="BD14" s="1"/>
  <c r="BF14"/>
  <c r="K15"/>
  <c r="T15"/>
  <c r="AC15"/>
  <c r="AL15"/>
  <c r="AU15"/>
  <c r="BD15"/>
  <c r="BL15"/>
  <c r="BK15"/>
  <c r="BM16"/>
  <c r="BN16" s="1"/>
  <c r="BO16" s="1"/>
  <c r="BL16"/>
  <c r="K17"/>
  <c r="T17"/>
  <c r="AC17"/>
  <c r="AL17"/>
  <c r="AU17"/>
  <c r="BD17"/>
  <c r="BL17"/>
  <c r="BK17"/>
  <c r="BM18"/>
  <c r="BN18" s="1"/>
  <c r="BO18" s="1"/>
  <c r="BL18"/>
  <c r="K19"/>
  <c r="T19"/>
  <c r="AC19"/>
  <c r="AL19"/>
  <c r="AU19"/>
  <c r="BD19"/>
  <c r="BL19"/>
  <c r="BK19"/>
  <c r="BM20"/>
  <c r="BN20" s="1"/>
  <c r="BO20" s="1"/>
  <c r="BL20"/>
  <c r="J8"/>
  <c r="S8"/>
  <c r="AB8"/>
  <c r="AK8"/>
  <c r="AT8"/>
  <c r="BC8"/>
  <c r="BK8"/>
  <c r="E21"/>
  <c r="K21" s="1"/>
  <c r="N21"/>
  <c r="T21" s="1"/>
  <c r="W21"/>
  <c r="AC21" s="1"/>
  <c r="AF21"/>
  <c r="AL21" s="1"/>
  <c r="AO21"/>
  <c r="AU21" s="1"/>
  <c r="AX21"/>
  <c r="BD21" s="1"/>
  <c r="BF21"/>
  <c r="BG22"/>
  <c r="BM22" s="1"/>
  <c r="BN22" s="1"/>
  <c r="BO22" s="1"/>
  <c r="E23"/>
  <c r="K23" s="1"/>
  <c r="N23"/>
  <c r="T23" s="1"/>
  <c r="W23"/>
  <c r="AC23" s="1"/>
  <c r="AF23"/>
  <c r="AL23" s="1"/>
  <c r="AO23"/>
  <c r="AU23" s="1"/>
  <c r="AX23"/>
  <c r="BD23" s="1"/>
  <c r="BF23"/>
  <c r="BG24"/>
  <c r="BM24" s="1"/>
  <c r="BN24" s="1"/>
  <c r="BO24" s="1"/>
  <c r="E25"/>
  <c r="K25" s="1"/>
  <c r="N25"/>
  <c r="T25" s="1"/>
  <c r="W25"/>
  <c r="AC25" s="1"/>
  <c r="AF25"/>
  <c r="AL25" s="1"/>
  <c r="AO25"/>
  <c r="AU25" s="1"/>
  <c r="AX25"/>
  <c r="BD25" s="1"/>
  <c r="BF25"/>
  <c r="BG26"/>
  <c r="BM26" s="1"/>
  <c r="BN26" s="1"/>
  <c r="BO26" s="1"/>
  <c r="E27"/>
  <c r="K27" s="1"/>
  <c r="N27"/>
  <c r="T27" s="1"/>
  <c r="W27"/>
  <c r="AC27" s="1"/>
  <c r="AF27"/>
  <c r="AL27" s="1"/>
  <c r="AO27"/>
  <c r="AU27" s="1"/>
  <c r="AX27"/>
  <c r="BD27" s="1"/>
  <c r="BF27"/>
  <c r="BG28"/>
  <c r="BM28" s="1"/>
  <c r="BN28" s="1"/>
  <c r="BO28" s="1"/>
  <c r="E29"/>
  <c r="K29" s="1"/>
  <c r="N29"/>
  <c r="T29" s="1"/>
  <c r="W29"/>
  <c r="AC29" s="1"/>
  <c r="AF29"/>
  <c r="AL29" s="1"/>
  <c r="AO29"/>
  <c r="AU29" s="1"/>
  <c r="AX29"/>
  <c r="BD29" s="1"/>
  <c r="BF29"/>
  <c r="BG30"/>
  <c r="BM30" s="1"/>
  <c r="BN30" s="1"/>
  <c r="BO30" s="1"/>
  <c r="E31"/>
  <c r="K31" s="1"/>
  <c r="N31"/>
  <c r="T31" s="1"/>
  <c r="W31"/>
  <c r="AC31" s="1"/>
  <c r="AF31"/>
  <c r="AL31" s="1"/>
  <c r="AO31"/>
  <c r="AU31" s="1"/>
  <c r="AX31"/>
  <c r="BD31" s="1"/>
  <c r="BF31"/>
  <c r="BG32"/>
  <c r="BM32" s="1"/>
  <c r="BN32" s="1"/>
  <c r="BO32" s="1"/>
  <c r="E33"/>
  <c r="K33" s="1"/>
  <c r="N33"/>
  <c r="T33" s="1"/>
  <c r="W33"/>
  <c r="AC33" s="1"/>
  <c r="AF33"/>
  <c r="AL33" s="1"/>
  <c r="AO33"/>
  <c r="AU33" s="1"/>
  <c r="AX33"/>
  <c r="BD33" s="1"/>
  <c r="BF33"/>
  <c r="S34"/>
  <c r="AB34"/>
  <c r="AK34"/>
  <c r="AT34"/>
  <c r="BC34"/>
  <c r="BF34"/>
  <c r="BK34"/>
  <c r="BL36"/>
  <c r="BG36"/>
  <c r="BM36" s="1"/>
  <c r="BN36" s="1"/>
  <c r="BO36" s="1"/>
  <c r="BL38"/>
  <c r="BG38"/>
  <c r="BM38" s="1"/>
  <c r="BN38" s="1"/>
  <c r="BO38" s="1"/>
  <c r="BL40"/>
  <c r="BG40"/>
  <c r="BM40" s="1"/>
  <c r="BN40" s="1"/>
  <c r="BO40" s="1"/>
  <c r="BL42"/>
  <c r="BG42"/>
  <c r="BM42" s="1"/>
  <c r="BN42" s="1"/>
  <c r="BO42" s="1"/>
  <c r="BL44"/>
  <c r="BG44"/>
  <c r="BM44" s="1"/>
  <c r="BN44" s="1"/>
  <c r="BO44" s="1"/>
  <c r="BL46"/>
  <c r="BG46"/>
  <c r="BM46" s="1"/>
  <c r="BN46" s="1"/>
  <c r="BO46" s="1"/>
  <c r="BL48"/>
  <c r="BG48"/>
  <c r="BM48" s="1"/>
  <c r="BN48" s="1"/>
  <c r="BO48" s="1"/>
  <c r="BL50"/>
  <c r="BG50"/>
  <c r="BM50" s="1"/>
  <c r="BN50" s="1"/>
  <c r="BO50" s="1"/>
  <c r="BL35"/>
  <c r="J36"/>
  <c r="S36"/>
  <c r="AB36"/>
  <c r="AK36"/>
  <c r="AT36"/>
  <c r="BC36"/>
  <c r="BK36"/>
  <c r="BL37"/>
  <c r="J38"/>
  <c r="S38"/>
  <c r="AB38"/>
  <c r="AK38"/>
  <c r="AT38"/>
  <c r="BC38"/>
  <c r="BK38"/>
  <c r="BL39"/>
  <c r="J40"/>
  <c r="S40"/>
  <c r="AB40"/>
  <c r="AK40"/>
  <c r="AT40"/>
  <c r="BC40"/>
  <c r="BK40"/>
  <c r="BL41"/>
  <c r="J42"/>
  <c r="S42"/>
  <c r="AB42"/>
  <c r="AK42"/>
  <c r="AT42"/>
  <c r="BC42"/>
  <c r="BK42"/>
  <c r="BL43"/>
  <c r="J44"/>
  <c r="S44"/>
  <c r="AB44"/>
  <c r="AK44"/>
  <c r="AT44"/>
  <c r="BC44"/>
  <c r="BK44"/>
  <c r="BL45"/>
  <c r="J46"/>
  <c r="S46"/>
  <c r="AB46"/>
  <c r="AK46"/>
  <c r="AT46"/>
  <c r="BC46"/>
  <c r="BK46"/>
  <c r="BL47"/>
  <c r="J48"/>
  <c r="S48"/>
  <c r="AB48"/>
  <c r="AK48"/>
  <c r="AT48"/>
  <c r="BC48"/>
  <c r="BK48"/>
  <c r="BL49"/>
  <c r="J50"/>
  <c r="S50"/>
  <c r="AB50"/>
  <c r="AK50"/>
  <c r="AT50"/>
  <c r="BC50"/>
  <c r="BK50"/>
  <c r="BL51"/>
  <c r="BF52" l="1"/>
  <c r="BG8"/>
  <c r="BL8"/>
  <c r="AO52"/>
  <c r="AU8"/>
  <c r="AU52" s="1"/>
  <c r="W52"/>
  <c r="AC8"/>
  <c r="AC52" s="1"/>
  <c r="E52"/>
  <c r="K8"/>
  <c r="K52" s="1"/>
  <c r="BK52"/>
  <c r="AT52"/>
  <c r="AB52"/>
  <c r="J52"/>
  <c r="BL34"/>
  <c r="BG34"/>
  <c r="BM34" s="1"/>
  <c r="BN34" s="1"/>
  <c r="BO34" s="1"/>
  <c r="BG33"/>
  <c r="BM33" s="1"/>
  <c r="BN33" s="1"/>
  <c r="BO33" s="1"/>
  <c r="BL33"/>
  <c r="BG31"/>
  <c r="BM31" s="1"/>
  <c r="BN31" s="1"/>
  <c r="BO31" s="1"/>
  <c r="BL31"/>
  <c r="BG29"/>
  <c r="BM29" s="1"/>
  <c r="BN29" s="1"/>
  <c r="BO29" s="1"/>
  <c r="BL29"/>
  <c r="BG27"/>
  <c r="BM27" s="1"/>
  <c r="BN27" s="1"/>
  <c r="BO27" s="1"/>
  <c r="BL27"/>
  <c r="BG25"/>
  <c r="BM25" s="1"/>
  <c r="BN25" s="1"/>
  <c r="BO25" s="1"/>
  <c r="BL25"/>
  <c r="BG23"/>
  <c r="BM23" s="1"/>
  <c r="BN23" s="1"/>
  <c r="BO23" s="1"/>
  <c r="BL23"/>
  <c r="BG21"/>
  <c r="BM21" s="1"/>
  <c r="BN21" s="1"/>
  <c r="BO21" s="1"/>
  <c r="BL21"/>
  <c r="BG14"/>
  <c r="BM14" s="1"/>
  <c r="BN14" s="1"/>
  <c r="BO14" s="1"/>
  <c r="BL14"/>
  <c r="BG12"/>
  <c r="BM12" s="1"/>
  <c r="BN12" s="1"/>
  <c r="BO12" s="1"/>
  <c r="BL12"/>
  <c r="BG10"/>
  <c r="BM10" s="1"/>
  <c r="BN10" s="1"/>
  <c r="BO10" s="1"/>
  <c r="BL10"/>
  <c r="AX52"/>
  <c r="BD8"/>
  <c r="BD52" s="1"/>
  <c r="AF52"/>
  <c r="AL8"/>
  <c r="AL52" s="1"/>
  <c r="N52"/>
  <c r="T8"/>
  <c r="T52" s="1"/>
  <c r="BC52"/>
  <c r="AK52"/>
  <c r="S52"/>
  <c r="BL52" l="1"/>
  <c r="BG52"/>
  <c r="BM8"/>
  <c r="BM52" l="1"/>
  <c r="BN52" s="1"/>
  <c r="BO52" s="1"/>
  <c r="BN8"/>
  <c r="BO8" s="1"/>
  <c r="M19" i="16"/>
  <c r="L9"/>
  <c r="M9" s="1"/>
  <c r="L10"/>
  <c r="M10" s="1"/>
  <c r="L11"/>
  <c r="M11" s="1"/>
  <c r="L12"/>
  <c r="M12" s="1"/>
  <c r="L13"/>
  <c r="M13" s="1"/>
  <c r="L14"/>
  <c r="M14" s="1"/>
  <c r="L15"/>
  <c r="M15" s="1"/>
  <c r="L16"/>
  <c r="M16" s="1"/>
  <c r="L17"/>
  <c r="M17" s="1"/>
  <c r="L18"/>
  <c r="M18" s="1"/>
  <c r="L19"/>
  <c r="L8"/>
  <c r="M8" s="1"/>
  <c r="BN9" i="5"/>
  <c r="BO9"/>
  <c r="BN10"/>
  <c r="BO10"/>
  <c r="BN11"/>
  <c r="BO11"/>
  <c r="BN12"/>
  <c r="BO12"/>
  <c r="BN13"/>
  <c r="BO13"/>
  <c r="BN14"/>
  <c r="BO14"/>
  <c r="BN15"/>
  <c r="BO15"/>
  <c r="BN16"/>
  <c r="BO16"/>
  <c r="BN17"/>
  <c r="BO17"/>
  <c r="BN18"/>
  <c r="BO18"/>
  <c r="BN19"/>
  <c r="BO19"/>
  <c r="BN20"/>
  <c r="BO20"/>
  <c r="BN21"/>
  <c r="BO21"/>
  <c r="BN22"/>
  <c r="BO22"/>
  <c r="BN23"/>
  <c r="BO23"/>
  <c r="BN24"/>
  <c r="BO24"/>
  <c r="BN25"/>
  <c r="BO25"/>
  <c r="BN26"/>
  <c r="BO26"/>
  <c r="BN27"/>
  <c r="BO27"/>
  <c r="BN28"/>
  <c r="BO28"/>
  <c r="BN29"/>
  <c r="BO29"/>
  <c r="BN30"/>
  <c r="BO30"/>
  <c r="BN31"/>
  <c r="BO31"/>
  <c r="BN32"/>
  <c r="BO32"/>
  <c r="BN33"/>
  <c r="BO33"/>
  <c r="BN34"/>
  <c r="BO34"/>
  <c r="BN35"/>
  <c r="BO35"/>
  <c r="BN36"/>
  <c r="BO36"/>
  <c r="BN37"/>
  <c r="BO37"/>
  <c r="BN38"/>
  <c r="BO38"/>
  <c r="BN39"/>
  <c r="BO39"/>
  <c r="BN40"/>
  <c r="BO40"/>
  <c r="BN41"/>
  <c r="BO41"/>
  <c r="BN42"/>
  <c r="BO42"/>
  <c r="BN43"/>
  <c r="BO43"/>
  <c r="BN44"/>
  <c r="BO44"/>
  <c r="BN45"/>
  <c r="BO45"/>
  <c r="BN46"/>
  <c r="BO46"/>
  <c r="BN47"/>
  <c r="BO47"/>
  <c r="BN48"/>
  <c r="BO48"/>
  <c r="BN49"/>
  <c r="BO49"/>
  <c r="BN50"/>
  <c r="BO50"/>
  <c r="BN51"/>
  <c r="BO51"/>
  <c r="BN52"/>
  <c r="BO52"/>
  <c r="BN53"/>
  <c r="BO53"/>
  <c r="BN54"/>
  <c r="BO54"/>
  <c r="BN55"/>
  <c r="BO55"/>
  <c r="BN56"/>
  <c r="BO56"/>
  <c r="BN57"/>
  <c r="BO57"/>
  <c r="BN58"/>
  <c r="BO58"/>
  <c r="BN59"/>
  <c r="BO59"/>
  <c r="BN60"/>
  <c r="BO60"/>
  <c r="BN61"/>
  <c r="BO61"/>
  <c r="BN62"/>
  <c r="BO62"/>
  <c r="BN63"/>
  <c r="BO63"/>
  <c r="BN64"/>
  <c r="BO64"/>
  <c r="BN65"/>
  <c r="BO65"/>
  <c r="BN66"/>
  <c r="BO66"/>
  <c r="BN67"/>
  <c r="BO67"/>
  <c r="BN68"/>
  <c r="BO68"/>
  <c r="BN69"/>
  <c r="BO69"/>
  <c r="BN70"/>
  <c r="BO70"/>
  <c r="BN71"/>
  <c r="BO71"/>
  <c r="BN72"/>
  <c r="BO72"/>
  <c r="BO8"/>
  <c r="BN8"/>
  <c r="BO9" i="4"/>
  <c r="BO10"/>
  <c r="BO11"/>
  <c r="BO12"/>
  <c r="BO13"/>
  <c r="BO14"/>
  <c r="BO15"/>
  <c r="BO16"/>
  <c r="BO17"/>
  <c r="BO18"/>
  <c r="BO19"/>
  <c r="BO20"/>
  <c r="BO21"/>
  <c r="BO22"/>
  <c r="BO23"/>
  <c r="BO24"/>
  <c r="BO25"/>
  <c r="BO26"/>
  <c r="BO27"/>
  <c r="BO28"/>
  <c r="BO29"/>
  <c r="BO30"/>
  <c r="BO31"/>
  <c r="BO32"/>
  <c r="BO33"/>
  <c r="BO34"/>
  <c r="BO35"/>
  <c r="BO36"/>
  <c r="BO37"/>
  <c r="BO38"/>
  <c r="BO39"/>
  <c r="BO40"/>
  <c r="BO41"/>
  <c r="BO42"/>
  <c r="BO43"/>
  <c r="BO44"/>
  <c r="BO45"/>
  <c r="BO46"/>
  <c r="BO47"/>
  <c r="BO48"/>
  <c r="BO49"/>
  <c r="BO50"/>
  <c r="BO51"/>
  <c r="BO52"/>
  <c r="BO53"/>
  <c r="BO54"/>
  <c r="BO55"/>
  <c r="BO56"/>
  <c r="BO57"/>
  <c r="BO58"/>
  <c r="BO59"/>
  <c r="BO60"/>
  <c r="BO61"/>
  <c r="BO62"/>
  <c r="BO63"/>
  <c r="BO64"/>
  <c r="BO65"/>
  <c r="BO66"/>
  <c r="BO67"/>
  <c r="BO68"/>
  <c r="BO69"/>
  <c r="BO70"/>
  <c r="BO71"/>
  <c r="BO72"/>
  <c r="BO73"/>
  <c r="BO74"/>
  <c r="BO75"/>
  <c r="BO76"/>
  <c r="BO77"/>
  <c r="BO78"/>
  <c r="BO79"/>
  <c r="BO80"/>
  <c r="BO81"/>
  <c r="BO82"/>
  <c r="BO83"/>
  <c r="BO84"/>
  <c r="BO85"/>
  <c r="BO86"/>
  <c r="BO87"/>
  <c r="BO88"/>
  <c r="BO89"/>
  <c r="BO90"/>
  <c r="BO91"/>
  <c r="BO92"/>
  <c r="BO93"/>
  <c r="BO94"/>
  <c r="BO95"/>
  <c r="BO96"/>
  <c r="BO97"/>
  <c r="BO98"/>
  <c r="BO99"/>
  <c r="BO100"/>
  <c r="BO101"/>
  <c r="BO102"/>
  <c r="BO103"/>
  <c r="BO104"/>
  <c r="BO105"/>
  <c r="BO8"/>
  <c r="BN9"/>
  <c r="BN10"/>
  <c r="BN11"/>
  <c r="BN12"/>
  <c r="BN13"/>
  <c r="BN14"/>
  <c r="BN15"/>
  <c r="BN16"/>
  <c r="BN17"/>
  <c r="BN18"/>
  <c r="BN19"/>
  <c r="BN20"/>
  <c r="BN21"/>
  <c r="BN22"/>
  <c r="BN23"/>
  <c r="BN24"/>
  <c r="BN25"/>
  <c r="BN26"/>
  <c r="BN27"/>
  <c r="BN28"/>
  <c r="BN29"/>
  <c r="BN30"/>
  <c r="BN31"/>
  <c r="BN32"/>
  <c r="BN33"/>
  <c r="BN34"/>
  <c r="BN35"/>
  <c r="BN36"/>
  <c r="BN37"/>
  <c r="BN38"/>
  <c r="BN39"/>
  <c r="BN40"/>
  <c r="BN41"/>
  <c r="BN42"/>
  <c r="BN43"/>
  <c r="BN44"/>
  <c r="BN45"/>
  <c r="BN46"/>
  <c r="BN47"/>
  <c r="BN48"/>
  <c r="BN49"/>
  <c r="BN50"/>
  <c r="BN51"/>
  <c r="BN52"/>
  <c r="BN53"/>
  <c r="BN54"/>
  <c r="BN55"/>
  <c r="BN56"/>
  <c r="BN57"/>
  <c r="BN58"/>
  <c r="BN59"/>
  <c r="BN60"/>
  <c r="BN61"/>
  <c r="BN62"/>
  <c r="BN63"/>
  <c r="BN64"/>
  <c r="BN65"/>
  <c r="BN66"/>
  <c r="BN67"/>
  <c r="BN68"/>
  <c r="BN69"/>
  <c r="BN70"/>
  <c r="BN71"/>
  <c r="BN72"/>
  <c r="BN73"/>
  <c r="BN74"/>
  <c r="BN75"/>
  <c r="BN76"/>
  <c r="BN77"/>
  <c r="BN78"/>
  <c r="BN79"/>
  <c r="BN80"/>
  <c r="BN81"/>
  <c r="BN82"/>
  <c r="BN83"/>
  <c r="BN84"/>
  <c r="BN85"/>
  <c r="BN86"/>
  <c r="BN87"/>
  <c r="BN88"/>
  <c r="BN89"/>
  <c r="BN90"/>
  <c r="BN91"/>
  <c r="BN92"/>
  <c r="BN93"/>
  <c r="BN94"/>
  <c r="BN95"/>
  <c r="BN96"/>
  <c r="BN97"/>
  <c r="BN98"/>
  <c r="BN99"/>
  <c r="BN100"/>
  <c r="BN101"/>
  <c r="BN102"/>
  <c r="BN103"/>
  <c r="BN104"/>
  <c r="BN105"/>
  <c r="BN8"/>
  <c r="BN9" i="13"/>
  <c r="BO9"/>
  <c r="BN10"/>
  <c r="BO10"/>
  <c r="BN11"/>
  <c r="BO11"/>
  <c r="BN12"/>
  <c r="BO12"/>
  <c r="BN13"/>
  <c r="BO13"/>
  <c r="BN14"/>
  <c r="BO14"/>
  <c r="BN15"/>
  <c r="BO15"/>
  <c r="BN16"/>
  <c r="BO16"/>
  <c r="BN17"/>
  <c r="BO17"/>
  <c r="BN18"/>
  <c r="BO18"/>
  <c r="BN19"/>
  <c r="BO19"/>
  <c r="BN20"/>
  <c r="BO20"/>
  <c r="BN21"/>
  <c r="BO21"/>
  <c r="BN22"/>
  <c r="BO22"/>
  <c r="BN23"/>
  <c r="BO23"/>
  <c r="BN24"/>
  <c r="BO24"/>
  <c r="BN25"/>
  <c r="BO25"/>
  <c r="BN26"/>
  <c r="BO26"/>
  <c r="BN27"/>
  <c r="BO27"/>
  <c r="BN28"/>
  <c r="BO28"/>
  <c r="BN29"/>
  <c r="BO29"/>
  <c r="BN30"/>
  <c r="BO30"/>
  <c r="BN31"/>
  <c r="BO31"/>
  <c r="BN32"/>
  <c r="BO32"/>
  <c r="BN33"/>
  <c r="BO33"/>
  <c r="BN34"/>
  <c r="BO34"/>
  <c r="BN35"/>
  <c r="BO35"/>
  <c r="BN36"/>
  <c r="BO36"/>
  <c r="BN37"/>
  <c r="BO37"/>
  <c r="BN38"/>
  <c r="BO38"/>
  <c r="BN39"/>
  <c r="BO39"/>
  <c r="BN40"/>
  <c r="BO40"/>
  <c r="BN41"/>
  <c r="BO41"/>
  <c r="BN42"/>
  <c r="BO42"/>
  <c r="BN43"/>
  <c r="BO43"/>
  <c r="BN44"/>
  <c r="BO44"/>
  <c r="BN45"/>
  <c r="BO45"/>
  <c r="BN46"/>
  <c r="BO46"/>
  <c r="BN47"/>
  <c r="BO47"/>
  <c r="BN48"/>
  <c r="BO48"/>
  <c r="BN49"/>
  <c r="BO49"/>
  <c r="BN50"/>
  <c r="BO50"/>
  <c r="BN51"/>
  <c r="BO51"/>
  <c r="BN52"/>
  <c r="BO52"/>
  <c r="BN53"/>
  <c r="BO53"/>
  <c r="BN54"/>
  <c r="BO54"/>
  <c r="BN55"/>
  <c r="BO55"/>
  <c r="BN56"/>
  <c r="BO56"/>
  <c r="BN57"/>
  <c r="BO57"/>
  <c r="BN58"/>
  <c r="BO58"/>
  <c r="BN59"/>
  <c r="BO59"/>
  <c r="BN60"/>
  <c r="BO60"/>
  <c r="BN61"/>
  <c r="BO61"/>
  <c r="BN62"/>
  <c r="BO62"/>
  <c r="BN63"/>
  <c r="BO63"/>
  <c r="BN64"/>
  <c r="BO64"/>
  <c r="BN65"/>
  <c r="BO65"/>
  <c r="BN66"/>
  <c r="BO66"/>
  <c r="BN67"/>
  <c r="BO67"/>
  <c r="BN68"/>
  <c r="BO68"/>
  <c r="BN69"/>
  <c r="BO69"/>
  <c r="BN70"/>
  <c r="BO70"/>
  <c r="BN71"/>
  <c r="BO71"/>
  <c r="BN72"/>
  <c r="BO72"/>
  <c r="BN73"/>
  <c r="BO73"/>
  <c r="BN74"/>
  <c r="BO74"/>
  <c r="BN75"/>
  <c r="BO75"/>
  <c r="BN76"/>
  <c r="BO76"/>
  <c r="BN77"/>
  <c r="BO77"/>
  <c r="BN78"/>
  <c r="BO78"/>
  <c r="BN79"/>
  <c r="BO79"/>
  <c r="BN80"/>
  <c r="BO80"/>
  <c r="BN81"/>
  <c r="BO81"/>
  <c r="BN82"/>
  <c r="BO82"/>
  <c r="BN83"/>
  <c r="BO83"/>
  <c r="BN84"/>
  <c r="BO84"/>
  <c r="BN85"/>
  <c r="BO85"/>
  <c r="BN86"/>
  <c r="BO86"/>
  <c r="BN87"/>
  <c r="BO87"/>
  <c r="BN88"/>
  <c r="BO88"/>
  <c r="BN89"/>
  <c r="BO89"/>
  <c r="BN90"/>
  <c r="BO90"/>
  <c r="BN91"/>
  <c r="BO91"/>
  <c r="BN92"/>
  <c r="BO92"/>
  <c r="BN93"/>
  <c r="BO93"/>
  <c r="BN94"/>
  <c r="BO94"/>
  <c r="BN95"/>
  <c r="BO95"/>
  <c r="BN96"/>
  <c r="BO96"/>
  <c r="BN97"/>
  <c r="BO97"/>
  <c r="BN98"/>
  <c r="BO98"/>
  <c r="BN99"/>
  <c r="BO99"/>
  <c r="BN100"/>
  <c r="BO100"/>
  <c r="BN101"/>
  <c r="BO101"/>
  <c r="BN102"/>
  <c r="BO102"/>
  <c r="BN103"/>
  <c r="BO103"/>
  <c r="BN104"/>
  <c r="BO104"/>
  <c r="BN105"/>
  <c r="BO105"/>
  <c r="BO8"/>
  <c r="BN8"/>
  <c r="BN127" i="8" l="1"/>
  <c r="BO127" s="1"/>
  <c r="BN126"/>
  <c r="BO126" s="1"/>
  <c r="BN125"/>
  <c r="BO125" s="1"/>
  <c r="BN124"/>
  <c r="BO124" s="1"/>
  <c r="BN123"/>
  <c r="BO123" s="1"/>
  <c r="BN122"/>
  <c r="BO122" s="1"/>
  <c r="BN121"/>
  <c r="BO121" s="1"/>
  <c r="BN120"/>
  <c r="BO120" s="1"/>
  <c r="BN119"/>
  <c r="BO119" s="1"/>
  <c r="BN118"/>
  <c r="BO118" s="1"/>
  <c r="BN117"/>
  <c r="BO117" s="1"/>
  <c r="BN116"/>
  <c r="BO116" s="1"/>
  <c r="BN115"/>
  <c r="BO115" s="1"/>
  <c r="BN114"/>
  <c r="BO114" s="1"/>
  <c r="BN113"/>
  <c r="BO113" s="1"/>
  <c r="BN112"/>
  <c r="BO112" s="1"/>
  <c r="BN111"/>
  <c r="BO111" s="1"/>
  <c r="BN110"/>
  <c r="BO110" s="1"/>
  <c r="BN109"/>
  <c r="BO109" s="1"/>
  <c r="BN108"/>
  <c r="BO108" s="1"/>
  <c r="BN107"/>
  <c r="BO107" s="1"/>
  <c r="BN106"/>
  <c r="BO106" s="1"/>
  <c r="BN105"/>
  <c r="BO105" s="1"/>
  <c r="BN104"/>
  <c r="BO104" s="1"/>
  <c r="BN103"/>
  <c r="BO103" s="1"/>
  <c r="BN102"/>
  <c r="BO102" s="1"/>
  <c r="BN101"/>
  <c r="BO101" s="1"/>
  <c r="BN100"/>
  <c r="BO100" s="1"/>
  <c r="BN99"/>
  <c r="BO99" s="1"/>
  <c r="BN98"/>
  <c r="BO98" s="1"/>
  <c r="BN97"/>
  <c r="BO97" s="1"/>
  <c r="BN96"/>
  <c r="BO96" s="1"/>
  <c r="BN95"/>
  <c r="BO95" s="1"/>
  <c r="BN94"/>
  <c r="BO94" s="1"/>
  <c r="BN93"/>
  <c r="BO93" s="1"/>
  <c r="BN92"/>
  <c r="BO92" s="1"/>
  <c r="BN91"/>
  <c r="BO91" s="1"/>
  <c r="BN90"/>
  <c r="BO90" s="1"/>
  <c r="BN89"/>
  <c r="BO89" s="1"/>
  <c r="BN88"/>
  <c r="BO88" s="1"/>
  <c r="BN87"/>
  <c r="BO87" s="1"/>
  <c r="BN86"/>
  <c r="BO86" s="1"/>
  <c r="BN85"/>
  <c r="BO85" s="1"/>
  <c r="BN84"/>
  <c r="BO84" s="1"/>
  <c r="BN83"/>
  <c r="BO83" s="1"/>
  <c r="BN82"/>
  <c r="BO82" s="1"/>
  <c r="BN81"/>
  <c r="BO81" s="1"/>
  <c r="BN80"/>
  <c r="BO80" s="1"/>
  <c r="BN79"/>
  <c r="BO79" s="1"/>
  <c r="BN78"/>
  <c r="BO78" s="1"/>
  <c r="BN77"/>
  <c r="BO77" s="1"/>
  <c r="BN76"/>
  <c r="BO76" s="1"/>
  <c r="BN75"/>
  <c r="BO75" s="1"/>
  <c r="BN74"/>
  <c r="BO74" s="1"/>
  <c r="BN73"/>
  <c r="BO73" s="1"/>
  <c r="BN72"/>
  <c r="BO72" s="1"/>
  <c r="BN71"/>
  <c r="BO71" s="1"/>
  <c r="BN70"/>
  <c r="BO70" s="1"/>
  <c r="BN69"/>
  <c r="BO69" s="1"/>
  <c r="BN68"/>
  <c r="BO68" s="1"/>
  <c r="BN67"/>
  <c r="BO67" s="1"/>
  <c r="BN66"/>
  <c r="BO66" s="1"/>
  <c r="BN65"/>
  <c r="BO65" s="1"/>
  <c r="BN64"/>
  <c r="BO64" s="1"/>
  <c r="BN63"/>
  <c r="BO63" s="1"/>
  <c r="BN62"/>
  <c r="BO62" s="1"/>
  <c r="BN61"/>
  <c r="BO61" s="1"/>
  <c r="BN60"/>
  <c r="BO60" s="1"/>
  <c r="BN59"/>
  <c r="BO59" s="1"/>
  <c r="BN58"/>
  <c r="BO58" s="1"/>
  <c r="BN57"/>
  <c r="BO57" s="1"/>
  <c r="BN56"/>
  <c r="BO56" s="1"/>
  <c r="BN55"/>
  <c r="BO55" s="1"/>
  <c r="BN54"/>
  <c r="BO54" s="1"/>
  <c r="BN53"/>
  <c r="BO53" s="1"/>
  <c r="BN52"/>
  <c r="BO52" s="1"/>
  <c r="BN51"/>
  <c r="BO51" s="1"/>
  <c r="BN50"/>
  <c r="BO50" s="1"/>
  <c r="BN49"/>
  <c r="BO49" s="1"/>
  <c r="BN48"/>
  <c r="BO48" s="1"/>
  <c r="BN47"/>
  <c r="BO47" s="1"/>
  <c r="BN46"/>
  <c r="BO46" s="1"/>
  <c r="BN45"/>
  <c r="BO45" s="1"/>
  <c r="BN44"/>
  <c r="BO44" s="1"/>
  <c r="BN43"/>
  <c r="BO43" s="1"/>
  <c r="BN42"/>
  <c r="BO42" s="1"/>
  <c r="BN41"/>
  <c r="BO41" s="1"/>
  <c r="BN40"/>
  <c r="BO40" s="1"/>
  <c r="BN39"/>
  <c r="BO39" s="1"/>
  <c r="BN38"/>
  <c r="BO38" s="1"/>
  <c r="BN37"/>
  <c r="BO37" s="1"/>
  <c r="BN36"/>
  <c r="BO36" s="1"/>
  <c r="BN35"/>
  <c r="BO35" s="1"/>
  <c r="BN34"/>
  <c r="BO34" s="1"/>
  <c r="BN33"/>
  <c r="BO33" s="1"/>
  <c r="BN32"/>
  <c r="BO32" s="1"/>
  <c r="BN31"/>
  <c r="BO31" s="1"/>
  <c r="BN30"/>
  <c r="BO30" s="1"/>
  <c r="BN29"/>
  <c r="BO29" s="1"/>
  <c r="BN28"/>
  <c r="BO28" s="1"/>
  <c r="BN27"/>
  <c r="BO27" s="1"/>
  <c r="BN26"/>
  <c r="BO26" s="1"/>
  <c r="BN25"/>
  <c r="BO25" s="1"/>
  <c r="BN24"/>
  <c r="BO24" s="1"/>
  <c r="BN23"/>
  <c r="BO23" s="1"/>
  <c r="BN22"/>
  <c r="BO22" s="1"/>
  <c r="BN21"/>
  <c r="BO21" s="1"/>
  <c r="BN20"/>
  <c r="BO20" s="1"/>
  <c r="BN19"/>
  <c r="BO19" s="1"/>
  <c r="BN18"/>
  <c r="BO18" s="1"/>
  <c r="BN17"/>
  <c r="BO17" s="1"/>
  <c r="BN16"/>
  <c r="BO16" s="1"/>
  <c r="BN15"/>
  <c r="BO15" s="1"/>
  <c r="BN14"/>
  <c r="BO14" s="1"/>
  <c r="BN13"/>
  <c r="BO13" s="1"/>
  <c r="BN12"/>
  <c r="BO12" s="1"/>
  <c r="BN11"/>
  <c r="BO11" s="1"/>
  <c r="BN10"/>
  <c r="BO10" s="1"/>
  <c r="BN9"/>
  <c r="BO9" s="1"/>
  <c r="BN8"/>
  <c r="BO8" s="1"/>
  <c r="C19" i="16"/>
  <c r="D19"/>
  <c r="E19"/>
  <c r="F19"/>
  <c r="G19"/>
  <c r="H19"/>
  <c r="I19"/>
  <c r="J19"/>
  <c r="BM106" i="4"/>
  <c r="BL106"/>
  <c r="BK106"/>
  <c r="BJ106"/>
  <c r="BG106"/>
  <c r="BF106"/>
  <c r="D9" i="2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69"/>
  <c r="D70"/>
  <c r="D71"/>
  <c r="D72"/>
  <c r="D73"/>
  <c r="D74"/>
  <c r="D75"/>
  <c r="D76"/>
  <c r="D77"/>
  <c r="D78"/>
  <c r="D79"/>
  <c r="D80"/>
  <c r="D81"/>
  <c r="D82"/>
  <c r="D83"/>
  <c r="D84"/>
  <c r="D85"/>
  <c r="D86"/>
  <c r="D87"/>
  <c r="D88"/>
  <c r="D89"/>
  <c r="D90"/>
  <c r="D91"/>
  <c r="D92"/>
  <c r="D93"/>
  <c r="D94"/>
  <c r="D95"/>
  <c r="D96"/>
  <c r="D97"/>
  <c r="D98"/>
  <c r="D99"/>
  <c r="D100"/>
  <c r="D101"/>
  <c r="D102"/>
  <c r="D103"/>
  <c r="D104"/>
  <c r="D105"/>
  <c r="D106"/>
  <c r="D107"/>
  <c r="D108"/>
  <c r="D109"/>
  <c r="D110"/>
  <c r="D111"/>
  <c r="D113"/>
  <c r="D114"/>
  <c r="D115"/>
  <c r="D116"/>
  <c r="D117"/>
  <c r="D118"/>
  <c r="D119"/>
  <c r="D120"/>
  <c r="D121"/>
  <c r="D8"/>
  <c r="F122"/>
  <c r="L122"/>
  <c r="O122"/>
  <c r="X122"/>
  <c r="AD122"/>
  <c r="AG122"/>
  <c r="AP122"/>
  <c r="AV122"/>
  <c r="AY122"/>
  <c r="AY117" i="9"/>
  <c r="AV117"/>
  <c r="BB117" s="1"/>
  <c r="AP117"/>
  <c r="AM117"/>
  <c r="AS117" s="1"/>
  <c r="AG117"/>
  <c r="AD117"/>
  <c r="AJ117" s="1"/>
  <c r="X117"/>
  <c r="U117"/>
  <c r="AA117" s="1"/>
  <c r="O117"/>
  <c r="L117"/>
  <c r="R117" s="1"/>
  <c r="F117"/>
  <c r="C117"/>
  <c r="BE117" s="1"/>
  <c r="BH116"/>
  <c r="BI116" s="1"/>
  <c r="BJ116" s="1"/>
  <c r="BE116"/>
  <c r="BK116" s="1"/>
  <c r="BB116"/>
  <c r="AZ116"/>
  <c r="BA116" s="1"/>
  <c r="AW116"/>
  <c r="BC116" s="1"/>
  <c r="AS116"/>
  <c r="AR116"/>
  <c r="AQ116"/>
  <c r="AO116"/>
  <c r="AU116" s="1"/>
  <c r="AN116"/>
  <c r="AT116" s="1"/>
  <c r="AJ116"/>
  <c r="AH116"/>
  <c r="AI116" s="1"/>
  <c r="AE116"/>
  <c r="AK116" s="1"/>
  <c r="AB116"/>
  <c r="AA116"/>
  <c r="Z116"/>
  <c r="Y116"/>
  <c r="W116"/>
  <c r="AC116" s="1"/>
  <c r="V116"/>
  <c r="R116"/>
  <c r="P116"/>
  <c r="Q116" s="1"/>
  <c r="M116"/>
  <c r="S116" s="1"/>
  <c r="J116"/>
  <c r="I116"/>
  <c r="H116"/>
  <c r="G116"/>
  <c r="E116"/>
  <c r="K116" s="1"/>
  <c r="D116"/>
  <c r="BH115"/>
  <c r="BI115" s="1"/>
  <c r="BJ115" s="1"/>
  <c r="BF115"/>
  <c r="BE115"/>
  <c r="BK115" s="1"/>
  <c r="BB115"/>
  <c r="AZ115"/>
  <c r="BA115" s="1"/>
  <c r="AW115"/>
  <c r="BC115" s="1"/>
  <c r="AT115"/>
  <c r="AS115"/>
  <c r="AR115"/>
  <c r="AQ115"/>
  <c r="AO115"/>
  <c r="AU115" s="1"/>
  <c r="AN115"/>
  <c r="AJ115"/>
  <c r="AH115"/>
  <c r="AI115" s="1"/>
  <c r="AE115"/>
  <c r="AK115" s="1"/>
  <c r="AB115"/>
  <c r="AA115"/>
  <c r="Z115"/>
  <c r="Y115"/>
  <c r="W115"/>
  <c r="AC115" s="1"/>
  <c r="V115"/>
  <c r="R115"/>
  <c r="P115"/>
  <c r="Q115" s="1"/>
  <c r="M115"/>
  <c r="S115" s="1"/>
  <c r="J115"/>
  <c r="I115"/>
  <c r="H115"/>
  <c r="G115"/>
  <c r="E115"/>
  <c r="K115" s="1"/>
  <c r="D115"/>
  <c r="BI114"/>
  <c r="BJ114" s="1"/>
  <c r="BH114"/>
  <c r="BE114"/>
  <c r="BK114" s="1"/>
  <c r="BC114"/>
  <c r="BB114"/>
  <c r="BA114"/>
  <c r="AZ114"/>
  <c r="AX114"/>
  <c r="BD114" s="1"/>
  <c r="AW114"/>
  <c r="AS114"/>
  <c r="AQ114"/>
  <c r="AR114" s="1"/>
  <c r="AN114"/>
  <c r="AT114" s="1"/>
  <c r="AK114"/>
  <c r="AJ114"/>
  <c r="AI114"/>
  <c r="AH114"/>
  <c r="AF114"/>
  <c r="AL114" s="1"/>
  <c r="AE114"/>
  <c r="AA114"/>
  <c r="Y114"/>
  <c r="Z114" s="1"/>
  <c r="V114"/>
  <c r="AB114" s="1"/>
  <c r="S114"/>
  <c r="R114"/>
  <c r="Q114"/>
  <c r="P114"/>
  <c r="N114"/>
  <c r="T114" s="1"/>
  <c r="M114"/>
  <c r="I114"/>
  <c r="G114"/>
  <c r="H114" s="1"/>
  <c r="D114"/>
  <c r="J114" s="1"/>
  <c r="BH113"/>
  <c r="BI113" s="1"/>
  <c r="BJ113" s="1"/>
  <c r="BF113"/>
  <c r="BE113"/>
  <c r="BK113" s="1"/>
  <c r="BB113"/>
  <c r="AZ113"/>
  <c r="BA113" s="1"/>
  <c r="AW113"/>
  <c r="BC113" s="1"/>
  <c r="AT113"/>
  <c r="AS113"/>
  <c r="AR113"/>
  <c r="AQ113"/>
  <c r="AO113"/>
  <c r="AU113" s="1"/>
  <c r="AN113"/>
  <c r="AJ113"/>
  <c r="AH113"/>
  <c r="AI113" s="1"/>
  <c r="AE113"/>
  <c r="AK113" s="1"/>
  <c r="AB113"/>
  <c r="AA113"/>
  <c r="Z113"/>
  <c r="Y113"/>
  <c r="W113"/>
  <c r="AC113" s="1"/>
  <c r="V113"/>
  <c r="R113"/>
  <c r="P113"/>
  <c r="Q113" s="1"/>
  <c r="M113"/>
  <c r="S113" s="1"/>
  <c r="J113"/>
  <c r="I113"/>
  <c r="H113"/>
  <c r="G113"/>
  <c r="E113"/>
  <c r="K113" s="1"/>
  <c r="D113"/>
  <c r="BI112"/>
  <c r="BJ112" s="1"/>
  <c r="BH112"/>
  <c r="BE112"/>
  <c r="BK112" s="1"/>
  <c r="BC112"/>
  <c r="BB112"/>
  <c r="BA112"/>
  <c r="AZ112"/>
  <c r="AX112"/>
  <c r="BD112" s="1"/>
  <c r="AW112"/>
  <c r="AS112"/>
  <c r="AQ112"/>
  <c r="AR112" s="1"/>
  <c r="AN112"/>
  <c r="AT112" s="1"/>
  <c r="AK112"/>
  <c r="AJ112"/>
  <c r="AI112"/>
  <c r="AH112"/>
  <c r="AF112"/>
  <c r="AL112" s="1"/>
  <c r="AE112"/>
  <c r="AA112"/>
  <c r="Y112"/>
  <c r="Z112" s="1"/>
  <c r="V112"/>
  <c r="AB112" s="1"/>
  <c r="S112"/>
  <c r="R112"/>
  <c r="Q112"/>
  <c r="P112"/>
  <c r="N112"/>
  <c r="T112" s="1"/>
  <c r="M112"/>
  <c r="I112"/>
  <c r="G112"/>
  <c r="H112" s="1"/>
  <c r="D112"/>
  <c r="J112" s="1"/>
  <c r="BH111"/>
  <c r="BI111" s="1"/>
  <c r="BJ111" s="1"/>
  <c r="BF111"/>
  <c r="BE111"/>
  <c r="BK111" s="1"/>
  <c r="BB111"/>
  <c r="AZ111"/>
  <c r="BA111" s="1"/>
  <c r="AW111"/>
  <c r="BC111" s="1"/>
  <c r="AT111"/>
  <c r="AS111"/>
  <c r="AR111"/>
  <c r="AQ111"/>
  <c r="AO111"/>
  <c r="AU111" s="1"/>
  <c r="AN111"/>
  <c r="AJ111"/>
  <c r="AH111"/>
  <c r="AI111" s="1"/>
  <c r="AE111"/>
  <c r="AK111" s="1"/>
  <c r="AB111"/>
  <c r="AA111"/>
  <c r="Z111"/>
  <c r="Y111"/>
  <c r="W111"/>
  <c r="AC111" s="1"/>
  <c r="V111"/>
  <c r="R111"/>
  <c r="P111"/>
  <c r="Q111" s="1"/>
  <c r="M111"/>
  <c r="S111" s="1"/>
  <c r="J111"/>
  <c r="I111"/>
  <c r="H111"/>
  <c r="G111"/>
  <c r="E111"/>
  <c r="K111" s="1"/>
  <c r="D111"/>
  <c r="BI110"/>
  <c r="BJ110" s="1"/>
  <c r="BH110"/>
  <c r="BE110"/>
  <c r="BK110" s="1"/>
  <c r="BC110"/>
  <c r="BB110"/>
  <c r="BA110"/>
  <c r="AZ110"/>
  <c r="AX110"/>
  <c r="BD110" s="1"/>
  <c r="AW110"/>
  <c r="AS110"/>
  <c r="AQ110"/>
  <c r="AR110" s="1"/>
  <c r="AN110"/>
  <c r="AT110" s="1"/>
  <c r="AK110"/>
  <c r="AJ110"/>
  <c r="AI110"/>
  <c r="AH110"/>
  <c r="AF110"/>
  <c r="AL110" s="1"/>
  <c r="AE110"/>
  <c r="AA110"/>
  <c r="Y110"/>
  <c r="Z110" s="1"/>
  <c r="V110"/>
  <c r="AB110" s="1"/>
  <c r="S110"/>
  <c r="R110"/>
  <c r="Q110"/>
  <c r="P110"/>
  <c r="N110"/>
  <c r="T110" s="1"/>
  <c r="M110"/>
  <c r="I110"/>
  <c r="G110"/>
  <c r="H110" s="1"/>
  <c r="D110"/>
  <c r="J110" s="1"/>
  <c r="BH109"/>
  <c r="BI109" s="1"/>
  <c r="BJ109" s="1"/>
  <c r="BF109"/>
  <c r="BE109"/>
  <c r="BK109" s="1"/>
  <c r="BB109"/>
  <c r="AZ109"/>
  <c r="BA109" s="1"/>
  <c r="AW109"/>
  <c r="BC109" s="1"/>
  <c r="AT109"/>
  <c r="AS109"/>
  <c r="AR109"/>
  <c r="AQ109"/>
  <c r="AO109"/>
  <c r="AU109" s="1"/>
  <c r="AN109"/>
  <c r="AJ109"/>
  <c r="AH109"/>
  <c r="AI109" s="1"/>
  <c r="AE109"/>
  <c r="AK109" s="1"/>
  <c r="AB109"/>
  <c r="AA109"/>
  <c r="Z109"/>
  <c r="Y109"/>
  <c r="W109"/>
  <c r="AC109" s="1"/>
  <c r="V109"/>
  <c r="R109"/>
  <c r="P109"/>
  <c r="Q109" s="1"/>
  <c r="M109"/>
  <c r="S109" s="1"/>
  <c r="J109"/>
  <c r="I109"/>
  <c r="H109"/>
  <c r="G109"/>
  <c r="E109"/>
  <c r="K109" s="1"/>
  <c r="D109"/>
  <c r="BI108"/>
  <c r="BJ108" s="1"/>
  <c r="BH108"/>
  <c r="BE108"/>
  <c r="BK108" s="1"/>
  <c r="BC108"/>
  <c r="BB108"/>
  <c r="BA108"/>
  <c r="AZ108"/>
  <c r="AX108"/>
  <c r="BD108" s="1"/>
  <c r="AW108"/>
  <c r="AS108"/>
  <c r="AQ108"/>
  <c r="AR108" s="1"/>
  <c r="AN108"/>
  <c r="AT108" s="1"/>
  <c r="AK108"/>
  <c r="AJ108"/>
  <c r="AI108"/>
  <c r="AH108"/>
  <c r="AF108"/>
  <c r="AL108" s="1"/>
  <c r="AE108"/>
  <c r="AA108"/>
  <c r="Y108"/>
  <c r="Z108" s="1"/>
  <c r="V108"/>
  <c r="AB108" s="1"/>
  <c r="S108"/>
  <c r="R108"/>
  <c r="Q108"/>
  <c r="P108"/>
  <c r="N108"/>
  <c r="T108" s="1"/>
  <c r="M108"/>
  <c r="I108"/>
  <c r="G108"/>
  <c r="H108" s="1"/>
  <c r="D108"/>
  <c r="J108" s="1"/>
  <c r="BH107"/>
  <c r="BI107" s="1"/>
  <c r="BJ107" s="1"/>
  <c r="BF107"/>
  <c r="BE107"/>
  <c r="BK107" s="1"/>
  <c r="BB107"/>
  <c r="AZ107"/>
  <c r="BA107" s="1"/>
  <c r="AW107"/>
  <c r="BC107" s="1"/>
  <c r="AT107"/>
  <c r="AS107"/>
  <c r="AR107"/>
  <c r="AQ107"/>
  <c r="AO107"/>
  <c r="AU107" s="1"/>
  <c r="AN107"/>
  <c r="AJ107"/>
  <c r="AH107"/>
  <c r="AI107" s="1"/>
  <c r="AE107"/>
  <c r="AK107" s="1"/>
  <c r="AB107"/>
  <c r="AA107"/>
  <c r="Z107"/>
  <c r="Y107"/>
  <c r="W107"/>
  <c r="AC107" s="1"/>
  <c r="V107"/>
  <c r="R107"/>
  <c r="P107"/>
  <c r="Q107" s="1"/>
  <c r="M107"/>
  <c r="S107" s="1"/>
  <c r="J107"/>
  <c r="I107"/>
  <c r="H107"/>
  <c r="G107"/>
  <c r="E107"/>
  <c r="K107" s="1"/>
  <c r="D107"/>
  <c r="BI106"/>
  <c r="BJ106" s="1"/>
  <c r="BH106"/>
  <c r="BE106"/>
  <c r="BK106" s="1"/>
  <c r="BC106"/>
  <c r="BB106"/>
  <c r="BA106"/>
  <c r="AZ106"/>
  <c r="AX106"/>
  <c r="BD106" s="1"/>
  <c r="AW106"/>
  <c r="AS106"/>
  <c r="AQ106"/>
  <c r="AR106" s="1"/>
  <c r="AN106"/>
  <c r="AT106" s="1"/>
  <c r="AK106"/>
  <c r="AJ106"/>
  <c r="AI106"/>
  <c r="AH106"/>
  <c r="AF106"/>
  <c r="AL106" s="1"/>
  <c r="AE106"/>
  <c r="AA106"/>
  <c r="Y106"/>
  <c r="Z106" s="1"/>
  <c r="V106"/>
  <c r="AB106" s="1"/>
  <c r="S106"/>
  <c r="R106"/>
  <c r="Q106"/>
  <c r="P106"/>
  <c r="N106"/>
  <c r="T106" s="1"/>
  <c r="M106"/>
  <c r="I106"/>
  <c r="G106"/>
  <c r="H106" s="1"/>
  <c r="D106"/>
  <c r="J106" s="1"/>
  <c r="BH105"/>
  <c r="BI105" s="1"/>
  <c r="BJ105" s="1"/>
  <c r="BF105"/>
  <c r="BE105"/>
  <c r="BK105" s="1"/>
  <c r="BB105"/>
  <c r="AZ105"/>
  <c r="BA105" s="1"/>
  <c r="AW105"/>
  <c r="BC105" s="1"/>
  <c r="AT105"/>
  <c r="AS105"/>
  <c r="AR105"/>
  <c r="AQ105"/>
  <c r="AO105"/>
  <c r="AU105" s="1"/>
  <c r="AN105"/>
  <c r="AJ105"/>
  <c r="AH105"/>
  <c r="AI105" s="1"/>
  <c r="AE105"/>
  <c r="AK105" s="1"/>
  <c r="AB105"/>
  <c r="AA105"/>
  <c r="Z105"/>
  <c r="Y105"/>
  <c r="W105"/>
  <c r="AC105" s="1"/>
  <c r="V105"/>
  <c r="R105"/>
  <c r="P105"/>
  <c r="Q105" s="1"/>
  <c r="M105"/>
  <c r="S105" s="1"/>
  <c r="J105"/>
  <c r="I105"/>
  <c r="H105"/>
  <c r="G105"/>
  <c r="E105"/>
  <c r="K105" s="1"/>
  <c r="D105"/>
  <c r="BI104"/>
  <c r="BJ104" s="1"/>
  <c r="BH104"/>
  <c r="BE104"/>
  <c r="BK104" s="1"/>
  <c r="BC104"/>
  <c r="BB104"/>
  <c r="BA104"/>
  <c r="AZ104"/>
  <c r="AX104"/>
  <c r="BD104" s="1"/>
  <c r="AW104"/>
  <c r="AS104"/>
  <c r="AQ104"/>
  <c r="AR104" s="1"/>
  <c r="AN104"/>
  <c r="AT104" s="1"/>
  <c r="AK104"/>
  <c r="AJ104"/>
  <c r="AI104"/>
  <c r="AH104"/>
  <c r="AF104"/>
  <c r="AL104" s="1"/>
  <c r="AE104"/>
  <c r="AA104"/>
  <c r="Y104"/>
  <c r="Z104" s="1"/>
  <c r="V104"/>
  <c r="S104"/>
  <c r="R104"/>
  <c r="Q104"/>
  <c r="P104"/>
  <c r="N104"/>
  <c r="T104" s="1"/>
  <c r="M104"/>
  <c r="I104"/>
  <c r="G104"/>
  <c r="H104" s="1"/>
  <c r="D104"/>
  <c r="BJ103"/>
  <c r="BH103"/>
  <c r="BI103" s="1"/>
  <c r="BF103"/>
  <c r="BG103" s="1"/>
  <c r="BM103" s="1"/>
  <c r="BN103" s="1"/>
  <c r="BO103" s="1"/>
  <c r="BE103"/>
  <c r="BK103" s="1"/>
  <c r="BB103"/>
  <c r="AZ103"/>
  <c r="BA103" s="1"/>
  <c r="AW103"/>
  <c r="AT103"/>
  <c r="AS103"/>
  <c r="AR103"/>
  <c r="AQ103"/>
  <c r="AO103"/>
  <c r="AU103" s="1"/>
  <c r="AN103"/>
  <c r="AJ103"/>
  <c r="AH103"/>
  <c r="AI103" s="1"/>
  <c r="AE103"/>
  <c r="AB103"/>
  <c r="AA103"/>
  <c r="Z103"/>
  <c r="Y103"/>
  <c r="W103"/>
  <c r="AC103" s="1"/>
  <c r="V103"/>
  <c r="R103"/>
  <c r="P103"/>
  <c r="Q103" s="1"/>
  <c r="M103"/>
  <c r="J103"/>
  <c r="I103"/>
  <c r="H103"/>
  <c r="G103"/>
  <c r="E103"/>
  <c r="K103" s="1"/>
  <c r="D103"/>
  <c r="BI102"/>
  <c r="BJ102" s="1"/>
  <c r="BH102"/>
  <c r="BE102"/>
  <c r="BF102" s="1"/>
  <c r="BL102" s="1"/>
  <c r="BC102"/>
  <c r="BB102"/>
  <c r="BA102"/>
  <c r="AZ102"/>
  <c r="AX102"/>
  <c r="BD102" s="1"/>
  <c r="AW102"/>
  <c r="AS102"/>
  <c r="AQ102"/>
  <c r="AR102" s="1"/>
  <c r="AN102"/>
  <c r="AT102" s="1"/>
  <c r="AK102"/>
  <c r="AJ102"/>
  <c r="AI102"/>
  <c r="AH102"/>
  <c r="AF102"/>
  <c r="AL102" s="1"/>
  <c r="AE102"/>
  <c r="AA102"/>
  <c r="Y102"/>
  <c r="Z102" s="1"/>
  <c r="V102"/>
  <c r="AB102" s="1"/>
  <c r="S102"/>
  <c r="R102"/>
  <c r="Q102"/>
  <c r="P102"/>
  <c r="N102"/>
  <c r="T102" s="1"/>
  <c r="M102"/>
  <c r="I102"/>
  <c r="G102"/>
  <c r="H102" s="1"/>
  <c r="D102"/>
  <c r="J102" s="1"/>
  <c r="BH101"/>
  <c r="BI101" s="1"/>
  <c r="BJ101" s="1"/>
  <c r="BF101"/>
  <c r="BG101" s="1"/>
  <c r="BM101" s="1"/>
  <c r="BN101" s="1"/>
  <c r="BO101" s="1"/>
  <c r="BE101"/>
  <c r="BK101" s="1"/>
  <c r="BB101"/>
  <c r="AZ101"/>
  <c r="BA101" s="1"/>
  <c r="AW101"/>
  <c r="BC101" s="1"/>
  <c r="AT101"/>
  <c r="AS101"/>
  <c r="AR101"/>
  <c r="AQ101"/>
  <c r="AO101"/>
  <c r="AU101" s="1"/>
  <c r="AN101"/>
  <c r="AJ101"/>
  <c r="AH101"/>
  <c r="AI101" s="1"/>
  <c r="AE101"/>
  <c r="AK101" s="1"/>
  <c r="AB101"/>
  <c r="AA101"/>
  <c r="Z101"/>
  <c r="Y101"/>
  <c r="W101"/>
  <c r="AC101" s="1"/>
  <c r="V101"/>
  <c r="R101"/>
  <c r="P101"/>
  <c r="Q101" s="1"/>
  <c r="M101"/>
  <c r="S101" s="1"/>
  <c r="J101"/>
  <c r="I101"/>
  <c r="H101"/>
  <c r="G101"/>
  <c r="E101"/>
  <c r="K101" s="1"/>
  <c r="D101"/>
  <c r="BI100"/>
  <c r="BJ100" s="1"/>
  <c r="BH100"/>
  <c r="BE100"/>
  <c r="BF100" s="1"/>
  <c r="BC100"/>
  <c r="BB100"/>
  <c r="BA100"/>
  <c r="AZ100"/>
  <c r="AX100"/>
  <c r="BD100" s="1"/>
  <c r="AW100"/>
  <c r="AS100"/>
  <c r="AQ100"/>
  <c r="AR100" s="1"/>
  <c r="AN100"/>
  <c r="AT100" s="1"/>
  <c r="AK100"/>
  <c r="AJ100"/>
  <c r="AI100"/>
  <c r="AH100"/>
  <c r="AF100"/>
  <c r="AL100" s="1"/>
  <c r="AE100"/>
  <c r="AA100"/>
  <c r="Y100"/>
  <c r="Z100" s="1"/>
  <c r="V100"/>
  <c r="AB100" s="1"/>
  <c r="S100"/>
  <c r="R100"/>
  <c r="Q100"/>
  <c r="P100"/>
  <c r="N100"/>
  <c r="T100" s="1"/>
  <c r="M100"/>
  <c r="I100"/>
  <c r="G100"/>
  <c r="H100" s="1"/>
  <c r="D100"/>
  <c r="J100" s="1"/>
  <c r="BH99"/>
  <c r="BI99" s="1"/>
  <c r="BJ99" s="1"/>
  <c r="BF99"/>
  <c r="BG99" s="1"/>
  <c r="BM99" s="1"/>
  <c r="BN99" s="1"/>
  <c r="BO99" s="1"/>
  <c r="BE99"/>
  <c r="BK99" s="1"/>
  <c r="BB99"/>
  <c r="AZ99"/>
  <c r="BA99" s="1"/>
  <c r="AW99"/>
  <c r="BC99" s="1"/>
  <c r="AT99"/>
  <c r="AS99"/>
  <c r="AR99"/>
  <c r="AQ99"/>
  <c r="AO99"/>
  <c r="AU99" s="1"/>
  <c r="AN99"/>
  <c r="AJ99"/>
  <c r="AH99"/>
  <c r="AI99" s="1"/>
  <c r="AE99"/>
  <c r="AK99" s="1"/>
  <c r="AB99"/>
  <c r="AA99"/>
  <c r="Z99"/>
  <c r="Y99"/>
  <c r="W99"/>
  <c r="AC99" s="1"/>
  <c r="V99"/>
  <c r="R99"/>
  <c r="P99"/>
  <c r="Q99" s="1"/>
  <c r="M99"/>
  <c r="S99" s="1"/>
  <c r="J99"/>
  <c r="I99"/>
  <c r="H99"/>
  <c r="G99"/>
  <c r="E99"/>
  <c r="K99" s="1"/>
  <c r="D99"/>
  <c r="BI98"/>
  <c r="BJ98" s="1"/>
  <c r="BH98"/>
  <c r="BE98"/>
  <c r="BF98" s="1"/>
  <c r="BC98"/>
  <c r="BB98"/>
  <c r="BA98"/>
  <c r="AZ98"/>
  <c r="AX98"/>
  <c r="BD98" s="1"/>
  <c r="AW98"/>
  <c r="AS98"/>
  <c r="AQ98"/>
  <c r="AR98" s="1"/>
  <c r="AN98"/>
  <c r="AT98" s="1"/>
  <c r="AK98"/>
  <c r="AJ98"/>
  <c r="AI98"/>
  <c r="AH98"/>
  <c r="AF98"/>
  <c r="AL98" s="1"/>
  <c r="AE98"/>
  <c r="AA98"/>
  <c r="Y98"/>
  <c r="Z98" s="1"/>
  <c r="V98"/>
  <c r="AB98" s="1"/>
  <c r="S98"/>
  <c r="R98"/>
  <c r="Q98"/>
  <c r="P98"/>
  <c r="N98"/>
  <c r="T98" s="1"/>
  <c r="M98"/>
  <c r="I98"/>
  <c r="G98"/>
  <c r="H98" s="1"/>
  <c r="D98"/>
  <c r="J98" s="1"/>
  <c r="BH97"/>
  <c r="BI97" s="1"/>
  <c r="BJ97" s="1"/>
  <c r="BF97"/>
  <c r="BG97" s="1"/>
  <c r="BM97" s="1"/>
  <c r="BN97" s="1"/>
  <c r="BO97" s="1"/>
  <c r="BE97"/>
  <c r="BK97" s="1"/>
  <c r="BB97"/>
  <c r="AZ97"/>
  <c r="BA97" s="1"/>
  <c r="AW97"/>
  <c r="BC97" s="1"/>
  <c r="AT97"/>
  <c r="AS97"/>
  <c r="AR97"/>
  <c r="AQ97"/>
  <c r="AO97"/>
  <c r="AU97" s="1"/>
  <c r="AN97"/>
  <c r="AJ97"/>
  <c r="AH97"/>
  <c r="AI97" s="1"/>
  <c r="AE97"/>
  <c r="AK97" s="1"/>
  <c r="AB97"/>
  <c r="AA97"/>
  <c r="Z97"/>
  <c r="Y97"/>
  <c r="W97"/>
  <c r="AC97" s="1"/>
  <c r="V97"/>
  <c r="R97"/>
  <c r="P97"/>
  <c r="Q97" s="1"/>
  <c r="M97"/>
  <c r="S97" s="1"/>
  <c r="J97"/>
  <c r="I97"/>
  <c r="H97"/>
  <c r="G97"/>
  <c r="E97"/>
  <c r="K97" s="1"/>
  <c r="D97"/>
  <c r="BI96"/>
  <c r="BJ96" s="1"/>
  <c r="BH96"/>
  <c r="BE96"/>
  <c r="BF96" s="1"/>
  <c r="BC96"/>
  <c r="BB96"/>
  <c r="BA96"/>
  <c r="AZ96"/>
  <c r="AX96"/>
  <c r="BD96" s="1"/>
  <c r="AW96"/>
  <c r="AS96"/>
  <c r="AQ96"/>
  <c r="AR96" s="1"/>
  <c r="AN96"/>
  <c r="AT96" s="1"/>
  <c r="AK96"/>
  <c r="AJ96"/>
  <c r="AI96"/>
  <c r="AH96"/>
  <c r="AF96"/>
  <c r="AL96" s="1"/>
  <c r="AE96"/>
  <c r="AA96"/>
  <c r="Y96"/>
  <c r="Z96" s="1"/>
  <c r="V96"/>
  <c r="AB96" s="1"/>
  <c r="S96"/>
  <c r="R96"/>
  <c r="Q96"/>
  <c r="P96"/>
  <c r="N96"/>
  <c r="T96" s="1"/>
  <c r="M96"/>
  <c r="I96"/>
  <c r="G96"/>
  <c r="H96" s="1"/>
  <c r="D96"/>
  <c r="J96" s="1"/>
  <c r="BH95"/>
  <c r="BI95" s="1"/>
  <c r="BJ95" s="1"/>
  <c r="BF95"/>
  <c r="BG95" s="1"/>
  <c r="BM95" s="1"/>
  <c r="BN95" s="1"/>
  <c r="BO95" s="1"/>
  <c r="BE95"/>
  <c r="BK95" s="1"/>
  <c r="BB95"/>
  <c r="AZ95"/>
  <c r="BA95" s="1"/>
  <c r="AW95"/>
  <c r="BC95" s="1"/>
  <c r="AT95"/>
  <c r="AS95"/>
  <c r="AR95"/>
  <c r="AQ95"/>
  <c r="AO95"/>
  <c r="AU95" s="1"/>
  <c r="AN95"/>
  <c r="AJ95"/>
  <c r="AH95"/>
  <c r="AI95" s="1"/>
  <c r="AE95"/>
  <c r="AK95" s="1"/>
  <c r="AB95"/>
  <c r="AA95"/>
  <c r="Z95"/>
  <c r="Y95"/>
  <c r="W95"/>
  <c r="AC95" s="1"/>
  <c r="V95"/>
  <c r="R95"/>
  <c r="P95"/>
  <c r="Q95" s="1"/>
  <c r="M95"/>
  <c r="S95" s="1"/>
  <c r="J95"/>
  <c r="I95"/>
  <c r="H95"/>
  <c r="G95"/>
  <c r="E95"/>
  <c r="K95" s="1"/>
  <c r="D95"/>
  <c r="BI94"/>
  <c r="BJ94" s="1"/>
  <c r="BH94"/>
  <c r="BE94"/>
  <c r="BF94" s="1"/>
  <c r="BC94"/>
  <c r="BB94"/>
  <c r="BA94"/>
  <c r="AZ94"/>
  <c r="AX94"/>
  <c r="BD94" s="1"/>
  <c r="AW94"/>
  <c r="AS94"/>
  <c r="AQ94"/>
  <c r="AR94" s="1"/>
  <c r="AN94"/>
  <c r="AT94" s="1"/>
  <c r="AK94"/>
  <c r="AJ94"/>
  <c r="AI94"/>
  <c r="AH94"/>
  <c r="AF94"/>
  <c r="AL94" s="1"/>
  <c r="AE94"/>
  <c r="AA94"/>
  <c r="Y94"/>
  <c r="Z94" s="1"/>
  <c r="V94"/>
  <c r="AB94" s="1"/>
  <c r="S94"/>
  <c r="R94"/>
  <c r="Q94"/>
  <c r="P94"/>
  <c r="N94"/>
  <c r="T94" s="1"/>
  <c r="M94"/>
  <c r="I94"/>
  <c r="G94"/>
  <c r="H94" s="1"/>
  <c r="D94"/>
  <c r="J94" s="1"/>
  <c r="BH93"/>
  <c r="BI93" s="1"/>
  <c r="BJ93" s="1"/>
  <c r="BF93"/>
  <c r="BG93" s="1"/>
  <c r="BM93" s="1"/>
  <c r="BN93" s="1"/>
  <c r="BO93" s="1"/>
  <c r="BE93"/>
  <c r="BK93" s="1"/>
  <c r="BB93"/>
  <c r="AZ93"/>
  <c r="BA93" s="1"/>
  <c r="AW93"/>
  <c r="BC93" s="1"/>
  <c r="AT93"/>
  <c r="AS93"/>
  <c r="AR93"/>
  <c r="AQ93"/>
  <c r="AO93"/>
  <c r="AU93" s="1"/>
  <c r="AN93"/>
  <c r="AJ93"/>
  <c r="AH93"/>
  <c r="AI93" s="1"/>
  <c r="AE93"/>
  <c r="AK93" s="1"/>
  <c r="AB93"/>
  <c r="AA93"/>
  <c r="Z93"/>
  <c r="Y93"/>
  <c r="W93"/>
  <c r="AC93" s="1"/>
  <c r="V93"/>
  <c r="R93"/>
  <c r="P93"/>
  <c r="Q93" s="1"/>
  <c r="M93"/>
  <c r="S93" s="1"/>
  <c r="J93"/>
  <c r="I93"/>
  <c r="H93"/>
  <c r="G93"/>
  <c r="E93"/>
  <c r="K93" s="1"/>
  <c r="D93"/>
  <c r="BI92"/>
  <c r="BJ92" s="1"/>
  <c r="BH92"/>
  <c r="BE92"/>
  <c r="BF92" s="1"/>
  <c r="BC92"/>
  <c r="BB92"/>
  <c r="BA92"/>
  <c r="AZ92"/>
  <c r="AX92"/>
  <c r="BD92" s="1"/>
  <c r="AW92"/>
  <c r="AS92"/>
  <c r="AQ92"/>
  <c r="AR92" s="1"/>
  <c r="AN92"/>
  <c r="AT92" s="1"/>
  <c r="AK92"/>
  <c r="AJ92"/>
  <c r="AI92"/>
  <c r="AH92"/>
  <c r="AF92"/>
  <c r="AL92" s="1"/>
  <c r="AE92"/>
  <c r="AA92"/>
  <c r="Y92"/>
  <c r="Z92" s="1"/>
  <c r="V92"/>
  <c r="AB92" s="1"/>
  <c r="S92"/>
  <c r="R92"/>
  <c r="Q92"/>
  <c r="P92"/>
  <c r="N92"/>
  <c r="T92" s="1"/>
  <c r="M92"/>
  <c r="I92"/>
  <c r="G92"/>
  <c r="H92" s="1"/>
  <c r="D92"/>
  <c r="J92" s="1"/>
  <c r="BH91"/>
  <c r="BI91" s="1"/>
  <c r="BJ91" s="1"/>
  <c r="BF91"/>
  <c r="BG91" s="1"/>
  <c r="BM91" s="1"/>
  <c r="BN91" s="1"/>
  <c r="BO91" s="1"/>
  <c r="BE91"/>
  <c r="BK91" s="1"/>
  <c r="BB91"/>
  <c r="AZ91"/>
  <c r="BA91" s="1"/>
  <c r="AW91"/>
  <c r="BC91" s="1"/>
  <c r="AT91"/>
  <c r="AS91"/>
  <c r="AR91"/>
  <c r="AQ91"/>
  <c r="AO91"/>
  <c r="AU91" s="1"/>
  <c r="AN91"/>
  <c r="AJ91"/>
  <c r="AH91"/>
  <c r="AI91" s="1"/>
  <c r="AE91"/>
  <c r="AK91" s="1"/>
  <c r="AB91"/>
  <c r="AA91"/>
  <c r="Z91"/>
  <c r="Y91"/>
  <c r="W91"/>
  <c r="AC91" s="1"/>
  <c r="V91"/>
  <c r="R91"/>
  <c r="P91"/>
  <c r="Q91" s="1"/>
  <c r="M91"/>
  <c r="S91" s="1"/>
  <c r="J91"/>
  <c r="I91"/>
  <c r="H91"/>
  <c r="G91"/>
  <c r="E91"/>
  <c r="K91" s="1"/>
  <c r="D91"/>
  <c r="BI90"/>
  <c r="BJ90" s="1"/>
  <c r="BH90"/>
  <c r="BE90"/>
  <c r="BF90" s="1"/>
  <c r="BC90"/>
  <c r="BB90"/>
  <c r="BA90"/>
  <c r="AZ90"/>
  <c r="AX90"/>
  <c r="BD90" s="1"/>
  <c r="AW90"/>
  <c r="AS90"/>
  <c r="AQ90"/>
  <c r="AR90" s="1"/>
  <c r="AN90"/>
  <c r="AK90"/>
  <c r="AJ90"/>
  <c r="AI90"/>
  <c r="AH90"/>
  <c r="AF90"/>
  <c r="AL90" s="1"/>
  <c r="AE90"/>
  <c r="AA90"/>
  <c r="Y90"/>
  <c r="Z90" s="1"/>
  <c r="V90"/>
  <c r="S90"/>
  <c r="R90"/>
  <c r="Q90"/>
  <c r="P90"/>
  <c r="N90"/>
  <c r="T90" s="1"/>
  <c r="M90"/>
  <c r="I90"/>
  <c r="G90"/>
  <c r="H90" s="1"/>
  <c r="D90"/>
  <c r="BJ89"/>
  <c r="BH89"/>
  <c r="BI89" s="1"/>
  <c r="BF89"/>
  <c r="BG89" s="1"/>
  <c r="BM89" s="1"/>
  <c r="BN89" s="1"/>
  <c r="BO89" s="1"/>
  <c r="BE89"/>
  <c r="BK89" s="1"/>
  <c r="BB89"/>
  <c r="AZ89"/>
  <c r="BA89" s="1"/>
  <c r="AW89"/>
  <c r="AT89"/>
  <c r="AS89"/>
  <c r="AR89"/>
  <c r="AQ89"/>
  <c r="AO89"/>
  <c r="AU89" s="1"/>
  <c r="AN89"/>
  <c r="AJ89"/>
  <c r="AH89"/>
  <c r="AI89" s="1"/>
  <c r="AE89"/>
  <c r="AB89"/>
  <c r="AA89"/>
  <c r="Z89"/>
  <c r="Y89"/>
  <c r="W89"/>
  <c r="AC89" s="1"/>
  <c r="V89"/>
  <c r="R89"/>
  <c r="P89"/>
  <c r="Q89" s="1"/>
  <c r="M89"/>
  <c r="J89"/>
  <c r="I89"/>
  <c r="H89"/>
  <c r="G89"/>
  <c r="E89"/>
  <c r="K89" s="1"/>
  <c r="D89"/>
  <c r="BI88"/>
  <c r="BJ88" s="1"/>
  <c r="BH88"/>
  <c r="BE88"/>
  <c r="BF88" s="1"/>
  <c r="BL88" s="1"/>
  <c r="BC88"/>
  <c r="BB88"/>
  <c r="BA88"/>
  <c r="AZ88"/>
  <c r="AX88"/>
  <c r="BD88" s="1"/>
  <c r="AW88"/>
  <c r="AS88"/>
  <c r="AQ88"/>
  <c r="AR88" s="1"/>
  <c r="AN88"/>
  <c r="AK88"/>
  <c r="AJ88"/>
  <c r="AI88"/>
  <c r="AH88"/>
  <c r="AF88"/>
  <c r="AL88" s="1"/>
  <c r="AE88"/>
  <c r="AA88"/>
  <c r="Y88"/>
  <c r="Z88" s="1"/>
  <c r="V88"/>
  <c r="S88"/>
  <c r="R88"/>
  <c r="Q88"/>
  <c r="P88"/>
  <c r="N88"/>
  <c r="T88" s="1"/>
  <c r="M88"/>
  <c r="I88"/>
  <c r="G88"/>
  <c r="H88" s="1"/>
  <c r="D88"/>
  <c r="BH87"/>
  <c r="BI87" s="1"/>
  <c r="BJ87" s="1"/>
  <c r="BE87"/>
  <c r="BK87" s="1"/>
  <c r="BC87"/>
  <c r="BB87"/>
  <c r="BA87"/>
  <c r="AZ87"/>
  <c r="AX87"/>
  <c r="BD87" s="1"/>
  <c r="AW87"/>
  <c r="AS87"/>
  <c r="AQ87"/>
  <c r="AR87" s="1"/>
  <c r="AN87"/>
  <c r="AT87" s="1"/>
  <c r="AK87"/>
  <c r="AJ87"/>
  <c r="AI87"/>
  <c r="AH87"/>
  <c r="AF87"/>
  <c r="AL87" s="1"/>
  <c r="AE87"/>
  <c r="AA87"/>
  <c r="Y87"/>
  <c r="Z87" s="1"/>
  <c r="V87"/>
  <c r="AB87" s="1"/>
  <c r="S87"/>
  <c r="R87"/>
  <c r="Q87"/>
  <c r="P87"/>
  <c r="N87"/>
  <c r="T87" s="1"/>
  <c r="M87"/>
  <c r="I87"/>
  <c r="G87"/>
  <c r="H87" s="1"/>
  <c r="D87"/>
  <c r="J87" s="1"/>
  <c r="BH86"/>
  <c r="BI86" s="1"/>
  <c r="BJ86" s="1"/>
  <c r="BF86"/>
  <c r="BG86" s="1"/>
  <c r="BE86"/>
  <c r="BK86" s="1"/>
  <c r="BB86"/>
  <c r="AZ86"/>
  <c r="BA86" s="1"/>
  <c r="AW86"/>
  <c r="BC86" s="1"/>
  <c r="AT86"/>
  <c r="AS86"/>
  <c r="AR86"/>
  <c r="AQ86"/>
  <c r="AO86"/>
  <c r="AU86" s="1"/>
  <c r="AN86"/>
  <c r="AJ86"/>
  <c r="AH86"/>
  <c r="AI86" s="1"/>
  <c r="AE86"/>
  <c r="AK86" s="1"/>
  <c r="AB86"/>
  <c r="AA86"/>
  <c r="Z86"/>
  <c r="Y86"/>
  <c r="W86"/>
  <c r="AC86" s="1"/>
  <c r="V86"/>
  <c r="R86"/>
  <c r="P86"/>
  <c r="Q86" s="1"/>
  <c r="M86"/>
  <c r="S86" s="1"/>
  <c r="J86"/>
  <c r="I86"/>
  <c r="H86"/>
  <c r="G86"/>
  <c r="E86"/>
  <c r="K86" s="1"/>
  <c r="D86"/>
  <c r="BI85"/>
  <c r="BJ85" s="1"/>
  <c r="BH85"/>
  <c r="BE85"/>
  <c r="BF85" s="1"/>
  <c r="BC85"/>
  <c r="BB85"/>
  <c r="BA85"/>
  <c r="AZ85"/>
  <c r="AX85"/>
  <c r="BD85" s="1"/>
  <c r="AW85"/>
  <c r="AS85"/>
  <c r="AQ85"/>
  <c r="AR85" s="1"/>
  <c r="AN85"/>
  <c r="AT85" s="1"/>
  <c r="AK85"/>
  <c r="AJ85"/>
  <c r="AI85"/>
  <c r="AH85"/>
  <c r="AF85"/>
  <c r="AL85" s="1"/>
  <c r="AE85"/>
  <c r="AA85"/>
  <c r="Y85"/>
  <c r="Z85" s="1"/>
  <c r="V85"/>
  <c r="AB85" s="1"/>
  <c r="S85"/>
  <c r="R85"/>
  <c r="Q85"/>
  <c r="P85"/>
  <c r="N85"/>
  <c r="T85" s="1"/>
  <c r="M85"/>
  <c r="I85"/>
  <c r="G85"/>
  <c r="H85" s="1"/>
  <c r="D85"/>
  <c r="J85" s="1"/>
  <c r="BH84"/>
  <c r="BI84" s="1"/>
  <c r="BJ84" s="1"/>
  <c r="BF84"/>
  <c r="BG84" s="1"/>
  <c r="BE84"/>
  <c r="BK84" s="1"/>
  <c r="BB84"/>
  <c r="AZ84"/>
  <c r="BA84" s="1"/>
  <c r="AW84"/>
  <c r="BC84" s="1"/>
  <c r="AT84"/>
  <c r="AS84"/>
  <c r="AR84"/>
  <c r="AQ84"/>
  <c r="AO84"/>
  <c r="AU84" s="1"/>
  <c r="AN84"/>
  <c r="AJ84"/>
  <c r="AH84"/>
  <c r="AI84" s="1"/>
  <c r="AE84"/>
  <c r="AK84" s="1"/>
  <c r="AB84"/>
  <c r="AA84"/>
  <c r="Z84"/>
  <c r="Y84"/>
  <c r="W84"/>
  <c r="AC84" s="1"/>
  <c r="V84"/>
  <c r="R84"/>
  <c r="P84"/>
  <c r="Q84" s="1"/>
  <c r="M84"/>
  <c r="S84" s="1"/>
  <c r="J84"/>
  <c r="I84"/>
  <c r="H84"/>
  <c r="G84"/>
  <c r="E84"/>
  <c r="K84" s="1"/>
  <c r="D84"/>
  <c r="BI83"/>
  <c r="BJ83" s="1"/>
  <c r="BH83"/>
  <c r="BE83"/>
  <c r="BF83" s="1"/>
  <c r="BC83"/>
  <c r="BB83"/>
  <c r="BA83"/>
  <c r="AZ83"/>
  <c r="AX83"/>
  <c r="BD83" s="1"/>
  <c r="AW83"/>
  <c r="AS83"/>
  <c r="AQ83"/>
  <c r="AR83" s="1"/>
  <c r="AN83"/>
  <c r="AT83" s="1"/>
  <c r="AK83"/>
  <c r="AJ83"/>
  <c r="AI83"/>
  <c r="AH83"/>
  <c r="AF83"/>
  <c r="AL83" s="1"/>
  <c r="AE83"/>
  <c r="AA83"/>
  <c r="Y83"/>
  <c r="Z83" s="1"/>
  <c r="V83"/>
  <c r="AB83" s="1"/>
  <c r="S83"/>
  <c r="R83"/>
  <c r="Q83"/>
  <c r="P83"/>
  <c r="N83"/>
  <c r="T83" s="1"/>
  <c r="M83"/>
  <c r="I83"/>
  <c r="G83"/>
  <c r="H83" s="1"/>
  <c r="D83"/>
  <c r="J83" s="1"/>
  <c r="BH82"/>
  <c r="BI82" s="1"/>
  <c r="BJ82" s="1"/>
  <c r="BF82"/>
  <c r="BG82" s="1"/>
  <c r="BE82"/>
  <c r="BK82" s="1"/>
  <c r="BB82"/>
  <c r="AZ82"/>
  <c r="BA82" s="1"/>
  <c r="AW82"/>
  <c r="BC82" s="1"/>
  <c r="AT82"/>
  <c r="AS82"/>
  <c r="AR82"/>
  <c r="AQ82"/>
  <c r="AO82"/>
  <c r="AU82" s="1"/>
  <c r="AN82"/>
  <c r="AJ82"/>
  <c r="AH82"/>
  <c r="AI82" s="1"/>
  <c r="AE82"/>
  <c r="AK82" s="1"/>
  <c r="AB82"/>
  <c r="AA82"/>
  <c r="Z82"/>
  <c r="Y82"/>
  <c r="W82"/>
  <c r="AC82" s="1"/>
  <c r="V82"/>
  <c r="R82"/>
  <c r="P82"/>
  <c r="Q82" s="1"/>
  <c r="M82"/>
  <c r="S82" s="1"/>
  <c r="J82"/>
  <c r="I82"/>
  <c r="H82"/>
  <c r="G82"/>
  <c r="E82"/>
  <c r="K82" s="1"/>
  <c r="D82"/>
  <c r="BI81"/>
  <c r="BJ81" s="1"/>
  <c r="BH81"/>
  <c r="BE81"/>
  <c r="BF81" s="1"/>
  <c r="BC81"/>
  <c r="BB81"/>
  <c r="BA81"/>
  <c r="AZ81"/>
  <c r="AX81"/>
  <c r="BD81" s="1"/>
  <c r="AW81"/>
  <c r="AS81"/>
  <c r="AQ81"/>
  <c r="AR81" s="1"/>
  <c r="AN81"/>
  <c r="AT81" s="1"/>
  <c r="AK81"/>
  <c r="AJ81"/>
  <c r="AI81"/>
  <c r="AH81"/>
  <c r="AF81"/>
  <c r="AL81" s="1"/>
  <c r="AE81"/>
  <c r="AA81"/>
  <c r="Y81"/>
  <c r="Z81" s="1"/>
  <c r="V81"/>
  <c r="AB81" s="1"/>
  <c r="S81"/>
  <c r="R81"/>
  <c r="Q81"/>
  <c r="P81"/>
  <c r="N81"/>
  <c r="T81" s="1"/>
  <c r="M81"/>
  <c r="I81"/>
  <c r="G81"/>
  <c r="H81" s="1"/>
  <c r="D81"/>
  <c r="J81" s="1"/>
  <c r="BH80"/>
  <c r="BI80" s="1"/>
  <c r="BJ80" s="1"/>
  <c r="BF80"/>
  <c r="BG80" s="1"/>
  <c r="BE80"/>
  <c r="BK80" s="1"/>
  <c r="BB80"/>
  <c r="AZ80"/>
  <c r="BA80" s="1"/>
  <c r="AW80"/>
  <c r="BC80" s="1"/>
  <c r="AT80"/>
  <c r="AS80"/>
  <c r="AR80"/>
  <c r="AQ80"/>
  <c r="AO80"/>
  <c r="AU80" s="1"/>
  <c r="AN80"/>
  <c r="AJ80"/>
  <c r="AH80"/>
  <c r="AI80" s="1"/>
  <c r="AE80"/>
  <c r="AK80" s="1"/>
  <c r="AB80"/>
  <c r="AA80"/>
  <c r="Z80"/>
  <c r="Y80"/>
  <c r="W80"/>
  <c r="AC80" s="1"/>
  <c r="V80"/>
  <c r="R80"/>
  <c r="P80"/>
  <c r="Q80" s="1"/>
  <c r="M80"/>
  <c r="S80" s="1"/>
  <c r="J80"/>
  <c r="I80"/>
  <c r="H80"/>
  <c r="G80"/>
  <c r="E80"/>
  <c r="K80" s="1"/>
  <c r="D80"/>
  <c r="BI79"/>
  <c r="BJ79" s="1"/>
  <c r="BH79"/>
  <c r="BE79"/>
  <c r="BF79" s="1"/>
  <c r="BC79"/>
  <c r="BB79"/>
  <c r="BA79"/>
  <c r="AZ79"/>
  <c r="AX79"/>
  <c r="BD79" s="1"/>
  <c r="AW79"/>
  <c r="AS79"/>
  <c r="AQ79"/>
  <c r="AR79" s="1"/>
  <c r="AN79"/>
  <c r="AT79" s="1"/>
  <c r="AK79"/>
  <c r="AJ79"/>
  <c r="AI79"/>
  <c r="AH79"/>
  <c r="AF79"/>
  <c r="AL79" s="1"/>
  <c r="AE79"/>
  <c r="AA79"/>
  <c r="Y79"/>
  <c r="Z79" s="1"/>
  <c r="V79"/>
  <c r="AB79" s="1"/>
  <c r="S79"/>
  <c r="R79"/>
  <c r="Q79"/>
  <c r="P79"/>
  <c r="N79"/>
  <c r="T79" s="1"/>
  <c r="M79"/>
  <c r="I79"/>
  <c r="G79"/>
  <c r="H79" s="1"/>
  <c r="D79"/>
  <c r="J79" s="1"/>
  <c r="BH78"/>
  <c r="BI78" s="1"/>
  <c r="BJ78" s="1"/>
  <c r="BF78"/>
  <c r="BG78" s="1"/>
  <c r="BE78"/>
  <c r="BK78" s="1"/>
  <c r="BB78"/>
  <c r="AZ78"/>
  <c r="BA78" s="1"/>
  <c r="AW78"/>
  <c r="BC78" s="1"/>
  <c r="AT78"/>
  <c r="AS78"/>
  <c r="AR78"/>
  <c r="AQ78"/>
  <c r="AO78"/>
  <c r="AU78" s="1"/>
  <c r="AN78"/>
  <c r="AJ78"/>
  <c r="AH78"/>
  <c r="AI78" s="1"/>
  <c r="AE78"/>
  <c r="AK78" s="1"/>
  <c r="AB78"/>
  <c r="AA78"/>
  <c r="Z78"/>
  <c r="Y78"/>
  <c r="W78"/>
  <c r="AC78" s="1"/>
  <c r="V78"/>
  <c r="R78"/>
  <c r="P78"/>
  <c r="Q78" s="1"/>
  <c r="M78"/>
  <c r="S78" s="1"/>
  <c r="J78"/>
  <c r="I78"/>
  <c r="H78"/>
  <c r="G78"/>
  <c r="E78"/>
  <c r="K78" s="1"/>
  <c r="D78"/>
  <c r="BI77"/>
  <c r="BJ77" s="1"/>
  <c r="BH77"/>
  <c r="BE77"/>
  <c r="BF77" s="1"/>
  <c r="BC77"/>
  <c r="BB77"/>
  <c r="BA77"/>
  <c r="AZ77"/>
  <c r="AX77"/>
  <c r="BD77" s="1"/>
  <c r="AW77"/>
  <c r="AS77"/>
  <c r="AQ77"/>
  <c r="AR77" s="1"/>
  <c r="AN77"/>
  <c r="AT77" s="1"/>
  <c r="AK77"/>
  <c r="AJ77"/>
  <c r="AI77"/>
  <c r="AH77"/>
  <c r="AF77"/>
  <c r="AL77" s="1"/>
  <c r="AE77"/>
  <c r="AA77"/>
  <c r="Y77"/>
  <c r="Z77" s="1"/>
  <c r="V77"/>
  <c r="AB77" s="1"/>
  <c r="S77"/>
  <c r="R77"/>
  <c r="Q77"/>
  <c r="P77"/>
  <c r="N77"/>
  <c r="T77" s="1"/>
  <c r="M77"/>
  <c r="I77"/>
  <c r="G77"/>
  <c r="H77" s="1"/>
  <c r="D77"/>
  <c r="J77" s="1"/>
  <c r="BH76"/>
  <c r="BI76" s="1"/>
  <c r="BJ76" s="1"/>
  <c r="BF76"/>
  <c r="BG76" s="1"/>
  <c r="BE76"/>
  <c r="BK76" s="1"/>
  <c r="BB76"/>
  <c r="AZ76"/>
  <c r="BA76" s="1"/>
  <c r="AW76"/>
  <c r="BC76" s="1"/>
  <c r="AT76"/>
  <c r="AS76"/>
  <c r="AR76"/>
  <c r="AQ76"/>
  <c r="AO76"/>
  <c r="AU76" s="1"/>
  <c r="AN76"/>
  <c r="AJ76"/>
  <c r="AH76"/>
  <c r="AI76" s="1"/>
  <c r="AE76"/>
  <c r="AK76" s="1"/>
  <c r="AB76"/>
  <c r="AA76"/>
  <c r="Z76"/>
  <c r="Y76"/>
  <c r="W76"/>
  <c r="AC76" s="1"/>
  <c r="V76"/>
  <c r="R76"/>
  <c r="P76"/>
  <c r="Q76" s="1"/>
  <c r="M76"/>
  <c r="S76" s="1"/>
  <c r="J76"/>
  <c r="I76"/>
  <c r="H76"/>
  <c r="G76"/>
  <c r="E76"/>
  <c r="K76" s="1"/>
  <c r="D76"/>
  <c r="BI75"/>
  <c r="BJ75" s="1"/>
  <c r="BH75"/>
  <c r="BE75"/>
  <c r="BF75" s="1"/>
  <c r="BC75"/>
  <c r="BB75"/>
  <c r="BA75"/>
  <c r="AZ75"/>
  <c r="AX75"/>
  <c r="BD75" s="1"/>
  <c r="AW75"/>
  <c r="AS75"/>
  <c r="AQ75"/>
  <c r="AR75" s="1"/>
  <c r="AN75"/>
  <c r="AT75" s="1"/>
  <c r="AK75"/>
  <c r="AJ75"/>
  <c r="AI75"/>
  <c r="AH75"/>
  <c r="AF75"/>
  <c r="AL75" s="1"/>
  <c r="AE75"/>
  <c r="AA75"/>
  <c r="Y75"/>
  <c r="Z75" s="1"/>
  <c r="V75"/>
  <c r="AB75" s="1"/>
  <c r="S75"/>
  <c r="R75"/>
  <c r="Q75"/>
  <c r="P75"/>
  <c r="N75"/>
  <c r="T75" s="1"/>
  <c r="M75"/>
  <c r="I75"/>
  <c r="G75"/>
  <c r="H75" s="1"/>
  <c r="D75"/>
  <c r="J75" s="1"/>
  <c r="BH74"/>
  <c r="BI74" s="1"/>
  <c r="BJ74" s="1"/>
  <c r="BF74"/>
  <c r="BG74" s="1"/>
  <c r="BE74"/>
  <c r="BK74" s="1"/>
  <c r="BB74"/>
  <c r="AZ74"/>
  <c r="BA74" s="1"/>
  <c r="AW74"/>
  <c r="BC74" s="1"/>
  <c r="AT74"/>
  <c r="AS74"/>
  <c r="AR74"/>
  <c r="AQ74"/>
  <c r="AO74"/>
  <c r="AU74" s="1"/>
  <c r="AN74"/>
  <c r="AJ74"/>
  <c r="AH74"/>
  <c r="AI74" s="1"/>
  <c r="AE74"/>
  <c r="AK74" s="1"/>
  <c r="AB74"/>
  <c r="AA74"/>
  <c r="Z74"/>
  <c r="Y74"/>
  <c r="W74"/>
  <c r="AC74" s="1"/>
  <c r="V74"/>
  <c r="R74"/>
  <c r="P74"/>
  <c r="Q74" s="1"/>
  <c r="M74"/>
  <c r="S74" s="1"/>
  <c r="J74"/>
  <c r="I74"/>
  <c r="H74"/>
  <c r="G74"/>
  <c r="E74"/>
  <c r="K74" s="1"/>
  <c r="D74"/>
  <c r="BI73"/>
  <c r="BJ73" s="1"/>
  <c r="BH73"/>
  <c r="BE73"/>
  <c r="BF73" s="1"/>
  <c r="BC73"/>
  <c r="BB73"/>
  <c r="BA73"/>
  <c r="AZ73"/>
  <c r="AX73"/>
  <c r="BD73" s="1"/>
  <c r="AW73"/>
  <c r="AS73"/>
  <c r="AQ73"/>
  <c r="AR73" s="1"/>
  <c r="AN73"/>
  <c r="AT73" s="1"/>
  <c r="AK73"/>
  <c r="AJ73"/>
  <c r="AI73"/>
  <c r="AH73"/>
  <c r="AF73"/>
  <c r="AL73" s="1"/>
  <c r="AE73"/>
  <c r="AA73"/>
  <c r="Y73"/>
  <c r="Z73" s="1"/>
  <c r="V73"/>
  <c r="AB73" s="1"/>
  <c r="S73"/>
  <c r="R73"/>
  <c r="Q73"/>
  <c r="P73"/>
  <c r="N73"/>
  <c r="T73" s="1"/>
  <c r="M73"/>
  <c r="I73"/>
  <c r="G73"/>
  <c r="H73" s="1"/>
  <c r="D73"/>
  <c r="J73" s="1"/>
  <c r="BH72"/>
  <c r="BI72" s="1"/>
  <c r="BJ72" s="1"/>
  <c r="BF72"/>
  <c r="BG72" s="1"/>
  <c r="BE72"/>
  <c r="BK72" s="1"/>
  <c r="BB72"/>
  <c r="AZ72"/>
  <c r="BA72" s="1"/>
  <c r="AW72"/>
  <c r="BC72" s="1"/>
  <c r="AT72"/>
  <c r="AS72"/>
  <c r="AR72"/>
  <c r="AQ72"/>
  <c r="AO72"/>
  <c r="AU72" s="1"/>
  <c r="AN72"/>
  <c r="AJ72"/>
  <c r="AH72"/>
  <c r="AI72" s="1"/>
  <c r="AE72"/>
  <c r="AK72" s="1"/>
  <c r="AB72"/>
  <c r="AA72"/>
  <c r="Z72"/>
  <c r="Y72"/>
  <c r="W72"/>
  <c r="AC72" s="1"/>
  <c r="V72"/>
  <c r="R72"/>
  <c r="P72"/>
  <c r="Q72" s="1"/>
  <c r="M72"/>
  <c r="S72" s="1"/>
  <c r="J72"/>
  <c r="I72"/>
  <c r="H72"/>
  <c r="G72"/>
  <c r="E72"/>
  <c r="K72" s="1"/>
  <c r="D72"/>
  <c r="BI71"/>
  <c r="BJ71" s="1"/>
  <c r="BH71"/>
  <c r="BE71"/>
  <c r="BF71" s="1"/>
  <c r="BC71"/>
  <c r="BB71"/>
  <c r="BA71"/>
  <c r="AZ71"/>
  <c r="AX71"/>
  <c r="BD71" s="1"/>
  <c r="AW71"/>
  <c r="AS71"/>
  <c r="AQ71"/>
  <c r="AR71" s="1"/>
  <c r="AN71"/>
  <c r="AT71" s="1"/>
  <c r="AK71"/>
  <c r="AJ71"/>
  <c r="AI71"/>
  <c r="AH71"/>
  <c r="AF71"/>
  <c r="AL71" s="1"/>
  <c r="AE71"/>
  <c r="AA71"/>
  <c r="Y71"/>
  <c r="Z71" s="1"/>
  <c r="V71"/>
  <c r="AB71" s="1"/>
  <c r="S71"/>
  <c r="R71"/>
  <c r="Q71"/>
  <c r="P71"/>
  <c r="N71"/>
  <c r="T71" s="1"/>
  <c r="M71"/>
  <c r="I71"/>
  <c r="G71"/>
  <c r="H71" s="1"/>
  <c r="D71"/>
  <c r="J71" s="1"/>
  <c r="BJ70"/>
  <c r="BI70"/>
  <c r="BE70"/>
  <c r="BK70" s="1"/>
  <c r="BC70"/>
  <c r="BB70"/>
  <c r="BA70"/>
  <c r="AZ70"/>
  <c r="AX70"/>
  <c r="BD70" s="1"/>
  <c r="AW70"/>
  <c r="AS70"/>
  <c r="AQ70"/>
  <c r="AR70" s="1"/>
  <c r="AN70"/>
  <c r="AT70" s="1"/>
  <c r="AK70"/>
  <c r="AJ70"/>
  <c r="AI70"/>
  <c r="AH70"/>
  <c r="AF70"/>
  <c r="AL70" s="1"/>
  <c r="AE70"/>
  <c r="AA70"/>
  <c r="Y70"/>
  <c r="Z70" s="1"/>
  <c r="V70"/>
  <c r="AB70" s="1"/>
  <c r="S70"/>
  <c r="R70"/>
  <c r="Q70"/>
  <c r="P70"/>
  <c r="N70"/>
  <c r="T70" s="1"/>
  <c r="M70"/>
  <c r="I70"/>
  <c r="G70"/>
  <c r="H70" s="1"/>
  <c r="D70"/>
  <c r="J70" s="1"/>
  <c r="BH69"/>
  <c r="BI69" s="1"/>
  <c r="BJ69" s="1"/>
  <c r="BF69"/>
  <c r="BG69" s="1"/>
  <c r="BE69"/>
  <c r="BK69" s="1"/>
  <c r="BB69"/>
  <c r="AZ69"/>
  <c r="BA69" s="1"/>
  <c r="AW69"/>
  <c r="BC69" s="1"/>
  <c r="AT69"/>
  <c r="AS69"/>
  <c r="AR69"/>
  <c r="AQ69"/>
  <c r="AO69"/>
  <c r="AU69" s="1"/>
  <c r="AN69"/>
  <c r="AJ69"/>
  <c r="AH69"/>
  <c r="AI69" s="1"/>
  <c r="AE69"/>
  <c r="AK69" s="1"/>
  <c r="AB69"/>
  <c r="AA69"/>
  <c r="Z69"/>
  <c r="Y69"/>
  <c r="W69"/>
  <c r="AC69" s="1"/>
  <c r="V69"/>
  <c r="R69"/>
  <c r="P69"/>
  <c r="Q69" s="1"/>
  <c r="M69"/>
  <c r="S69" s="1"/>
  <c r="J69"/>
  <c r="I69"/>
  <c r="H69"/>
  <c r="G69"/>
  <c r="E69"/>
  <c r="K69" s="1"/>
  <c r="D69"/>
  <c r="BI68"/>
  <c r="BJ68" s="1"/>
  <c r="BH68"/>
  <c r="BE68"/>
  <c r="BF68" s="1"/>
  <c r="BC68"/>
  <c r="BB68"/>
  <c r="BA68"/>
  <c r="AZ68"/>
  <c r="AX68"/>
  <c r="BD68" s="1"/>
  <c r="AW68"/>
  <c r="AS68"/>
  <c r="AQ68"/>
  <c r="AR68" s="1"/>
  <c r="AN68"/>
  <c r="AT68" s="1"/>
  <c r="AK68"/>
  <c r="AJ68"/>
  <c r="AI68"/>
  <c r="AH68"/>
  <c r="AF68"/>
  <c r="AL68" s="1"/>
  <c r="AE68"/>
  <c r="AA68"/>
  <c r="Y68"/>
  <c r="Z68" s="1"/>
  <c r="V68"/>
  <c r="AB68" s="1"/>
  <c r="S68"/>
  <c r="R68"/>
  <c r="Q68"/>
  <c r="P68"/>
  <c r="N68"/>
  <c r="T68" s="1"/>
  <c r="M68"/>
  <c r="I68"/>
  <c r="G68"/>
  <c r="H68" s="1"/>
  <c r="D68"/>
  <c r="J68" s="1"/>
  <c r="BH67"/>
  <c r="BI67" s="1"/>
  <c r="BJ67" s="1"/>
  <c r="BF67"/>
  <c r="BG67" s="1"/>
  <c r="BE67"/>
  <c r="BK67" s="1"/>
  <c r="BB67"/>
  <c r="AZ67"/>
  <c r="BA67" s="1"/>
  <c r="AW67"/>
  <c r="BC67" s="1"/>
  <c r="AT67"/>
  <c r="AS67"/>
  <c r="AR67"/>
  <c r="AQ67"/>
  <c r="AO67"/>
  <c r="AU67" s="1"/>
  <c r="AN67"/>
  <c r="AJ67"/>
  <c r="AH67"/>
  <c r="AI67" s="1"/>
  <c r="AE67"/>
  <c r="AK67" s="1"/>
  <c r="AB67"/>
  <c r="AA67"/>
  <c r="Z67"/>
  <c r="Y67"/>
  <c r="W67"/>
  <c r="AC67" s="1"/>
  <c r="V67"/>
  <c r="R67"/>
  <c r="P67"/>
  <c r="Q67" s="1"/>
  <c r="M67"/>
  <c r="S67" s="1"/>
  <c r="J67"/>
  <c r="I67"/>
  <c r="H67"/>
  <c r="G67"/>
  <c r="E67"/>
  <c r="K67" s="1"/>
  <c r="D67"/>
  <c r="BI66"/>
  <c r="BJ66" s="1"/>
  <c r="BH66"/>
  <c r="BE66"/>
  <c r="BF66" s="1"/>
  <c r="BC66"/>
  <c r="BB66"/>
  <c r="BA66"/>
  <c r="AZ66"/>
  <c r="AX66"/>
  <c r="BD66" s="1"/>
  <c r="AW66"/>
  <c r="AS66"/>
  <c r="AQ66"/>
  <c r="AR66" s="1"/>
  <c r="AN66"/>
  <c r="AT66" s="1"/>
  <c r="AK66"/>
  <c r="AJ66"/>
  <c r="AI66"/>
  <c r="AH66"/>
  <c r="AF66"/>
  <c r="AL66" s="1"/>
  <c r="AE66"/>
  <c r="AA66"/>
  <c r="Y66"/>
  <c r="Z66" s="1"/>
  <c r="V66"/>
  <c r="AB66" s="1"/>
  <c r="S66"/>
  <c r="R66"/>
  <c r="Q66"/>
  <c r="P66"/>
  <c r="N66"/>
  <c r="T66" s="1"/>
  <c r="M66"/>
  <c r="I66"/>
  <c r="G66"/>
  <c r="H66" s="1"/>
  <c r="D66"/>
  <c r="J66" s="1"/>
  <c r="BH65"/>
  <c r="BI65" s="1"/>
  <c r="BJ65" s="1"/>
  <c r="BF65"/>
  <c r="BG65" s="1"/>
  <c r="BE65"/>
  <c r="BK65" s="1"/>
  <c r="BB65"/>
  <c r="AZ65"/>
  <c r="BA65" s="1"/>
  <c r="AW65"/>
  <c r="BC65" s="1"/>
  <c r="AT65"/>
  <c r="AS65"/>
  <c r="AR65"/>
  <c r="AQ65"/>
  <c r="AO65"/>
  <c r="AU65" s="1"/>
  <c r="AN65"/>
  <c r="AJ65"/>
  <c r="AH65"/>
  <c r="AI65" s="1"/>
  <c r="AE65"/>
  <c r="AK65" s="1"/>
  <c r="AB65"/>
  <c r="AA65"/>
  <c r="Z65"/>
  <c r="Y65"/>
  <c r="W65"/>
  <c r="AC65" s="1"/>
  <c r="V65"/>
  <c r="R65"/>
  <c r="P65"/>
  <c r="Q65" s="1"/>
  <c r="M65"/>
  <c r="S65" s="1"/>
  <c r="J65"/>
  <c r="I65"/>
  <c r="H65"/>
  <c r="G65"/>
  <c r="E65"/>
  <c r="K65" s="1"/>
  <c r="D65"/>
  <c r="BI64"/>
  <c r="BJ64" s="1"/>
  <c r="BH64"/>
  <c r="BE64"/>
  <c r="BF64" s="1"/>
  <c r="BC64"/>
  <c r="BB64"/>
  <c r="BA64"/>
  <c r="AZ64"/>
  <c r="AX64"/>
  <c r="BD64" s="1"/>
  <c r="AW64"/>
  <c r="AS64"/>
  <c r="AQ64"/>
  <c r="AR64" s="1"/>
  <c r="AN64"/>
  <c r="AT64" s="1"/>
  <c r="AK64"/>
  <c r="AJ64"/>
  <c r="AI64"/>
  <c r="AH64"/>
  <c r="AF64"/>
  <c r="AL64" s="1"/>
  <c r="AE64"/>
  <c r="AA64"/>
  <c r="Y64"/>
  <c r="Z64" s="1"/>
  <c r="V64"/>
  <c r="AB64" s="1"/>
  <c r="S64"/>
  <c r="R64"/>
  <c r="Q64"/>
  <c r="P64"/>
  <c r="N64"/>
  <c r="T64" s="1"/>
  <c r="M64"/>
  <c r="I64"/>
  <c r="G64"/>
  <c r="H64" s="1"/>
  <c r="D64"/>
  <c r="J64" s="1"/>
  <c r="BH63"/>
  <c r="BI63" s="1"/>
  <c r="BJ63" s="1"/>
  <c r="BF63"/>
  <c r="BG63" s="1"/>
  <c r="BE63"/>
  <c r="BK63" s="1"/>
  <c r="BB63"/>
  <c r="AZ63"/>
  <c r="BA63" s="1"/>
  <c r="AW63"/>
  <c r="BC63" s="1"/>
  <c r="AT63"/>
  <c r="AS63"/>
  <c r="AR63"/>
  <c r="AQ63"/>
  <c r="AO63"/>
  <c r="AU63" s="1"/>
  <c r="AN63"/>
  <c r="AJ63"/>
  <c r="AH63"/>
  <c r="AI63" s="1"/>
  <c r="AE63"/>
  <c r="AK63" s="1"/>
  <c r="AB63"/>
  <c r="AA63"/>
  <c r="Z63"/>
  <c r="Y63"/>
  <c r="W63"/>
  <c r="AC63" s="1"/>
  <c r="V63"/>
  <c r="R63"/>
  <c r="P63"/>
  <c r="Q63" s="1"/>
  <c r="M63"/>
  <c r="S63" s="1"/>
  <c r="J63"/>
  <c r="I63"/>
  <c r="H63"/>
  <c r="G63"/>
  <c r="E63"/>
  <c r="K63" s="1"/>
  <c r="D63"/>
  <c r="BI62"/>
  <c r="BJ62" s="1"/>
  <c r="BH62"/>
  <c r="BE62"/>
  <c r="BF62" s="1"/>
  <c r="BC62"/>
  <c r="BB62"/>
  <c r="BA62"/>
  <c r="AZ62"/>
  <c r="AX62"/>
  <c r="BD62" s="1"/>
  <c r="AW62"/>
  <c r="AS62"/>
  <c r="AQ62"/>
  <c r="AR62" s="1"/>
  <c r="AN62"/>
  <c r="AT62" s="1"/>
  <c r="AK62"/>
  <c r="AJ62"/>
  <c r="AI62"/>
  <c r="AH62"/>
  <c r="AF62"/>
  <c r="AL62" s="1"/>
  <c r="AE62"/>
  <c r="AA62"/>
  <c r="Y62"/>
  <c r="Z62" s="1"/>
  <c r="V62"/>
  <c r="AB62" s="1"/>
  <c r="S62"/>
  <c r="R62"/>
  <c r="Q62"/>
  <c r="P62"/>
  <c r="N62"/>
  <c r="T62" s="1"/>
  <c r="M62"/>
  <c r="I62"/>
  <c r="G62"/>
  <c r="H62" s="1"/>
  <c r="D62"/>
  <c r="BJ61"/>
  <c r="BH61"/>
  <c r="BI61" s="1"/>
  <c r="BF61"/>
  <c r="BG61" s="1"/>
  <c r="BM61" s="1"/>
  <c r="BN61" s="1"/>
  <c r="BO61" s="1"/>
  <c r="BE61"/>
  <c r="BK61" s="1"/>
  <c r="BB61"/>
  <c r="AZ61"/>
  <c r="BA61" s="1"/>
  <c r="AW61"/>
  <c r="AT61"/>
  <c r="AS61"/>
  <c r="AR61"/>
  <c r="AQ61"/>
  <c r="AO61"/>
  <c r="AU61" s="1"/>
  <c r="AN61"/>
  <c r="AJ61"/>
  <c r="AH61"/>
  <c r="AI61" s="1"/>
  <c r="AE61"/>
  <c r="AB61"/>
  <c r="AA61"/>
  <c r="Z61"/>
  <c r="Y61"/>
  <c r="W61"/>
  <c r="AC61" s="1"/>
  <c r="V61"/>
  <c r="R61"/>
  <c r="P61"/>
  <c r="Q61" s="1"/>
  <c r="M61"/>
  <c r="J61"/>
  <c r="I61"/>
  <c r="H61"/>
  <c r="G61"/>
  <c r="E61"/>
  <c r="K61" s="1"/>
  <c r="D61"/>
  <c r="BI60"/>
  <c r="BJ60" s="1"/>
  <c r="BH60"/>
  <c r="BE60"/>
  <c r="BF60" s="1"/>
  <c r="BL60" s="1"/>
  <c r="BC60"/>
  <c r="BB60"/>
  <c r="BA60"/>
  <c r="AZ60"/>
  <c r="AX60"/>
  <c r="BD60" s="1"/>
  <c r="AW60"/>
  <c r="AS60"/>
  <c r="AQ60"/>
  <c r="AR60" s="1"/>
  <c r="AN60"/>
  <c r="AK60"/>
  <c r="AJ60"/>
  <c r="AI60"/>
  <c r="AH60"/>
  <c r="AF60"/>
  <c r="AL60" s="1"/>
  <c r="AE60"/>
  <c r="AA60"/>
  <c r="Y60"/>
  <c r="Z60" s="1"/>
  <c r="V60"/>
  <c r="S60"/>
  <c r="R60"/>
  <c r="Q60"/>
  <c r="P60"/>
  <c r="N60"/>
  <c r="T60" s="1"/>
  <c r="M60"/>
  <c r="I60"/>
  <c r="G60"/>
  <c r="H60" s="1"/>
  <c r="D60"/>
  <c r="BH59"/>
  <c r="BI59" s="1"/>
  <c r="BL59" s="1"/>
  <c r="BF59"/>
  <c r="BG59" s="1"/>
  <c r="BE59"/>
  <c r="BK59" s="1"/>
  <c r="BB59"/>
  <c r="AZ59"/>
  <c r="BA59" s="1"/>
  <c r="AW59"/>
  <c r="AT59"/>
  <c r="AS59"/>
  <c r="AR59"/>
  <c r="AQ59"/>
  <c r="AO59"/>
  <c r="AU59" s="1"/>
  <c r="AN59"/>
  <c r="AJ59"/>
  <c r="AH59"/>
  <c r="AI59" s="1"/>
  <c r="AE59"/>
  <c r="AB59"/>
  <c r="AA59"/>
  <c r="Z59"/>
  <c r="Y59"/>
  <c r="W59"/>
  <c r="AC59" s="1"/>
  <c r="V59"/>
  <c r="R59"/>
  <c r="P59"/>
  <c r="Q59" s="1"/>
  <c r="M59"/>
  <c r="J59"/>
  <c r="I59"/>
  <c r="H59"/>
  <c r="G59"/>
  <c r="E59"/>
  <c r="K59" s="1"/>
  <c r="D59"/>
  <c r="BI58"/>
  <c r="BJ58" s="1"/>
  <c r="BH58"/>
  <c r="BG58"/>
  <c r="BM58" s="1"/>
  <c r="BN58" s="1"/>
  <c r="BO58" s="1"/>
  <c r="BE58"/>
  <c r="BF58" s="1"/>
  <c r="BC58"/>
  <c r="BB58"/>
  <c r="BA58"/>
  <c r="AZ58"/>
  <c r="AX58"/>
  <c r="BD58" s="1"/>
  <c r="AW58"/>
  <c r="AS58"/>
  <c r="AQ58"/>
  <c r="AR58" s="1"/>
  <c r="AN58"/>
  <c r="AK58"/>
  <c r="AJ58"/>
  <c r="AI58"/>
  <c r="AH58"/>
  <c r="AF58"/>
  <c r="AL58" s="1"/>
  <c r="AE58"/>
  <c r="AA58"/>
  <c r="Y58"/>
  <c r="Z58" s="1"/>
  <c r="V58"/>
  <c r="S58"/>
  <c r="R58"/>
  <c r="Q58"/>
  <c r="P58"/>
  <c r="N58"/>
  <c r="T58" s="1"/>
  <c r="M58"/>
  <c r="I58"/>
  <c r="G58"/>
  <c r="H58" s="1"/>
  <c r="D58"/>
  <c r="BJ57"/>
  <c r="BH57"/>
  <c r="BI57" s="1"/>
  <c r="BF57"/>
  <c r="BG57" s="1"/>
  <c r="BM57" s="1"/>
  <c r="BN57" s="1"/>
  <c r="BO57" s="1"/>
  <c r="BE57"/>
  <c r="BK57" s="1"/>
  <c r="BB57"/>
  <c r="AZ57"/>
  <c r="BA57" s="1"/>
  <c r="AW57"/>
  <c r="AT57"/>
  <c r="AS57"/>
  <c r="AR57"/>
  <c r="AQ57"/>
  <c r="AO57"/>
  <c r="AU57" s="1"/>
  <c r="AN57"/>
  <c r="AJ57"/>
  <c r="AH57"/>
  <c r="AI57" s="1"/>
  <c r="AE57"/>
  <c r="AB57"/>
  <c r="AA57"/>
  <c r="Z57"/>
  <c r="Y57"/>
  <c r="W57"/>
  <c r="AC57" s="1"/>
  <c r="V57"/>
  <c r="R57"/>
  <c r="P57"/>
  <c r="Q57" s="1"/>
  <c r="M57"/>
  <c r="S57" s="1"/>
  <c r="J57"/>
  <c r="I57"/>
  <c r="H57"/>
  <c r="G57"/>
  <c r="E57"/>
  <c r="K57" s="1"/>
  <c r="D57"/>
  <c r="BI56"/>
  <c r="BJ56" s="1"/>
  <c r="BH56"/>
  <c r="BE56"/>
  <c r="BK56" s="1"/>
  <c r="BC56"/>
  <c r="BB56"/>
  <c r="BA56"/>
  <c r="AZ56"/>
  <c r="AX56"/>
  <c r="BD56" s="1"/>
  <c r="AW56"/>
  <c r="AS56"/>
  <c r="AQ56"/>
  <c r="AR56" s="1"/>
  <c r="AN56"/>
  <c r="AT56" s="1"/>
  <c r="AK56"/>
  <c r="AJ56"/>
  <c r="AI56"/>
  <c r="AH56"/>
  <c r="AF56"/>
  <c r="AL56" s="1"/>
  <c r="AE56"/>
  <c r="AA56"/>
  <c r="Y56"/>
  <c r="Z56" s="1"/>
  <c r="V56"/>
  <c r="AB56" s="1"/>
  <c r="S56"/>
  <c r="R56"/>
  <c r="Q56"/>
  <c r="P56"/>
  <c r="N56"/>
  <c r="T56" s="1"/>
  <c r="M56"/>
  <c r="I56"/>
  <c r="G56"/>
  <c r="H56" s="1"/>
  <c r="D56"/>
  <c r="J56" s="1"/>
  <c r="BH55"/>
  <c r="BI55" s="1"/>
  <c r="BJ55" s="1"/>
  <c r="BF55"/>
  <c r="BE55"/>
  <c r="BK55" s="1"/>
  <c r="BB55"/>
  <c r="AZ55"/>
  <c r="BA55" s="1"/>
  <c r="AW55"/>
  <c r="BC55" s="1"/>
  <c r="AT55"/>
  <c r="AS55"/>
  <c r="AR55"/>
  <c r="AQ55"/>
  <c r="AO55"/>
  <c r="AU55" s="1"/>
  <c r="AN55"/>
  <c r="AJ55"/>
  <c r="AH55"/>
  <c r="AI55" s="1"/>
  <c r="AE55"/>
  <c r="AK55" s="1"/>
  <c r="AB55"/>
  <c r="AA55"/>
  <c r="Z55"/>
  <c r="Y55"/>
  <c r="W55"/>
  <c r="AC55" s="1"/>
  <c r="V55"/>
  <c r="R55"/>
  <c r="P55"/>
  <c r="Q55" s="1"/>
  <c r="M55"/>
  <c r="S55" s="1"/>
  <c r="J55"/>
  <c r="I55"/>
  <c r="H55"/>
  <c r="G55"/>
  <c r="E55"/>
  <c r="K55" s="1"/>
  <c r="D55"/>
  <c r="BI54"/>
  <c r="BJ54" s="1"/>
  <c r="BH54"/>
  <c r="BE54"/>
  <c r="BK54" s="1"/>
  <c r="BC54"/>
  <c r="BB54"/>
  <c r="BA54"/>
  <c r="AZ54"/>
  <c r="AX54"/>
  <c r="BD54" s="1"/>
  <c r="AW54"/>
  <c r="AS54"/>
  <c r="AQ54"/>
  <c r="AR54" s="1"/>
  <c r="AN54"/>
  <c r="AT54" s="1"/>
  <c r="AK54"/>
  <c r="AJ54"/>
  <c r="AI54"/>
  <c r="AH54"/>
  <c r="AF54"/>
  <c r="AL54" s="1"/>
  <c r="AE54"/>
  <c r="AA54"/>
  <c r="Y54"/>
  <c r="Z54" s="1"/>
  <c r="V54"/>
  <c r="AB54" s="1"/>
  <c r="S54"/>
  <c r="R54"/>
  <c r="Q54"/>
  <c r="P54"/>
  <c r="N54"/>
  <c r="T54" s="1"/>
  <c r="M54"/>
  <c r="I54"/>
  <c r="G54"/>
  <c r="H54" s="1"/>
  <c r="D54"/>
  <c r="J54" s="1"/>
  <c r="BH53"/>
  <c r="BI53" s="1"/>
  <c r="BJ53" s="1"/>
  <c r="BF53"/>
  <c r="BE53"/>
  <c r="BK53" s="1"/>
  <c r="BB53"/>
  <c r="AZ53"/>
  <c r="BA53" s="1"/>
  <c r="AW53"/>
  <c r="BC53" s="1"/>
  <c r="AT53"/>
  <c r="AS53"/>
  <c r="AR53"/>
  <c r="AQ53"/>
  <c r="AO53"/>
  <c r="AU53" s="1"/>
  <c r="AN53"/>
  <c r="AJ53"/>
  <c r="AH53"/>
  <c r="AI53" s="1"/>
  <c r="AE53"/>
  <c r="AK53" s="1"/>
  <c r="AB53"/>
  <c r="AA53"/>
  <c r="Z53"/>
  <c r="Y53"/>
  <c r="W53"/>
  <c r="AC53" s="1"/>
  <c r="V53"/>
  <c r="R53"/>
  <c r="P53"/>
  <c r="Q53" s="1"/>
  <c r="M53"/>
  <c r="S53" s="1"/>
  <c r="J53"/>
  <c r="I53"/>
  <c r="H53"/>
  <c r="G53"/>
  <c r="E53"/>
  <c r="K53" s="1"/>
  <c r="D53"/>
  <c r="BI52"/>
  <c r="BJ52" s="1"/>
  <c r="BH52"/>
  <c r="BE52"/>
  <c r="BK52" s="1"/>
  <c r="BC52"/>
  <c r="BB52"/>
  <c r="BA52"/>
  <c r="AZ52"/>
  <c r="AX52"/>
  <c r="BD52" s="1"/>
  <c r="AW52"/>
  <c r="AS52"/>
  <c r="AQ52"/>
  <c r="AR52" s="1"/>
  <c r="AN52"/>
  <c r="AT52" s="1"/>
  <c r="AK52"/>
  <c r="AJ52"/>
  <c r="AI52"/>
  <c r="AH52"/>
  <c r="AF52"/>
  <c r="AL52" s="1"/>
  <c r="AE52"/>
  <c r="AA52"/>
  <c r="Y52"/>
  <c r="Z52" s="1"/>
  <c r="V52"/>
  <c r="AB52" s="1"/>
  <c r="S52"/>
  <c r="R52"/>
  <c r="Q52"/>
  <c r="P52"/>
  <c r="N52"/>
  <c r="T52" s="1"/>
  <c r="M52"/>
  <c r="I52"/>
  <c r="G52"/>
  <c r="H52" s="1"/>
  <c r="D52"/>
  <c r="J52" s="1"/>
  <c r="BH51"/>
  <c r="BI51" s="1"/>
  <c r="BJ51" s="1"/>
  <c r="BF51"/>
  <c r="BE51"/>
  <c r="BK51" s="1"/>
  <c r="BB51"/>
  <c r="AZ51"/>
  <c r="BA51" s="1"/>
  <c r="AW51"/>
  <c r="BC51" s="1"/>
  <c r="AT51"/>
  <c r="AS51"/>
  <c r="AR51"/>
  <c r="AQ51"/>
  <c r="AO51"/>
  <c r="AU51" s="1"/>
  <c r="AN51"/>
  <c r="AJ51"/>
  <c r="AH51"/>
  <c r="AI51" s="1"/>
  <c r="AE51"/>
  <c r="AK51" s="1"/>
  <c r="AB51"/>
  <c r="AA51"/>
  <c r="Z51"/>
  <c r="Y51"/>
  <c r="W51"/>
  <c r="AC51" s="1"/>
  <c r="V51"/>
  <c r="R51"/>
  <c r="P51"/>
  <c r="Q51" s="1"/>
  <c r="M51"/>
  <c r="S51" s="1"/>
  <c r="J51"/>
  <c r="I51"/>
  <c r="H51"/>
  <c r="G51"/>
  <c r="E51"/>
  <c r="K51" s="1"/>
  <c r="D51"/>
  <c r="BI50"/>
  <c r="BJ50" s="1"/>
  <c r="BH50"/>
  <c r="BE50"/>
  <c r="BK50" s="1"/>
  <c r="BC50"/>
  <c r="BB50"/>
  <c r="BA50"/>
  <c r="AZ50"/>
  <c r="AX50"/>
  <c r="BD50" s="1"/>
  <c r="AW50"/>
  <c r="AS50"/>
  <c r="AQ50"/>
  <c r="AR50" s="1"/>
  <c r="AN50"/>
  <c r="AT50" s="1"/>
  <c r="AK50"/>
  <c r="AJ50"/>
  <c r="AI50"/>
  <c r="AH50"/>
  <c r="AF50"/>
  <c r="AL50" s="1"/>
  <c r="AE50"/>
  <c r="AA50"/>
  <c r="Y50"/>
  <c r="Z50" s="1"/>
  <c r="V50"/>
  <c r="AB50" s="1"/>
  <c r="S50"/>
  <c r="R50"/>
  <c r="Q50"/>
  <c r="P50"/>
  <c r="N50"/>
  <c r="T50" s="1"/>
  <c r="M50"/>
  <c r="I50"/>
  <c r="G50"/>
  <c r="H50" s="1"/>
  <c r="D50"/>
  <c r="J50" s="1"/>
  <c r="BH49"/>
  <c r="BI49" s="1"/>
  <c r="BJ49" s="1"/>
  <c r="BF49"/>
  <c r="BE49"/>
  <c r="BK49" s="1"/>
  <c r="BB49"/>
  <c r="AZ49"/>
  <c r="BA49" s="1"/>
  <c r="AW49"/>
  <c r="BC49" s="1"/>
  <c r="AT49"/>
  <c r="AS49"/>
  <c r="AR49"/>
  <c r="AQ49"/>
  <c r="AO49"/>
  <c r="AU49" s="1"/>
  <c r="AN49"/>
  <c r="AJ49"/>
  <c r="AH49"/>
  <c r="AI49" s="1"/>
  <c r="AE49"/>
  <c r="AK49" s="1"/>
  <c r="AB49"/>
  <c r="AA49"/>
  <c r="Z49"/>
  <c r="Y49"/>
  <c r="W49"/>
  <c r="AC49" s="1"/>
  <c r="V49"/>
  <c r="R49"/>
  <c r="P49"/>
  <c r="Q49" s="1"/>
  <c r="M49"/>
  <c r="S49" s="1"/>
  <c r="J49"/>
  <c r="I49"/>
  <c r="H49"/>
  <c r="G49"/>
  <c r="E49"/>
  <c r="K49" s="1"/>
  <c r="D49"/>
  <c r="BI48"/>
  <c r="BJ48" s="1"/>
  <c r="BH48"/>
  <c r="BE48"/>
  <c r="BK48" s="1"/>
  <c r="BC48"/>
  <c r="BB48"/>
  <c r="BA48"/>
  <c r="AZ48"/>
  <c r="AX48"/>
  <c r="BD48" s="1"/>
  <c r="AW48"/>
  <c r="AS48"/>
  <c r="AQ48"/>
  <c r="AR48" s="1"/>
  <c r="AN48"/>
  <c r="AT48" s="1"/>
  <c r="AK48"/>
  <c r="AJ48"/>
  <c r="AI48"/>
  <c r="AH48"/>
  <c r="AF48"/>
  <c r="AL48" s="1"/>
  <c r="AE48"/>
  <c r="AA48"/>
  <c r="Y48"/>
  <c r="Z48" s="1"/>
  <c r="V48"/>
  <c r="AB48" s="1"/>
  <c r="S48"/>
  <c r="R48"/>
  <c r="Q48"/>
  <c r="P48"/>
  <c r="N48"/>
  <c r="T48" s="1"/>
  <c r="M48"/>
  <c r="I48"/>
  <c r="G48"/>
  <c r="H48" s="1"/>
  <c r="D48"/>
  <c r="J48" s="1"/>
  <c r="BH47"/>
  <c r="BI47" s="1"/>
  <c r="BJ47" s="1"/>
  <c r="BF47"/>
  <c r="BE47"/>
  <c r="BK47" s="1"/>
  <c r="BB47"/>
  <c r="AZ47"/>
  <c r="BA47" s="1"/>
  <c r="AW47"/>
  <c r="BC47" s="1"/>
  <c r="AT47"/>
  <c r="AS47"/>
  <c r="AR47"/>
  <c r="AQ47"/>
  <c r="AO47"/>
  <c r="AU47" s="1"/>
  <c r="AN47"/>
  <c r="AJ47"/>
  <c r="AH47"/>
  <c r="AI47" s="1"/>
  <c r="AE47"/>
  <c r="AK47" s="1"/>
  <c r="AB47"/>
  <c r="AA47"/>
  <c r="Z47"/>
  <c r="Y47"/>
  <c r="W47"/>
  <c r="AC47" s="1"/>
  <c r="V47"/>
  <c r="R47"/>
  <c r="P47"/>
  <c r="Q47" s="1"/>
  <c r="M47"/>
  <c r="S47" s="1"/>
  <c r="J47"/>
  <c r="I47"/>
  <c r="H47"/>
  <c r="G47"/>
  <c r="E47"/>
  <c r="K47" s="1"/>
  <c r="D47"/>
  <c r="BI46"/>
  <c r="BJ46" s="1"/>
  <c r="BH46"/>
  <c r="BE46"/>
  <c r="BK46" s="1"/>
  <c r="BC46"/>
  <c r="BB46"/>
  <c r="BA46"/>
  <c r="AZ46"/>
  <c r="AX46"/>
  <c r="BD46" s="1"/>
  <c r="AW46"/>
  <c r="AS46"/>
  <c r="AQ46"/>
  <c r="AR46" s="1"/>
  <c r="AN46"/>
  <c r="AT46" s="1"/>
  <c r="AK46"/>
  <c r="AJ46"/>
  <c r="AI46"/>
  <c r="AH46"/>
  <c r="AF46"/>
  <c r="AL46" s="1"/>
  <c r="AE46"/>
  <c r="AA46"/>
  <c r="Y46"/>
  <c r="Z46" s="1"/>
  <c r="V46"/>
  <c r="AB46" s="1"/>
  <c r="S46"/>
  <c r="R46"/>
  <c r="Q46"/>
  <c r="P46"/>
  <c r="N46"/>
  <c r="T46" s="1"/>
  <c r="M46"/>
  <c r="I46"/>
  <c r="G46"/>
  <c r="H46" s="1"/>
  <c r="D46"/>
  <c r="J46" s="1"/>
  <c r="BH45"/>
  <c r="BI45" s="1"/>
  <c r="BJ45" s="1"/>
  <c r="BF45"/>
  <c r="BE45"/>
  <c r="BK45" s="1"/>
  <c r="BB45"/>
  <c r="AZ45"/>
  <c r="BA45" s="1"/>
  <c r="AW45"/>
  <c r="BC45" s="1"/>
  <c r="AT45"/>
  <c r="AS45"/>
  <c r="AR45"/>
  <c r="AQ45"/>
  <c r="AO45"/>
  <c r="AU45" s="1"/>
  <c r="AN45"/>
  <c r="AJ45"/>
  <c r="AH45"/>
  <c r="AI45" s="1"/>
  <c r="AE45"/>
  <c r="AK45" s="1"/>
  <c r="AB45"/>
  <c r="AA45"/>
  <c r="Z45"/>
  <c r="Y45"/>
  <c r="W45"/>
  <c r="AC45" s="1"/>
  <c r="V45"/>
  <c r="R45"/>
  <c r="P45"/>
  <c r="Q45" s="1"/>
  <c r="M45"/>
  <c r="S45" s="1"/>
  <c r="J45"/>
  <c r="I45"/>
  <c r="H45"/>
  <c r="G45"/>
  <c r="E45"/>
  <c r="K45" s="1"/>
  <c r="D45"/>
  <c r="BI44"/>
  <c r="BJ44" s="1"/>
  <c r="BH44"/>
  <c r="BE44"/>
  <c r="BK44" s="1"/>
  <c r="BC44"/>
  <c r="BB44"/>
  <c r="BA44"/>
  <c r="AZ44"/>
  <c r="AX44"/>
  <c r="BD44" s="1"/>
  <c r="AW44"/>
  <c r="AS44"/>
  <c r="AQ44"/>
  <c r="AR44" s="1"/>
  <c r="AN44"/>
  <c r="AT44" s="1"/>
  <c r="AK44"/>
  <c r="AJ44"/>
  <c r="AI44"/>
  <c r="AH44"/>
  <c r="AF44"/>
  <c r="AL44" s="1"/>
  <c r="AE44"/>
  <c r="AA44"/>
  <c r="Y44"/>
  <c r="Z44" s="1"/>
  <c r="V44"/>
  <c r="AB44" s="1"/>
  <c r="S44"/>
  <c r="R44"/>
  <c r="Q44"/>
  <c r="P44"/>
  <c r="N44"/>
  <c r="T44" s="1"/>
  <c r="M44"/>
  <c r="I44"/>
  <c r="G44"/>
  <c r="H44" s="1"/>
  <c r="D44"/>
  <c r="J44" s="1"/>
  <c r="BH43"/>
  <c r="BI43" s="1"/>
  <c r="BJ43" s="1"/>
  <c r="BF43"/>
  <c r="BE43"/>
  <c r="BK43" s="1"/>
  <c r="BB43"/>
  <c r="AZ43"/>
  <c r="BA43" s="1"/>
  <c r="AW43"/>
  <c r="BC43" s="1"/>
  <c r="AT43"/>
  <c r="AS43"/>
  <c r="AR43"/>
  <c r="AQ43"/>
  <c r="AO43"/>
  <c r="AU43" s="1"/>
  <c r="AN43"/>
  <c r="AJ43"/>
  <c r="AH43"/>
  <c r="AI43" s="1"/>
  <c r="AE43"/>
  <c r="AK43" s="1"/>
  <c r="AB43"/>
  <c r="AA43"/>
  <c r="Z43"/>
  <c r="Y43"/>
  <c r="W43"/>
  <c r="AC43" s="1"/>
  <c r="V43"/>
  <c r="R43"/>
  <c r="P43"/>
  <c r="Q43" s="1"/>
  <c r="M43"/>
  <c r="S43" s="1"/>
  <c r="J43"/>
  <c r="I43"/>
  <c r="H43"/>
  <c r="G43"/>
  <c r="E43"/>
  <c r="K43" s="1"/>
  <c r="D43"/>
  <c r="BI42"/>
  <c r="BJ42" s="1"/>
  <c r="BH42"/>
  <c r="BE42"/>
  <c r="BK42" s="1"/>
  <c r="BC42"/>
  <c r="BB42"/>
  <c r="BA42"/>
  <c r="AZ42"/>
  <c r="AX42"/>
  <c r="BD42" s="1"/>
  <c r="AW42"/>
  <c r="AS42"/>
  <c r="AQ42"/>
  <c r="AR42" s="1"/>
  <c r="AN42"/>
  <c r="AT42" s="1"/>
  <c r="AK42"/>
  <c r="AJ42"/>
  <c r="AI42"/>
  <c r="AH42"/>
  <c r="AF42"/>
  <c r="AL42" s="1"/>
  <c r="AE42"/>
  <c r="AA42"/>
  <c r="Y42"/>
  <c r="Z42" s="1"/>
  <c r="V42"/>
  <c r="AB42" s="1"/>
  <c r="S42"/>
  <c r="R42"/>
  <c r="Q42"/>
  <c r="P42"/>
  <c r="N42"/>
  <c r="T42" s="1"/>
  <c r="M42"/>
  <c r="I42"/>
  <c r="G42"/>
  <c r="H42" s="1"/>
  <c r="D42"/>
  <c r="J42" s="1"/>
  <c r="BH41"/>
  <c r="BI41" s="1"/>
  <c r="BJ41" s="1"/>
  <c r="BF41"/>
  <c r="BE41"/>
  <c r="BK41" s="1"/>
  <c r="BB41"/>
  <c r="AZ41"/>
  <c r="BA41" s="1"/>
  <c r="AW41"/>
  <c r="BC41" s="1"/>
  <c r="AT41"/>
  <c r="AS41"/>
  <c r="AR41"/>
  <c r="AQ41"/>
  <c r="AO41"/>
  <c r="AU41" s="1"/>
  <c r="AN41"/>
  <c r="AJ41"/>
  <c r="AH41"/>
  <c r="AI41" s="1"/>
  <c r="AE41"/>
  <c r="AK41" s="1"/>
  <c r="AB41"/>
  <c r="AA41"/>
  <c r="Z41"/>
  <c r="Y41"/>
  <c r="W41"/>
  <c r="AC41" s="1"/>
  <c r="V41"/>
  <c r="R41"/>
  <c r="P41"/>
  <c r="Q41" s="1"/>
  <c r="M41"/>
  <c r="S41" s="1"/>
  <c r="J41"/>
  <c r="I41"/>
  <c r="H41"/>
  <c r="G41"/>
  <c r="E41"/>
  <c r="K41" s="1"/>
  <c r="D41"/>
  <c r="BI40"/>
  <c r="BJ40" s="1"/>
  <c r="BH40"/>
  <c r="BE40"/>
  <c r="BK40" s="1"/>
  <c r="BC40"/>
  <c r="BB40"/>
  <c r="BA40"/>
  <c r="AZ40"/>
  <c r="AX40"/>
  <c r="BD40" s="1"/>
  <c r="AW40"/>
  <c r="AS40"/>
  <c r="AQ40"/>
  <c r="AR40" s="1"/>
  <c r="AN40"/>
  <c r="AT40" s="1"/>
  <c r="AK40"/>
  <c r="AJ40"/>
  <c r="AI40"/>
  <c r="AH40"/>
  <c r="AF40"/>
  <c r="AL40" s="1"/>
  <c r="AE40"/>
  <c r="AA40"/>
  <c r="Y40"/>
  <c r="Z40" s="1"/>
  <c r="V40"/>
  <c r="AB40" s="1"/>
  <c r="S40"/>
  <c r="R40"/>
  <c r="Q40"/>
  <c r="P40"/>
  <c r="N40"/>
  <c r="T40" s="1"/>
  <c r="M40"/>
  <c r="I40"/>
  <c r="G40"/>
  <c r="H40" s="1"/>
  <c r="D40"/>
  <c r="J40" s="1"/>
  <c r="BH39"/>
  <c r="BI39" s="1"/>
  <c r="BJ39" s="1"/>
  <c r="BF39"/>
  <c r="BE39"/>
  <c r="BK39" s="1"/>
  <c r="BB39"/>
  <c r="AZ39"/>
  <c r="BA39" s="1"/>
  <c r="AW39"/>
  <c r="BC39" s="1"/>
  <c r="AT39"/>
  <c r="AS39"/>
  <c r="AR39"/>
  <c r="AQ39"/>
  <c r="AO39"/>
  <c r="AU39" s="1"/>
  <c r="AN39"/>
  <c r="AJ39"/>
  <c r="AH39"/>
  <c r="AI39" s="1"/>
  <c r="AE39"/>
  <c r="AK39" s="1"/>
  <c r="AB39"/>
  <c r="AA39"/>
  <c r="Z39"/>
  <c r="Y39"/>
  <c r="W39"/>
  <c r="AC39" s="1"/>
  <c r="V39"/>
  <c r="R39"/>
  <c r="P39"/>
  <c r="Q39" s="1"/>
  <c r="M39"/>
  <c r="S39" s="1"/>
  <c r="J39"/>
  <c r="I39"/>
  <c r="H39"/>
  <c r="G39"/>
  <c r="E39"/>
  <c r="K39" s="1"/>
  <c r="D39"/>
  <c r="BI38"/>
  <c r="BJ38" s="1"/>
  <c r="BH38"/>
  <c r="BE38"/>
  <c r="BK38" s="1"/>
  <c r="BC38"/>
  <c r="BB38"/>
  <c r="BA38"/>
  <c r="AZ38"/>
  <c r="AX38"/>
  <c r="BD38" s="1"/>
  <c r="AW38"/>
  <c r="AS38"/>
  <c r="AQ38"/>
  <c r="AR38" s="1"/>
  <c r="AN38"/>
  <c r="AT38" s="1"/>
  <c r="AK38"/>
  <c r="AJ38"/>
  <c r="AI38"/>
  <c r="AH38"/>
  <c r="AF38"/>
  <c r="AL38" s="1"/>
  <c r="AE38"/>
  <c r="AA38"/>
  <c r="Y38"/>
  <c r="Z38" s="1"/>
  <c r="V38"/>
  <c r="AB38" s="1"/>
  <c r="S38"/>
  <c r="R38"/>
  <c r="Q38"/>
  <c r="P38"/>
  <c r="N38"/>
  <c r="T38" s="1"/>
  <c r="M38"/>
  <c r="I38"/>
  <c r="G38"/>
  <c r="H38" s="1"/>
  <c r="D38"/>
  <c r="J38" s="1"/>
  <c r="BH37"/>
  <c r="BI37" s="1"/>
  <c r="BJ37" s="1"/>
  <c r="BF37"/>
  <c r="BE37"/>
  <c r="BK37" s="1"/>
  <c r="BB37"/>
  <c r="AZ37"/>
  <c r="BA37" s="1"/>
  <c r="AW37"/>
  <c r="BC37" s="1"/>
  <c r="AT37"/>
  <c r="AS37"/>
  <c r="AR37"/>
  <c r="AQ37"/>
  <c r="AO37"/>
  <c r="AU37" s="1"/>
  <c r="AN37"/>
  <c r="AJ37"/>
  <c r="AH37"/>
  <c r="AI37" s="1"/>
  <c r="AE37"/>
  <c r="AK37" s="1"/>
  <c r="AB37"/>
  <c r="AA37"/>
  <c r="Z37"/>
  <c r="Y37"/>
  <c r="W37"/>
  <c r="AC37" s="1"/>
  <c r="V37"/>
  <c r="R37"/>
  <c r="P37"/>
  <c r="Q37" s="1"/>
  <c r="M37"/>
  <c r="S37" s="1"/>
  <c r="J37"/>
  <c r="I37"/>
  <c r="H37"/>
  <c r="G37"/>
  <c r="E37"/>
  <c r="K37" s="1"/>
  <c r="D37"/>
  <c r="BI36"/>
  <c r="BJ36" s="1"/>
  <c r="BH36"/>
  <c r="BE36"/>
  <c r="BK36" s="1"/>
  <c r="BC36"/>
  <c r="BB36"/>
  <c r="BA36"/>
  <c r="AZ36"/>
  <c r="AX36"/>
  <c r="BD36" s="1"/>
  <c r="AW36"/>
  <c r="AS36"/>
  <c r="AQ36"/>
  <c r="AR36" s="1"/>
  <c r="AN36"/>
  <c r="AT36" s="1"/>
  <c r="AK36"/>
  <c r="AJ36"/>
  <c r="AI36"/>
  <c r="AH36"/>
  <c r="AF36"/>
  <c r="AL36" s="1"/>
  <c r="AE36"/>
  <c r="AA36"/>
  <c r="Y36"/>
  <c r="Z36" s="1"/>
  <c r="V36"/>
  <c r="AB36" s="1"/>
  <c r="S36"/>
  <c r="R36"/>
  <c r="Q36"/>
  <c r="P36"/>
  <c r="N36"/>
  <c r="T36" s="1"/>
  <c r="M36"/>
  <c r="I36"/>
  <c r="G36"/>
  <c r="H36" s="1"/>
  <c r="D36"/>
  <c r="J36" s="1"/>
  <c r="BH35"/>
  <c r="BI35" s="1"/>
  <c r="BJ35" s="1"/>
  <c r="BF35"/>
  <c r="BE35"/>
  <c r="BK35" s="1"/>
  <c r="BB35"/>
  <c r="AZ35"/>
  <c r="BA35" s="1"/>
  <c r="AW35"/>
  <c r="BC35" s="1"/>
  <c r="AT35"/>
  <c r="AS35"/>
  <c r="AR35"/>
  <c r="AQ35"/>
  <c r="AO35"/>
  <c r="AU35" s="1"/>
  <c r="AN35"/>
  <c r="AJ35"/>
  <c r="AH35"/>
  <c r="AI35" s="1"/>
  <c r="AE35"/>
  <c r="AK35" s="1"/>
  <c r="AB35"/>
  <c r="AA35"/>
  <c r="Z35"/>
  <c r="Y35"/>
  <c r="W35"/>
  <c r="AC35" s="1"/>
  <c r="V35"/>
  <c r="R35"/>
  <c r="P35"/>
  <c r="Q35" s="1"/>
  <c r="M35"/>
  <c r="S35" s="1"/>
  <c r="J35"/>
  <c r="I35"/>
  <c r="H35"/>
  <c r="G35"/>
  <c r="E35"/>
  <c r="K35" s="1"/>
  <c r="D35"/>
  <c r="BI34"/>
  <c r="BJ34" s="1"/>
  <c r="BH34"/>
  <c r="BE34"/>
  <c r="BK34" s="1"/>
  <c r="BC34"/>
  <c r="BB34"/>
  <c r="BA34"/>
  <c r="AZ34"/>
  <c r="AX34"/>
  <c r="BD34" s="1"/>
  <c r="AW34"/>
  <c r="AS34"/>
  <c r="AQ34"/>
  <c r="AR34" s="1"/>
  <c r="AN34"/>
  <c r="AT34" s="1"/>
  <c r="AK34"/>
  <c r="AJ34"/>
  <c r="AI34"/>
  <c r="AH34"/>
  <c r="AF34"/>
  <c r="AL34" s="1"/>
  <c r="AE34"/>
  <c r="AA34"/>
  <c r="Y34"/>
  <c r="Z34" s="1"/>
  <c r="V34"/>
  <c r="AB34" s="1"/>
  <c r="S34"/>
  <c r="R34"/>
  <c r="Q34"/>
  <c r="P34"/>
  <c r="N34"/>
  <c r="T34" s="1"/>
  <c r="M34"/>
  <c r="I34"/>
  <c r="G34"/>
  <c r="H34" s="1"/>
  <c r="D34"/>
  <c r="J34" s="1"/>
  <c r="BH33"/>
  <c r="BI33" s="1"/>
  <c r="BJ33" s="1"/>
  <c r="BF33"/>
  <c r="BE33"/>
  <c r="BK33" s="1"/>
  <c r="BB33"/>
  <c r="AZ33"/>
  <c r="BA33" s="1"/>
  <c r="AW33"/>
  <c r="BC33" s="1"/>
  <c r="AT33"/>
  <c r="AS33"/>
  <c r="AR33"/>
  <c r="AQ33"/>
  <c r="AO33"/>
  <c r="AU33" s="1"/>
  <c r="AN33"/>
  <c r="AJ33"/>
  <c r="AH33"/>
  <c r="AI33" s="1"/>
  <c r="AE33"/>
  <c r="AK33" s="1"/>
  <c r="AB33"/>
  <c r="AA33"/>
  <c r="Z33"/>
  <c r="Y33"/>
  <c r="W33"/>
  <c r="AC33" s="1"/>
  <c r="V33"/>
  <c r="R33"/>
  <c r="P33"/>
  <c r="Q33" s="1"/>
  <c r="M33"/>
  <c r="S33" s="1"/>
  <c r="J33"/>
  <c r="I33"/>
  <c r="H33"/>
  <c r="G33"/>
  <c r="E33"/>
  <c r="K33" s="1"/>
  <c r="D33"/>
  <c r="BI32"/>
  <c r="BJ32" s="1"/>
  <c r="BH32"/>
  <c r="BE32"/>
  <c r="BK32" s="1"/>
  <c r="BC32"/>
  <c r="BB32"/>
  <c r="BA32"/>
  <c r="AZ32"/>
  <c r="AX32"/>
  <c r="BD32" s="1"/>
  <c r="AW32"/>
  <c r="AS32"/>
  <c r="AQ32"/>
  <c r="AR32" s="1"/>
  <c r="AN32"/>
  <c r="AT32" s="1"/>
  <c r="AK32"/>
  <c r="AJ32"/>
  <c r="AI32"/>
  <c r="AH32"/>
  <c r="AF32"/>
  <c r="AL32" s="1"/>
  <c r="AE32"/>
  <c r="AA32"/>
  <c r="Y32"/>
  <c r="Z32" s="1"/>
  <c r="V32"/>
  <c r="AB32" s="1"/>
  <c r="S32"/>
  <c r="R32"/>
  <c r="Q32"/>
  <c r="P32"/>
  <c r="N32"/>
  <c r="T32" s="1"/>
  <c r="M32"/>
  <c r="I32"/>
  <c r="G32"/>
  <c r="H32" s="1"/>
  <c r="D32"/>
  <c r="J32" s="1"/>
  <c r="BH31"/>
  <c r="BI31" s="1"/>
  <c r="BJ31" s="1"/>
  <c r="BF31"/>
  <c r="BE31"/>
  <c r="BK31" s="1"/>
  <c r="BB31"/>
  <c r="AZ31"/>
  <c r="BA31" s="1"/>
  <c r="AW31"/>
  <c r="BC31" s="1"/>
  <c r="AT31"/>
  <c r="AS31"/>
  <c r="AR31"/>
  <c r="AQ31"/>
  <c r="AO31"/>
  <c r="AU31" s="1"/>
  <c r="AN31"/>
  <c r="AJ31"/>
  <c r="AH31"/>
  <c r="AI31" s="1"/>
  <c r="AE31"/>
  <c r="AK31" s="1"/>
  <c r="AB31"/>
  <c r="AA31"/>
  <c r="Z31"/>
  <c r="Y31"/>
  <c r="W31"/>
  <c r="AC31" s="1"/>
  <c r="V31"/>
  <c r="R31"/>
  <c r="P31"/>
  <c r="Q31" s="1"/>
  <c r="M31"/>
  <c r="J31"/>
  <c r="I31"/>
  <c r="H31"/>
  <c r="G31"/>
  <c r="E31"/>
  <c r="K31" s="1"/>
  <c r="D31"/>
  <c r="BI30"/>
  <c r="BJ30" s="1"/>
  <c r="BH30"/>
  <c r="BG30"/>
  <c r="BM30" s="1"/>
  <c r="BN30" s="1"/>
  <c r="BO30" s="1"/>
  <c r="BE30"/>
  <c r="BF30" s="1"/>
  <c r="BC30"/>
  <c r="BB30"/>
  <c r="BA30"/>
  <c r="AZ30"/>
  <c r="AX30"/>
  <c r="BD30" s="1"/>
  <c r="AW30"/>
  <c r="AS30"/>
  <c r="AQ30"/>
  <c r="AR30" s="1"/>
  <c r="AN30"/>
  <c r="AK30"/>
  <c r="AJ30"/>
  <c r="AI30"/>
  <c r="AH30"/>
  <c r="AF30"/>
  <c r="AL30" s="1"/>
  <c r="AE30"/>
  <c r="AA30"/>
  <c r="Y30"/>
  <c r="Z30" s="1"/>
  <c r="V30"/>
  <c r="S30"/>
  <c r="R30"/>
  <c r="Q30"/>
  <c r="P30"/>
  <c r="N30"/>
  <c r="T30" s="1"/>
  <c r="M30"/>
  <c r="I30"/>
  <c r="G30"/>
  <c r="H30" s="1"/>
  <c r="D30"/>
  <c r="BJ29"/>
  <c r="BH29"/>
  <c r="BI29" s="1"/>
  <c r="BF29"/>
  <c r="BG29" s="1"/>
  <c r="BM29" s="1"/>
  <c r="BN29" s="1"/>
  <c r="BO29" s="1"/>
  <c r="BE29"/>
  <c r="BK29" s="1"/>
  <c r="BB29"/>
  <c r="AZ29"/>
  <c r="BA29" s="1"/>
  <c r="AW29"/>
  <c r="AT29"/>
  <c r="AS29"/>
  <c r="AR29"/>
  <c r="AQ29"/>
  <c r="AO29"/>
  <c r="AU29" s="1"/>
  <c r="AN29"/>
  <c r="AJ29"/>
  <c r="AH29"/>
  <c r="AI29" s="1"/>
  <c r="AE29"/>
  <c r="AB29"/>
  <c r="AA29"/>
  <c r="Z29"/>
  <c r="Y29"/>
  <c r="W29"/>
  <c r="AC29" s="1"/>
  <c r="V29"/>
  <c r="R29"/>
  <c r="P29"/>
  <c r="Q29" s="1"/>
  <c r="M29"/>
  <c r="J29"/>
  <c r="I29"/>
  <c r="H29"/>
  <c r="G29"/>
  <c r="E29"/>
  <c r="K29" s="1"/>
  <c r="D29"/>
  <c r="BI28"/>
  <c r="BJ28" s="1"/>
  <c r="BH28"/>
  <c r="BE28"/>
  <c r="BF28" s="1"/>
  <c r="BL28" s="1"/>
  <c r="BC28"/>
  <c r="BB28"/>
  <c r="BA28"/>
  <c r="AZ28"/>
  <c r="AX28"/>
  <c r="BD28" s="1"/>
  <c r="AW28"/>
  <c r="AS28"/>
  <c r="AQ28"/>
  <c r="AR28" s="1"/>
  <c r="AN28"/>
  <c r="AK28"/>
  <c r="AJ28"/>
  <c r="AI28"/>
  <c r="AH28"/>
  <c r="AF28"/>
  <c r="AL28" s="1"/>
  <c r="AE28"/>
  <c r="AA28"/>
  <c r="Y28"/>
  <c r="Z28" s="1"/>
  <c r="V28"/>
  <c r="S28"/>
  <c r="R28"/>
  <c r="Q28"/>
  <c r="P28"/>
  <c r="N28"/>
  <c r="T28" s="1"/>
  <c r="M28"/>
  <c r="I28"/>
  <c r="G28"/>
  <c r="H28" s="1"/>
  <c r="D28"/>
  <c r="BH27"/>
  <c r="BI27" s="1"/>
  <c r="BJ27" s="1"/>
  <c r="BF27"/>
  <c r="BG27" s="1"/>
  <c r="BE27"/>
  <c r="BK27" s="1"/>
  <c r="BB27"/>
  <c r="AZ27"/>
  <c r="BA27" s="1"/>
  <c r="AW27"/>
  <c r="BC27" s="1"/>
  <c r="AT27"/>
  <c r="AS27"/>
  <c r="AR27"/>
  <c r="AQ27"/>
  <c r="AO27"/>
  <c r="AU27" s="1"/>
  <c r="AN27"/>
  <c r="AJ27"/>
  <c r="AH27"/>
  <c r="AI27" s="1"/>
  <c r="AE27"/>
  <c r="AK27" s="1"/>
  <c r="AB27"/>
  <c r="AA27"/>
  <c r="Z27"/>
  <c r="Y27"/>
  <c r="W27"/>
  <c r="AC27" s="1"/>
  <c r="V27"/>
  <c r="R27"/>
  <c r="P27"/>
  <c r="Q27" s="1"/>
  <c r="M27"/>
  <c r="S27" s="1"/>
  <c r="J27"/>
  <c r="I27"/>
  <c r="H27"/>
  <c r="G27"/>
  <c r="E27"/>
  <c r="K27" s="1"/>
  <c r="D27"/>
  <c r="BI26"/>
  <c r="BJ26" s="1"/>
  <c r="BH26"/>
  <c r="BE26"/>
  <c r="BF26" s="1"/>
  <c r="BC26"/>
  <c r="BB26"/>
  <c r="BA26"/>
  <c r="AZ26"/>
  <c r="AX26"/>
  <c r="BD26" s="1"/>
  <c r="AW26"/>
  <c r="AS26"/>
  <c r="AQ26"/>
  <c r="AR26" s="1"/>
  <c r="AN26"/>
  <c r="AT26" s="1"/>
  <c r="AK26"/>
  <c r="AJ26"/>
  <c r="AI26"/>
  <c r="AH26"/>
  <c r="AF26"/>
  <c r="AL26" s="1"/>
  <c r="AE26"/>
  <c r="AA26"/>
  <c r="Y26"/>
  <c r="Z26" s="1"/>
  <c r="V26"/>
  <c r="AB26" s="1"/>
  <c r="S26"/>
  <c r="R26"/>
  <c r="Q26"/>
  <c r="P26"/>
  <c r="N26"/>
  <c r="T26" s="1"/>
  <c r="M26"/>
  <c r="I26"/>
  <c r="G26"/>
  <c r="H26" s="1"/>
  <c r="D26"/>
  <c r="J26" s="1"/>
  <c r="BH25"/>
  <c r="BI25" s="1"/>
  <c r="BJ25" s="1"/>
  <c r="BF25"/>
  <c r="BG25" s="1"/>
  <c r="BE25"/>
  <c r="BK25" s="1"/>
  <c r="BB25"/>
  <c r="AZ25"/>
  <c r="BA25" s="1"/>
  <c r="AW25"/>
  <c r="BC25" s="1"/>
  <c r="AT25"/>
  <c r="AS25"/>
  <c r="AR25"/>
  <c r="AQ25"/>
  <c r="AO25"/>
  <c r="AU25" s="1"/>
  <c r="AN25"/>
  <c r="AJ25"/>
  <c r="AH25"/>
  <c r="AI25" s="1"/>
  <c r="AE25"/>
  <c r="AK25" s="1"/>
  <c r="AB25"/>
  <c r="AA25"/>
  <c r="Z25"/>
  <c r="Y25"/>
  <c r="W25"/>
  <c r="AC25" s="1"/>
  <c r="V25"/>
  <c r="R25"/>
  <c r="P25"/>
  <c r="Q25" s="1"/>
  <c r="M25"/>
  <c r="S25" s="1"/>
  <c r="J25"/>
  <c r="I25"/>
  <c r="H25"/>
  <c r="G25"/>
  <c r="E25"/>
  <c r="K25" s="1"/>
  <c r="D25"/>
  <c r="BI24"/>
  <c r="BJ24" s="1"/>
  <c r="BH24"/>
  <c r="BE24"/>
  <c r="BF24" s="1"/>
  <c r="BC24"/>
  <c r="BB24"/>
  <c r="BA24"/>
  <c r="AZ24"/>
  <c r="AX24"/>
  <c r="BD24" s="1"/>
  <c r="AW24"/>
  <c r="AS24"/>
  <c r="AQ24"/>
  <c r="AR24" s="1"/>
  <c r="AN24"/>
  <c r="AT24" s="1"/>
  <c r="AK24"/>
  <c r="AJ24"/>
  <c r="AI24"/>
  <c r="AH24"/>
  <c r="AF24"/>
  <c r="AL24" s="1"/>
  <c r="AE24"/>
  <c r="AA24"/>
  <c r="Y24"/>
  <c r="Z24" s="1"/>
  <c r="V24"/>
  <c r="AB24" s="1"/>
  <c r="S24"/>
  <c r="R24"/>
  <c r="Q24"/>
  <c r="P24"/>
  <c r="N24"/>
  <c r="T24" s="1"/>
  <c r="M24"/>
  <c r="I24"/>
  <c r="G24"/>
  <c r="H24" s="1"/>
  <c r="D24"/>
  <c r="J24" s="1"/>
  <c r="BH23"/>
  <c r="BI23" s="1"/>
  <c r="BJ23" s="1"/>
  <c r="BF23"/>
  <c r="BG23" s="1"/>
  <c r="BE23"/>
  <c r="BK23" s="1"/>
  <c r="BB23"/>
  <c r="AZ23"/>
  <c r="BA23" s="1"/>
  <c r="AW23"/>
  <c r="BC23" s="1"/>
  <c r="AT23"/>
  <c r="AS23"/>
  <c r="AR23"/>
  <c r="AQ23"/>
  <c r="AO23"/>
  <c r="AU23" s="1"/>
  <c r="AN23"/>
  <c r="AJ23"/>
  <c r="AH23"/>
  <c r="AI23" s="1"/>
  <c r="AE23"/>
  <c r="AK23" s="1"/>
  <c r="AB23"/>
  <c r="AA23"/>
  <c r="Z23"/>
  <c r="Y23"/>
  <c r="W23"/>
  <c r="AC23" s="1"/>
  <c r="V23"/>
  <c r="R23"/>
  <c r="P23"/>
  <c r="Q23" s="1"/>
  <c r="M23"/>
  <c r="S23" s="1"/>
  <c r="J23"/>
  <c r="I23"/>
  <c r="H23"/>
  <c r="G23"/>
  <c r="E23"/>
  <c r="K23" s="1"/>
  <c r="D23"/>
  <c r="BI22"/>
  <c r="BJ22" s="1"/>
  <c r="BH22"/>
  <c r="BE22"/>
  <c r="BF22" s="1"/>
  <c r="BC22"/>
  <c r="BB22"/>
  <c r="BA22"/>
  <c r="AZ22"/>
  <c r="AX22"/>
  <c r="BD22" s="1"/>
  <c r="AW22"/>
  <c r="AS22"/>
  <c r="AQ22"/>
  <c r="AR22" s="1"/>
  <c r="AN22"/>
  <c r="AT22" s="1"/>
  <c r="AK22"/>
  <c r="AJ22"/>
  <c r="AI22"/>
  <c r="AH22"/>
  <c r="AF22"/>
  <c r="AL22" s="1"/>
  <c r="AE22"/>
  <c r="AA22"/>
  <c r="Y22"/>
  <c r="Z22" s="1"/>
  <c r="V22"/>
  <c r="AB22" s="1"/>
  <c r="S22"/>
  <c r="R22"/>
  <c r="Q22"/>
  <c r="P22"/>
  <c r="N22"/>
  <c r="T22" s="1"/>
  <c r="M22"/>
  <c r="I22"/>
  <c r="G22"/>
  <c r="H22" s="1"/>
  <c r="D22"/>
  <c r="J22" s="1"/>
  <c r="BH21"/>
  <c r="BI21" s="1"/>
  <c r="BJ21" s="1"/>
  <c r="BF21"/>
  <c r="BG21" s="1"/>
  <c r="BE21"/>
  <c r="BK21" s="1"/>
  <c r="BB21"/>
  <c r="AZ21"/>
  <c r="BA21" s="1"/>
  <c r="AW21"/>
  <c r="BC21" s="1"/>
  <c r="AT21"/>
  <c r="AS21"/>
  <c r="AR21"/>
  <c r="AQ21"/>
  <c r="AO21"/>
  <c r="AU21" s="1"/>
  <c r="AN21"/>
  <c r="AJ21"/>
  <c r="AH21"/>
  <c r="AI21" s="1"/>
  <c r="AE21"/>
  <c r="AK21" s="1"/>
  <c r="AB21"/>
  <c r="AA21"/>
  <c r="Z21"/>
  <c r="Y21"/>
  <c r="W21"/>
  <c r="AC21" s="1"/>
  <c r="V21"/>
  <c r="R21"/>
  <c r="P21"/>
  <c r="Q21" s="1"/>
  <c r="M21"/>
  <c r="S21" s="1"/>
  <c r="J21"/>
  <c r="I21"/>
  <c r="H21"/>
  <c r="G21"/>
  <c r="E21"/>
  <c r="K21" s="1"/>
  <c r="D21"/>
  <c r="BI20"/>
  <c r="BJ20" s="1"/>
  <c r="BH20"/>
  <c r="BE20"/>
  <c r="BF20" s="1"/>
  <c r="BC20"/>
  <c r="BB20"/>
  <c r="BA20"/>
  <c r="AZ20"/>
  <c r="AX20"/>
  <c r="BD20" s="1"/>
  <c r="AW20"/>
  <c r="AS20"/>
  <c r="AQ20"/>
  <c r="AR20" s="1"/>
  <c r="AN20"/>
  <c r="AT20" s="1"/>
  <c r="AK20"/>
  <c r="AJ20"/>
  <c r="AI20"/>
  <c r="AH20"/>
  <c r="AF20"/>
  <c r="AL20" s="1"/>
  <c r="AE20"/>
  <c r="AA20"/>
  <c r="Y20"/>
  <c r="Z20" s="1"/>
  <c r="V20"/>
  <c r="AB20" s="1"/>
  <c r="S20"/>
  <c r="R20"/>
  <c r="Q20"/>
  <c r="P20"/>
  <c r="N20"/>
  <c r="T20" s="1"/>
  <c r="M20"/>
  <c r="I20"/>
  <c r="G20"/>
  <c r="H20" s="1"/>
  <c r="D20"/>
  <c r="J20" s="1"/>
  <c r="BH19"/>
  <c r="BI19" s="1"/>
  <c r="BJ19" s="1"/>
  <c r="BF19"/>
  <c r="BG19" s="1"/>
  <c r="BE19"/>
  <c r="BK19" s="1"/>
  <c r="BB19"/>
  <c r="AZ19"/>
  <c r="BA19" s="1"/>
  <c r="AW19"/>
  <c r="BC19" s="1"/>
  <c r="AT19"/>
  <c r="AS19"/>
  <c r="AR19"/>
  <c r="AQ19"/>
  <c r="AO19"/>
  <c r="AU19" s="1"/>
  <c r="AN19"/>
  <c r="AJ19"/>
  <c r="AH19"/>
  <c r="AI19" s="1"/>
  <c r="AE19"/>
  <c r="AK19" s="1"/>
  <c r="AB19"/>
  <c r="AA19"/>
  <c r="Z19"/>
  <c r="Y19"/>
  <c r="W19"/>
  <c r="AC19" s="1"/>
  <c r="V19"/>
  <c r="R19"/>
  <c r="P19"/>
  <c r="Q19" s="1"/>
  <c r="M19"/>
  <c r="S19" s="1"/>
  <c r="J19"/>
  <c r="I19"/>
  <c r="H19"/>
  <c r="G19"/>
  <c r="E19"/>
  <c r="K19" s="1"/>
  <c r="D19"/>
  <c r="BI18"/>
  <c r="BJ18" s="1"/>
  <c r="BH18"/>
  <c r="BE18"/>
  <c r="BF18" s="1"/>
  <c r="BC18"/>
  <c r="BB18"/>
  <c r="BA18"/>
  <c r="AZ18"/>
  <c r="AX18"/>
  <c r="BD18" s="1"/>
  <c r="AW18"/>
  <c r="AS18"/>
  <c r="AQ18"/>
  <c r="AR18" s="1"/>
  <c r="AN18"/>
  <c r="AT18" s="1"/>
  <c r="AK18"/>
  <c r="AJ18"/>
  <c r="AI18"/>
  <c r="AH18"/>
  <c r="AF18"/>
  <c r="AL18" s="1"/>
  <c r="AE18"/>
  <c r="AA18"/>
  <c r="Y18"/>
  <c r="Z18" s="1"/>
  <c r="V18"/>
  <c r="AB18" s="1"/>
  <c r="S18"/>
  <c r="R18"/>
  <c r="Q18"/>
  <c r="P18"/>
  <c r="N18"/>
  <c r="T18" s="1"/>
  <c r="M18"/>
  <c r="I18"/>
  <c r="G18"/>
  <c r="H18" s="1"/>
  <c r="D18"/>
  <c r="J18" s="1"/>
  <c r="BH17"/>
  <c r="BI17" s="1"/>
  <c r="BJ17" s="1"/>
  <c r="BF17"/>
  <c r="BG17" s="1"/>
  <c r="BE17"/>
  <c r="BK17" s="1"/>
  <c r="BB17"/>
  <c r="AZ17"/>
  <c r="BA17" s="1"/>
  <c r="AW17"/>
  <c r="BC17" s="1"/>
  <c r="AT17"/>
  <c r="AS17"/>
  <c r="AR17"/>
  <c r="AQ17"/>
  <c r="AO17"/>
  <c r="AU17" s="1"/>
  <c r="AN17"/>
  <c r="AJ17"/>
  <c r="AH17"/>
  <c r="AI17" s="1"/>
  <c r="AE17"/>
  <c r="AK17" s="1"/>
  <c r="AB17"/>
  <c r="AA17"/>
  <c r="Z17"/>
  <c r="Y17"/>
  <c r="W17"/>
  <c r="AC17" s="1"/>
  <c r="V17"/>
  <c r="R17"/>
  <c r="P17"/>
  <c r="Q17" s="1"/>
  <c r="M17"/>
  <c r="S17" s="1"/>
  <c r="J17"/>
  <c r="I17"/>
  <c r="H17"/>
  <c r="G17"/>
  <c r="E17"/>
  <c r="K17" s="1"/>
  <c r="D17"/>
  <c r="BI16"/>
  <c r="BJ16" s="1"/>
  <c r="BH16"/>
  <c r="BE16"/>
  <c r="BF16" s="1"/>
  <c r="BC16"/>
  <c r="BB16"/>
  <c r="BA16"/>
  <c r="AZ16"/>
  <c r="AX16"/>
  <c r="BD16" s="1"/>
  <c r="AW16"/>
  <c r="AS16"/>
  <c r="AQ16"/>
  <c r="AR16" s="1"/>
  <c r="AN16"/>
  <c r="AT16" s="1"/>
  <c r="AK16"/>
  <c r="AJ16"/>
  <c r="AI16"/>
  <c r="AH16"/>
  <c r="AF16"/>
  <c r="AL16" s="1"/>
  <c r="AE16"/>
  <c r="AA16"/>
  <c r="Y16"/>
  <c r="Z16" s="1"/>
  <c r="V16"/>
  <c r="AB16" s="1"/>
  <c r="S16"/>
  <c r="R16"/>
  <c r="Q16"/>
  <c r="P16"/>
  <c r="N16"/>
  <c r="T16" s="1"/>
  <c r="M16"/>
  <c r="I16"/>
  <c r="G16"/>
  <c r="H16" s="1"/>
  <c r="D16"/>
  <c r="J16" s="1"/>
  <c r="BH15"/>
  <c r="BI15" s="1"/>
  <c r="BJ15" s="1"/>
  <c r="BF15"/>
  <c r="BG15" s="1"/>
  <c r="BE15"/>
  <c r="BK15" s="1"/>
  <c r="BB15"/>
  <c r="AZ15"/>
  <c r="BA15" s="1"/>
  <c r="AW15"/>
  <c r="BC15" s="1"/>
  <c r="AT15"/>
  <c r="AS15"/>
  <c r="AR15"/>
  <c r="AQ15"/>
  <c r="AO15"/>
  <c r="AU15" s="1"/>
  <c r="AN15"/>
  <c r="AJ15"/>
  <c r="AH15"/>
  <c r="AI15" s="1"/>
  <c r="AE15"/>
  <c r="AK15" s="1"/>
  <c r="AB15"/>
  <c r="AA15"/>
  <c r="Z15"/>
  <c r="Y15"/>
  <c r="W15"/>
  <c r="AC15" s="1"/>
  <c r="V15"/>
  <c r="R15"/>
  <c r="P15"/>
  <c r="Q15" s="1"/>
  <c r="M15"/>
  <c r="S15" s="1"/>
  <c r="J15"/>
  <c r="I15"/>
  <c r="H15"/>
  <c r="G15"/>
  <c r="E15"/>
  <c r="K15" s="1"/>
  <c r="D15"/>
  <c r="BI14"/>
  <c r="BJ14" s="1"/>
  <c r="BH14"/>
  <c r="BE14"/>
  <c r="BF14" s="1"/>
  <c r="BC14"/>
  <c r="BB14"/>
  <c r="BA14"/>
  <c r="AZ14"/>
  <c r="AX14"/>
  <c r="BD14" s="1"/>
  <c r="AW14"/>
  <c r="AS14"/>
  <c r="AQ14"/>
  <c r="AR14" s="1"/>
  <c r="AN14"/>
  <c r="AT14" s="1"/>
  <c r="AK14"/>
  <c r="AJ14"/>
  <c r="AI14"/>
  <c r="AH14"/>
  <c r="AF14"/>
  <c r="AL14" s="1"/>
  <c r="AE14"/>
  <c r="AA14"/>
  <c r="Y14"/>
  <c r="Z14" s="1"/>
  <c r="V14"/>
  <c r="AB14" s="1"/>
  <c r="S14"/>
  <c r="R14"/>
  <c r="Q14"/>
  <c r="P14"/>
  <c r="N14"/>
  <c r="T14" s="1"/>
  <c r="M14"/>
  <c r="I14"/>
  <c r="G14"/>
  <c r="H14" s="1"/>
  <c r="D14"/>
  <c r="J14" s="1"/>
  <c r="BH13"/>
  <c r="BI13" s="1"/>
  <c r="BJ13" s="1"/>
  <c r="BF13"/>
  <c r="BG13" s="1"/>
  <c r="BE13"/>
  <c r="BK13" s="1"/>
  <c r="BB13"/>
  <c r="AZ13"/>
  <c r="BA13" s="1"/>
  <c r="AW13"/>
  <c r="BC13" s="1"/>
  <c r="AT13"/>
  <c r="AS13"/>
  <c r="AR13"/>
  <c r="AQ13"/>
  <c r="AO13"/>
  <c r="AU13" s="1"/>
  <c r="AN13"/>
  <c r="AJ13"/>
  <c r="AH13"/>
  <c r="AI13" s="1"/>
  <c r="AE13"/>
  <c r="AK13" s="1"/>
  <c r="AB13"/>
  <c r="AA13"/>
  <c r="Z13"/>
  <c r="Y13"/>
  <c r="W13"/>
  <c r="AC13" s="1"/>
  <c r="V13"/>
  <c r="R13"/>
  <c r="P13"/>
  <c r="Q13" s="1"/>
  <c r="M13"/>
  <c r="S13" s="1"/>
  <c r="J13"/>
  <c r="I13"/>
  <c r="H13"/>
  <c r="G13"/>
  <c r="E13"/>
  <c r="K13" s="1"/>
  <c r="D13"/>
  <c r="BI12"/>
  <c r="BJ12" s="1"/>
  <c r="BH12"/>
  <c r="BE12"/>
  <c r="BF12" s="1"/>
  <c r="BC12"/>
  <c r="BB12"/>
  <c r="BA12"/>
  <c r="AZ12"/>
  <c r="AX12"/>
  <c r="BD12" s="1"/>
  <c r="AW12"/>
  <c r="AS12"/>
  <c r="AQ12"/>
  <c r="AR12" s="1"/>
  <c r="AN12"/>
  <c r="AT12" s="1"/>
  <c r="AK12"/>
  <c r="AJ12"/>
  <c r="AI12"/>
  <c r="AH12"/>
  <c r="AF12"/>
  <c r="AL12" s="1"/>
  <c r="AE12"/>
  <c r="AA12"/>
  <c r="Y12"/>
  <c r="Z12" s="1"/>
  <c r="V12"/>
  <c r="AB12" s="1"/>
  <c r="S12"/>
  <c r="R12"/>
  <c r="Q12"/>
  <c r="P12"/>
  <c r="N12"/>
  <c r="T12" s="1"/>
  <c r="M12"/>
  <c r="I12"/>
  <c r="G12"/>
  <c r="H12" s="1"/>
  <c r="D12"/>
  <c r="J12" s="1"/>
  <c r="BH11"/>
  <c r="BI11" s="1"/>
  <c r="BJ11" s="1"/>
  <c r="BF11"/>
  <c r="BG11" s="1"/>
  <c r="BE11"/>
  <c r="BK11" s="1"/>
  <c r="BB11"/>
  <c r="AZ11"/>
  <c r="BA11" s="1"/>
  <c r="AW11"/>
  <c r="BC11" s="1"/>
  <c r="AT11"/>
  <c r="AS11"/>
  <c r="AR11"/>
  <c r="AQ11"/>
  <c r="AO11"/>
  <c r="AU11" s="1"/>
  <c r="AN11"/>
  <c r="AJ11"/>
  <c r="AH11"/>
  <c r="AI11" s="1"/>
  <c r="AE11"/>
  <c r="AK11" s="1"/>
  <c r="AB11"/>
  <c r="AA11"/>
  <c r="Z11"/>
  <c r="Y11"/>
  <c r="W11"/>
  <c r="AC11" s="1"/>
  <c r="V11"/>
  <c r="R11"/>
  <c r="P11"/>
  <c r="Q11" s="1"/>
  <c r="M11"/>
  <c r="S11" s="1"/>
  <c r="J11"/>
  <c r="I11"/>
  <c r="H11"/>
  <c r="G11"/>
  <c r="E11"/>
  <c r="K11" s="1"/>
  <c r="D11"/>
  <c r="BI10"/>
  <c r="BJ10" s="1"/>
  <c r="BH10"/>
  <c r="BE10"/>
  <c r="BF10" s="1"/>
  <c r="BC10"/>
  <c r="BB10"/>
  <c r="BA10"/>
  <c r="AZ10"/>
  <c r="AX10"/>
  <c r="BD10" s="1"/>
  <c r="AW10"/>
  <c r="AS10"/>
  <c r="AQ10"/>
  <c r="AR10" s="1"/>
  <c r="AN10"/>
  <c r="AT10" s="1"/>
  <c r="AK10"/>
  <c r="AJ10"/>
  <c r="AI10"/>
  <c r="AH10"/>
  <c r="AF10"/>
  <c r="AL10" s="1"/>
  <c r="AE10"/>
  <c r="AA10"/>
  <c r="Y10"/>
  <c r="Z10" s="1"/>
  <c r="V10"/>
  <c r="AB10" s="1"/>
  <c r="S10"/>
  <c r="R10"/>
  <c r="Q10"/>
  <c r="P10"/>
  <c r="N10"/>
  <c r="T10" s="1"/>
  <c r="M10"/>
  <c r="I10"/>
  <c r="G10"/>
  <c r="H10" s="1"/>
  <c r="D10"/>
  <c r="J10" s="1"/>
  <c r="BH9"/>
  <c r="BI9" s="1"/>
  <c r="BJ9" s="1"/>
  <c r="BF9"/>
  <c r="BG9" s="1"/>
  <c r="BE9"/>
  <c r="BK9" s="1"/>
  <c r="BB9"/>
  <c r="AZ9"/>
  <c r="BA9" s="1"/>
  <c r="AW9"/>
  <c r="BC9" s="1"/>
  <c r="AT9"/>
  <c r="AS9"/>
  <c r="AR9"/>
  <c r="AQ9"/>
  <c r="AO9"/>
  <c r="AU9" s="1"/>
  <c r="AN9"/>
  <c r="AJ9"/>
  <c r="AH9"/>
  <c r="AI9" s="1"/>
  <c r="AE9"/>
  <c r="AK9" s="1"/>
  <c r="AB9"/>
  <c r="AA9"/>
  <c r="Z9"/>
  <c r="Y9"/>
  <c r="W9"/>
  <c r="AC9" s="1"/>
  <c r="V9"/>
  <c r="R9"/>
  <c r="P9"/>
  <c r="Q9" s="1"/>
  <c r="M9"/>
  <c r="S9" s="1"/>
  <c r="J9"/>
  <c r="I9"/>
  <c r="H9"/>
  <c r="G9"/>
  <c r="E9"/>
  <c r="K9" s="1"/>
  <c r="D9"/>
  <c r="BI8"/>
  <c r="BH8"/>
  <c r="BE8"/>
  <c r="BF8" s="1"/>
  <c r="BC8"/>
  <c r="BB8"/>
  <c r="BA8"/>
  <c r="AZ8"/>
  <c r="AX8"/>
  <c r="AW8"/>
  <c r="AS8"/>
  <c r="AQ8"/>
  <c r="AQ117" s="1"/>
  <c r="AN8"/>
  <c r="AN117" s="1"/>
  <c r="AT117" s="1"/>
  <c r="AK8"/>
  <c r="AJ8"/>
  <c r="AI8"/>
  <c r="AH8"/>
  <c r="AF8"/>
  <c r="AE8"/>
  <c r="AA8"/>
  <c r="Y8"/>
  <c r="Y117" s="1"/>
  <c r="V8"/>
  <c r="V117" s="1"/>
  <c r="AB117" s="1"/>
  <c r="S8"/>
  <c r="R8"/>
  <c r="Q8"/>
  <c r="P8"/>
  <c r="N8"/>
  <c r="M8"/>
  <c r="I8"/>
  <c r="G8"/>
  <c r="G117" s="1"/>
  <c r="D8"/>
  <c r="D117" s="1"/>
  <c r="J117" s="1"/>
  <c r="BL8" l="1"/>
  <c r="BG8"/>
  <c r="BL10"/>
  <c r="BG10"/>
  <c r="BM10" s="1"/>
  <c r="BN10" s="1"/>
  <c r="BO10" s="1"/>
  <c r="BL12"/>
  <c r="BG12"/>
  <c r="BM12" s="1"/>
  <c r="BN12" s="1"/>
  <c r="BO12" s="1"/>
  <c r="BL14"/>
  <c r="BG14"/>
  <c r="BM14" s="1"/>
  <c r="BN14" s="1"/>
  <c r="BO14" s="1"/>
  <c r="BL16"/>
  <c r="BG16"/>
  <c r="BM16" s="1"/>
  <c r="BN16" s="1"/>
  <c r="BO16" s="1"/>
  <c r="BL18"/>
  <c r="BG18"/>
  <c r="BM18" s="1"/>
  <c r="BN18" s="1"/>
  <c r="BO18" s="1"/>
  <c r="BL20"/>
  <c r="BG20"/>
  <c r="BM20" s="1"/>
  <c r="BN20" s="1"/>
  <c r="BO20" s="1"/>
  <c r="BL22"/>
  <c r="BG22"/>
  <c r="BM22" s="1"/>
  <c r="BN22" s="1"/>
  <c r="BO22" s="1"/>
  <c r="BL24"/>
  <c r="BG24"/>
  <c r="BM24" s="1"/>
  <c r="BN24" s="1"/>
  <c r="BO24" s="1"/>
  <c r="BL26"/>
  <c r="BG26"/>
  <c r="BM26" s="1"/>
  <c r="BN26" s="1"/>
  <c r="BO26" s="1"/>
  <c r="BM9"/>
  <c r="BN9" s="1"/>
  <c r="BO9" s="1"/>
  <c r="BM11"/>
  <c r="BN11" s="1"/>
  <c r="BO11" s="1"/>
  <c r="BM13"/>
  <c r="BN13" s="1"/>
  <c r="BO13" s="1"/>
  <c r="BM15"/>
  <c r="BN15" s="1"/>
  <c r="BO15" s="1"/>
  <c r="BM17"/>
  <c r="BN17" s="1"/>
  <c r="BO17" s="1"/>
  <c r="BM19"/>
  <c r="BN19" s="1"/>
  <c r="BO19" s="1"/>
  <c r="BM21"/>
  <c r="BN21" s="1"/>
  <c r="BO21" s="1"/>
  <c r="BM23"/>
  <c r="BN23" s="1"/>
  <c r="BO23" s="1"/>
  <c r="BM25"/>
  <c r="BN25" s="1"/>
  <c r="BO25" s="1"/>
  <c r="BM27"/>
  <c r="BN27" s="1"/>
  <c r="BO27" s="1"/>
  <c r="J28"/>
  <c r="E28"/>
  <c r="K28" s="1"/>
  <c r="AB28"/>
  <c r="W28"/>
  <c r="AC28" s="1"/>
  <c r="AT28"/>
  <c r="AO28"/>
  <c r="AU28" s="1"/>
  <c r="S31"/>
  <c r="N31"/>
  <c r="T31" s="1"/>
  <c r="Q117"/>
  <c r="BA117"/>
  <c r="BI117"/>
  <c r="BK8"/>
  <c r="BL9"/>
  <c r="BK10"/>
  <c r="BL11"/>
  <c r="BK12"/>
  <c r="BL13"/>
  <c r="BK14"/>
  <c r="BL15"/>
  <c r="BK16"/>
  <c r="BL17"/>
  <c r="BK18"/>
  <c r="BL19"/>
  <c r="BK20"/>
  <c r="BL21"/>
  <c r="BK22"/>
  <c r="BL23"/>
  <c r="BK24"/>
  <c r="BL25"/>
  <c r="BK26"/>
  <c r="BL27"/>
  <c r="BK28"/>
  <c r="S29"/>
  <c r="N29"/>
  <c r="T29" s="1"/>
  <c r="AK29"/>
  <c r="AF29"/>
  <c r="AL29" s="1"/>
  <c r="BC29"/>
  <c r="AX29"/>
  <c r="BD29" s="1"/>
  <c r="J30"/>
  <c r="E30"/>
  <c r="K30" s="1"/>
  <c r="AB30"/>
  <c r="W30"/>
  <c r="AC30" s="1"/>
  <c r="AT30"/>
  <c r="AO30"/>
  <c r="AU30" s="1"/>
  <c r="AI117"/>
  <c r="E8"/>
  <c r="H8"/>
  <c r="H117" s="1"/>
  <c r="J8"/>
  <c r="M117"/>
  <c r="S117" s="1"/>
  <c r="P117"/>
  <c r="T8"/>
  <c r="W8"/>
  <c r="Z8"/>
  <c r="Z117" s="1"/>
  <c r="AB8"/>
  <c r="AE117"/>
  <c r="AK117" s="1"/>
  <c r="AH117"/>
  <c r="AL8"/>
  <c r="AO8"/>
  <c r="AR8"/>
  <c r="AR117" s="1"/>
  <c r="AT8"/>
  <c r="AW117"/>
  <c r="BC117" s="1"/>
  <c r="AZ117"/>
  <c r="BD8"/>
  <c r="BH117"/>
  <c r="BJ8"/>
  <c r="N9"/>
  <c r="T9" s="1"/>
  <c r="AF9"/>
  <c r="AL9" s="1"/>
  <c r="AX9"/>
  <c r="BD9" s="1"/>
  <c r="E10"/>
  <c r="K10" s="1"/>
  <c r="W10"/>
  <c r="AC10" s="1"/>
  <c r="AO10"/>
  <c r="AU10" s="1"/>
  <c r="N11"/>
  <c r="T11" s="1"/>
  <c r="AF11"/>
  <c r="AL11" s="1"/>
  <c r="AX11"/>
  <c r="BD11" s="1"/>
  <c r="E12"/>
  <c r="K12" s="1"/>
  <c r="W12"/>
  <c r="AC12" s="1"/>
  <c r="AO12"/>
  <c r="AU12" s="1"/>
  <c r="N13"/>
  <c r="T13" s="1"/>
  <c r="AF13"/>
  <c r="AL13" s="1"/>
  <c r="AX13"/>
  <c r="BD13" s="1"/>
  <c r="E14"/>
  <c r="K14" s="1"/>
  <c r="W14"/>
  <c r="AC14" s="1"/>
  <c r="AO14"/>
  <c r="AU14" s="1"/>
  <c r="N15"/>
  <c r="T15" s="1"/>
  <c r="AF15"/>
  <c r="AL15" s="1"/>
  <c r="AX15"/>
  <c r="BD15" s="1"/>
  <c r="E16"/>
  <c r="K16" s="1"/>
  <c r="W16"/>
  <c r="AC16" s="1"/>
  <c r="AO16"/>
  <c r="AU16" s="1"/>
  <c r="N17"/>
  <c r="T17" s="1"/>
  <c r="AF17"/>
  <c r="AL17" s="1"/>
  <c r="AX17"/>
  <c r="BD17" s="1"/>
  <c r="E18"/>
  <c r="K18" s="1"/>
  <c r="W18"/>
  <c r="AC18" s="1"/>
  <c r="AO18"/>
  <c r="AU18" s="1"/>
  <c r="N19"/>
  <c r="T19" s="1"/>
  <c r="AF19"/>
  <c r="AL19" s="1"/>
  <c r="AX19"/>
  <c r="BD19" s="1"/>
  <c r="E20"/>
  <c r="K20" s="1"/>
  <c r="W20"/>
  <c r="AC20" s="1"/>
  <c r="AO20"/>
  <c r="AU20" s="1"/>
  <c r="N21"/>
  <c r="T21" s="1"/>
  <c r="AF21"/>
  <c r="AL21" s="1"/>
  <c r="AX21"/>
  <c r="BD21" s="1"/>
  <c r="E22"/>
  <c r="K22" s="1"/>
  <c r="W22"/>
  <c r="AC22" s="1"/>
  <c r="AO22"/>
  <c r="AU22" s="1"/>
  <c r="N23"/>
  <c r="T23" s="1"/>
  <c r="AF23"/>
  <c r="AL23" s="1"/>
  <c r="AX23"/>
  <c r="BD23" s="1"/>
  <c r="E24"/>
  <c r="K24" s="1"/>
  <c r="W24"/>
  <c r="AC24" s="1"/>
  <c r="AO24"/>
  <c r="AU24" s="1"/>
  <c r="N25"/>
  <c r="T25" s="1"/>
  <c r="AF25"/>
  <c r="AL25" s="1"/>
  <c r="AX25"/>
  <c r="BD25" s="1"/>
  <c r="E26"/>
  <c r="K26" s="1"/>
  <c r="W26"/>
  <c r="AC26" s="1"/>
  <c r="AO26"/>
  <c r="AU26" s="1"/>
  <c r="N27"/>
  <c r="T27" s="1"/>
  <c r="AF27"/>
  <c r="AL27" s="1"/>
  <c r="AX27"/>
  <c r="BD27" s="1"/>
  <c r="BG28"/>
  <c r="BM28" s="1"/>
  <c r="BN28" s="1"/>
  <c r="BO28" s="1"/>
  <c r="BL29"/>
  <c r="BL30"/>
  <c r="BK30"/>
  <c r="BL31"/>
  <c r="BL33"/>
  <c r="BL35"/>
  <c r="BL37"/>
  <c r="BL39"/>
  <c r="BL41"/>
  <c r="BL43"/>
  <c r="BL45"/>
  <c r="BL47"/>
  <c r="BL49"/>
  <c r="BL51"/>
  <c r="BL53"/>
  <c r="BL55"/>
  <c r="AK57"/>
  <c r="AF57"/>
  <c r="AL57" s="1"/>
  <c r="BC57"/>
  <c r="AX57"/>
  <c r="BD57" s="1"/>
  <c r="J58"/>
  <c r="E58"/>
  <c r="K58" s="1"/>
  <c r="AB58"/>
  <c r="W58"/>
  <c r="AC58" s="1"/>
  <c r="AT58"/>
  <c r="AO58"/>
  <c r="AU58" s="1"/>
  <c r="S61"/>
  <c r="N61"/>
  <c r="T61" s="1"/>
  <c r="AK61"/>
  <c r="AF61"/>
  <c r="AL61" s="1"/>
  <c r="BC61"/>
  <c r="AX61"/>
  <c r="BD61" s="1"/>
  <c r="J62"/>
  <c r="E62"/>
  <c r="K62" s="1"/>
  <c r="AF31"/>
  <c r="AL31" s="1"/>
  <c r="AX31"/>
  <c r="BD31" s="1"/>
  <c r="BG31"/>
  <c r="BM31" s="1"/>
  <c r="BN31" s="1"/>
  <c r="BO31" s="1"/>
  <c r="E32"/>
  <c r="K32" s="1"/>
  <c r="W32"/>
  <c r="AC32" s="1"/>
  <c r="AO32"/>
  <c r="AU32" s="1"/>
  <c r="BF32"/>
  <c r="BF117" s="1"/>
  <c r="N33"/>
  <c r="T33" s="1"/>
  <c r="AF33"/>
  <c r="AL33" s="1"/>
  <c r="AX33"/>
  <c r="BD33" s="1"/>
  <c r="BG33"/>
  <c r="BM33" s="1"/>
  <c r="BN33" s="1"/>
  <c r="BO33" s="1"/>
  <c r="E34"/>
  <c r="K34" s="1"/>
  <c r="W34"/>
  <c r="AC34" s="1"/>
  <c r="AO34"/>
  <c r="AU34" s="1"/>
  <c r="BF34"/>
  <c r="N35"/>
  <c r="T35" s="1"/>
  <c r="AF35"/>
  <c r="AL35" s="1"/>
  <c r="AX35"/>
  <c r="BD35" s="1"/>
  <c r="BG35"/>
  <c r="BM35" s="1"/>
  <c r="BN35" s="1"/>
  <c r="BO35" s="1"/>
  <c r="E36"/>
  <c r="K36" s="1"/>
  <c r="W36"/>
  <c r="AC36" s="1"/>
  <c r="AO36"/>
  <c r="AU36" s="1"/>
  <c r="BF36"/>
  <c r="N37"/>
  <c r="T37" s="1"/>
  <c r="AF37"/>
  <c r="AL37" s="1"/>
  <c r="AX37"/>
  <c r="BD37" s="1"/>
  <c r="BG37"/>
  <c r="BM37" s="1"/>
  <c r="BN37" s="1"/>
  <c r="BO37" s="1"/>
  <c r="E38"/>
  <c r="K38" s="1"/>
  <c r="W38"/>
  <c r="AC38" s="1"/>
  <c r="AO38"/>
  <c r="AU38" s="1"/>
  <c r="BF38"/>
  <c r="N39"/>
  <c r="T39" s="1"/>
  <c r="AF39"/>
  <c r="AL39" s="1"/>
  <c r="AX39"/>
  <c r="BD39" s="1"/>
  <c r="BG39"/>
  <c r="BM39" s="1"/>
  <c r="BN39" s="1"/>
  <c r="BO39" s="1"/>
  <c r="E40"/>
  <c r="K40" s="1"/>
  <c r="W40"/>
  <c r="AC40" s="1"/>
  <c r="AO40"/>
  <c r="AU40" s="1"/>
  <c r="BF40"/>
  <c r="N41"/>
  <c r="T41" s="1"/>
  <c r="AF41"/>
  <c r="AL41" s="1"/>
  <c r="AX41"/>
  <c r="BD41" s="1"/>
  <c r="BG41"/>
  <c r="BM41" s="1"/>
  <c r="BN41" s="1"/>
  <c r="BO41" s="1"/>
  <c r="E42"/>
  <c r="K42" s="1"/>
  <c r="W42"/>
  <c r="AC42" s="1"/>
  <c r="AO42"/>
  <c r="AU42" s="1"/>
  <c r="BF42"/>
  <c r="N43"/>
  <c r="T43" s="1"/>
  <c r="AF43"/>
  <c r="AL43" s="1"/>
  <c r="AX43"/>
  <c r="BD43" s="1"/>
  <c r="BG43"/>
  <c r="BM43" s="1"/>
  <c r="BN43" s="1"/>
  <c r="BO43" s="1"/>
  <c r="E44"/>
  <c r="K44" s="1"/>
  <c r="W44"/>
  <c r="AC44" s="1"/>
  <c r="AO44"/>
  <c r="AU44" s="1"/>
  <c r="BF44"/>
  <c r="N45"/>
  <c r="T45" s="1"/>
  <c r="AF45"/>
  <c r="AL45" s="1"/>
  <c r="AX45"/>
  <c r="BD45" s="1"/>
  <c r="BG45"/>
  <c r="BM45" s="1"/>
  <c r="BN45" s="1"/>
  <c r="BO45" s="1"/>
  <c r="E46"/>
  <c r="K46" s="1"/>
  <c r="W46"/>
  <c r="AC46" s="1"/>
  <c r="AO46"/>
  <c r="AU46" s="1"/>
  <c r="BF46"/>
  <c r="N47"/>
  <c r="T47" s="1"/>
  <c r="AF47"/>
  <c r="AL47" s="1"/>
  <c r="AX47"/>
  <c r="BD47" s="1"/>
  <c r="BG47"/>
  <c r="BM47" s="1"/>
  <c r="BN47" s="1"/>
  <c r="BO47" s="1"/>
  <c r="E48"/>
  <c r="K48" s="1"/>
  <c r="W48"/>
  <c r="AC48" s="1"/>
  <c r="AO48"/>
  <c r="AU48" s="1"/>
  <c r="BF48"/>
  <c r="N49"/>
  <c r="T49" s="1"/>
  <c r="AF49"/>
  <c r="AL49" s="1"/>
  <c r="AX49"/>
  <c r="BD49" s="1"/>
  <c r="BG49"/>
  <c r="BM49" s="1"/>
  <c r="BN49" s="1"/>
  <c r="BO49" s="1"/>
  <c r="E50"/>
  <c r="K50" s="1"/>
  <c r="W50"/>
  <c r="AC50" s="1"/>
  <c r="AO50"/>
  <c r="AU50" s="1"/>
  <c r="BF50"/>
  <c r="N51"/>
  <c r="T51" s="1"/>
  <c r="AF51"/>
  <c r="AL51" s="1"/>
  <c r="AX51"/>
  <c r="BD51" s="1"/>
  <c r="BG51"/>
  <c r="BM51" s="1"/>
  <c r="BN51" s="1"/>
  <c r="BO51" s="1"/>
  <c r="E52"/>
  <c r="K52" s="1"/>
  <c r="W52"/>
  <c r="AC52" s="1"/>
  <c r="AO52"/>
  <c r="AU52" s="1"/>
  <c r="BF52"/>
  <c r="N53"/>
  <c r="T53" s="1"/>
  <c r="AF53"/>
  <c r="AL53" s="1"/>
  <c r="AX53"/>
  <c r="BD53" s="1"/>
  <c r="BG53"/>
  <c r="BM53" s="1"/>
  <c r="BN53" s="1"/>
  <c r="BO53" s="1"/>
  <c r="E54"/>
  <c r="K54" s="1"/>
  <c r="W54"/>
  <c r="AC54" s="1"/>
  <c r="AO54"/>
  <c r="AU54" s="1"/>
  <c r="BF54"/>
  <c r="N55"/>
  <c r="T55" s="1"/>
  <c r="AF55"/>
  <c r="AL55" s="1"/>
  <c r="AX55"/>
  <c r="BD55" s="1"/>
  <c r="BG55"/>
  <c r="BM55" s="1"/>
  <c r="BN55" s="1"/>
  <c r="BO55" s="1"/>
  <c r="E56"/>
  <c r="K56" s="1"/>
  <c r="W56"/>
  <c r="AC56" s="1"/>
  <c r="AO56"/>
  <c r="AU56" s="1"/>
  <c r="BF56"/>
  <c r="N57"/>
  <c r="T57" s="1"/>
  <c r="BL57"/>
  <c r="BL58"/>
  <c r="BK58"/>
  <c r="BM59"/>
  <c r="BN59" s="1"/>
  <c r="BO59" s="1"/>
  <c r="BJ59"/>
  <c r="BG60"/>
  <c r="BM60" s="1"/>
  <c r="BN60" s="1"/>
  <c r="BO60" s="1"/>
  <c r="BL61"/>
  <c r="BM63"/>
  <c r="BN63" s="1"/>
  <c r="BO63" s="1"/>
  <c r="BM65"/>
  <c r="BN65" s="1"/>
  <c r="BO65" s="1"/>
  <c r="BM67"/>
  <c r="BN67" s="1"/>
  <c r="BO67" s="1"/>
  <c r="BM69"/>
  <c r="BN69" s="1"/>
  <c r="BO69" s="1"/>
  <c r="BM72"/>
  <c r="BN72" s="1"/>
  <c r="BO72" s="1"/>
  <c r="BM74"/>
  <c r="BN74" s="1"/>
  <c r="BO74" s="1"/>
  <c r="BM76"/>
  <c r="BN76" s="1"/>
  <c r="BO76" s="1"/>
  <c r="BM78"/>
  <c r="BN78" s="1"/>
  <c r="BO78" s="1"/>
  <c r="BM80"/>
  <c r="BN80" s="1"/>
  <c r="BO80" s="1"/>
  <c r="BM82"/>
  <c r="BN82" s="1"/>
  <c r="BO82" s="1"/>
  <c r="BM84"/>
  <c r="BN84" s="1"/>
  <c r="BO84" s="1"/>
  <c r="BM86"/>
  <c r="BN86" s="1"/>
  <c r="BO86" s="1"/>
  <c r="S59"/>
  <c r="N59"/>
  <c r="T59" s="1"/>
  <c r="AK59"/>
  <c r="AF59"/>
  <c r="AL59" s="1"/>
  <c r="BC59"/>
  <c r="AX59"/>
  <c r="BD59" s="1"/>
  <c r="J60"/>
  <c r="E60"/>
  <c r="K60" s="1"/>
  <c r="AB60"/>
  <c r="W60"/>
  <c r="AC60" s="1"/>
  <c r="AT60"/>
  <c r="AO60"/>
  <c r="AU60" s="1"/>
  <c r="BL62"/>
  <c r="BG62"/>
  <c r="BM62" s="1"/>
  <c r="BN62" s="1"/>
  <c r="BO62" s="1"/>
  <c r="BL64"/>
  <c r="BG64"/>
  <c r="BM64" s="1"/>
  <c r="BN64" s="1"/>
  <c r="BO64" s="1"/>
  <c r="BL66"/>
  <c r="BG66"/>
  <c r="BM66" s="1"/>
  <c r="BN66" s="1"/>
  <c r="BO66" s="1"/>
  <c r="BL68"/>
  <c r="BG68"/>
  <c r="BM68" s="1"/>
  <c r="BN68" s="1"/>
  <c r="BO68" s="1"/>
  <c r="BL71"/>
  <c r="BG71"/>
  <c r="BM71" s="1"/>
  <c r="BN71" s="1"/>
  <c r="BO71" s="1"/>
  <c r="BL73"/>
  <c r="BG73"/>
  <c r="BM73" s="1"/>
  <c r="BN73" s="1"/>
  <c r="BO73" s="1"/>
  <c r="BL75"/>
  <c r="BG75"/>
  <c r="BM75" s="1"/>
  <c r="BN75" s="1"/>
  <c r="BO75" s="1"/>
  <c r="BL77"/>
  <c r="BG77"/>
  <c r="BM77" s="1"/>
  <c r="BN77" s="1"/>
  <c r="BO77" s="1"/>
  <c r="BL79"/>
  <c r="BG79"/>
  <c r="BM79" s="1"/>
  <c r="BN79" s="1"/>
  <c r="BO79" s="1"/>
  <c r="BL81"/>
  <c r="BG81"/>
  <c r="BM81" s="1"/>
  <c r="BN81" s="1"/>
  <c r="BO81" s="1"/>
  <c r="BL83"/>
  <c r="BG83"/>
  <c r="BM83" s="1"/>
  <c r="BN83" s="1"/>
  <c r="BO83" s="1"/>
  <c r="BL85"/>
  <c r="BG85"/>
  <c r="BM85" s="1"/>
  <c r="BN85" s="1"/>
  <c r="BO85" s="1"/>
  <c r="BK60"/>
  <c r="J88"/>
  <c r="E88"/>
  <c r="K88" s="1"/>
  <c r="AB88"/>
  <c r="W88"/>
  <c r="AC88" s="1"/>
  <c r="AT88"/>
  <c r="AO88"/>
  <c r="AU88" s="1"/>
  <c r="BK62"/>
  <c r="BL63"/>
  <c r="BK64"/>
  <c r="BL65"/>
  <c r="BK66"/>
  <c r="BL67"/>
  <c r="BK68"/>
  <c r="BL69"/>
  <c r="BK71"/>
  <c r="BL72"/>
  <c r="BK73"/>
  <c r="BL74"/>
  <c r="BK75"/>
  <c r="BL76"/>
  <c r="BK77"/>
  <c r="BL78"/>
  <c r="BK79"/>
  <c r="BL80"/>
  <c r="BK81"/>
  <c r="BL82"/>
  <c r="BK83"/>
  <c r="BL84"/>
  <c r="BK85"/>
  <c r="BL86"/>
  <c r="BK88"/>
  <c r="S89"/>
  <c r="N89"/>
  <c r="T89" s="1"/>
  <c r="AK89"/>
  <c r="AF89"/>
  <c r="AL89" s="1"/>
  <c r="BC89"/>
  <c r="AX89"/>
  <c r="BD89" s="1"/>
  <c r="J90"/>
  <c r="E90"/>
  <c r="K90" s="1"/>
  <c r="AB90"/>
  <c r="W90"/>
  <c r="AC90" s="1"/>
  <c r="AT90"/>
  <c r="AO90"/>
  <c r="AU90" s="1"/>
  <c r="BL90"/>
  <c r="BG90"/>
  <c r="BM90" s="1"/>
  <c r="BN90" s="1"/>
  <c r="BO90" s="1"/>
  <c r="BL92"/>
  <c r="BG92"/>
  <c r="BM92" s="1"/>
  <c r="BN92" s="1"/>
  <c r="BO92" s="1"/>
  <c r="BL94"/>
  <c r="BG94"/>
  <c r="BM94" s="1"/>
  <c r="BN94" s="1"/>
  <c r="BO94" s="1"/>
  <c r="BL96"/>
  <c r="BG96"/>
  <c r="BM96" s="1"/>
  <c r="BN96" s="1"/>
  <c r="BO96" s="1"/>
  <c r="BL98"/>
  <c r="BG98"/>
  <c r="BM98" s="1"/>
  <c r="BN98" s="1"/>
  <c r="BO98" s="1"/>
  <c r="BL100"/>
  <c r="BG100"/>
  <c r="BM100" s="1"/>
  <c r="BN100" s="1"/>
  <c r="BO100" s="1"/>
  <c r="W62"/>
  <c r="AC62" s="1"/>
  <c r="AO62"/>
  <c r="AU62" s="1"/>
  <c r="N63"/>
  <c r="T63" s="1"/>
  <c r="AF63"/>
  <c r="AL63" s="1"/>
  <c r="AX63"/>
  <c r="BD63" s="1"/>
  <c r="E64"/>
  <c r="K64" s="1"/>
  <c r="W64"/>
  <c r="AC64" s="1"/>
  <c r="AO64"/>
  <c r="AU64" s="1"/>
  <c r="N65"/>
  <c r="T65" s="1"/>
  <c r="AF65"/>
  <c r="AL65" s="1"/>
  <c r="AX65"/>
  <c r="BD65" s="1"/>
  <c r="E66"/>
  <c r="K66" s="1"/>
  <c r="W66"/>
  <c r="AC66" s="1"/>
  <c r="AO66"/>
  <c r="AU66" s="1"/>
  <c r="N67"/>
  <c r="T67" s="1"/>
  <c r="AF67"/>
  <c r="AL67" s="1"/>
  <c r="AX67"/>
  <c r="BD67" s="1"/>
  <c r="E68"/>
  <c r="K68" s="1"/>
  <c r="W68"/>
  <c r="AC68" s="1"/>
  <c r="AO68"/>
  <c r="AU68" s="1"/>
  <c r="N69"/>
  <c r="T69" s="1"/>
  <c r="AF69"/>
  <c r="AL69" s="1"/>
  <c r="AX69"/>
  <c r="BD69" s="1"/>
  <c r="E70"/>
  <c r="K70" s="1"/>
  <c r="W70"/>
  <c r="AC70" s="1"/>
  <c r="AO70"/>
  <c r="AU70" s="1"/>
  <c r="BF70"/>
  <c r="E71"/>
  <c r="K71" s="1"/>
  <c r="W71"/>
  <c r="AC71" s="1"/>
  <c r="AO71"/>
  <c r="AU71" s="1"/>
  <c r="N72"/>
  <c r="T72" s="1"/>
  <c r="AF72"/>
  <c r="AL72" s="1"/>
  <c r="AX72"/>
  <c r="BD72" s="1"/>
  <c r="E73"/>
  <c r="K73" s="1"/>
  <c r="W73"/>
  <c r="AC73" s="1"/>
  <c r="AO73"/>
  <c r="AU73" s="1"/>
  <c r="N74"/>
  <c r="T74" s="1"/>
  <c r="AF74"/>
  <c r="AL74" s="1"/>
  <c r="AX74"/>
  <c r="BD74" s="1"/>
  <c r="E75"/>
  <c r="K75" s="1"/>
  <c r="W75"/>
  <c r="AC75" s="1"/>
  <c r="AO75"/>
  <c r="AU75" s="1"/>
  <c r="N76"/>
  <c r="T76" s="1"/>
  <c r="AF76"/>
  <c r="AL76" s="1"/>
  <c r="AX76"/>
  <c r="BD76" s="1"/>
  <c r="E77"/>
  <c r="K77" s="1"/>
  <c r="W77"/>
  <c r="AC77" s="1"/>
  <c r="AO77"/>
  <c r="AU77" s="1"/>
  <c r="N78"/>
  <c r="T78" s="1"/>
  <c r="AF78"/>
  <c r="AL78" s="1"/>
  <c r="AX78"/>
  <c r="BD78" s="1"/>
  <c r="E79"/>
  <c r="K79" s="1"/>
  <c r="W79"/>
  <c r="AC79" s="1"/>
  <c r="AO79"/>
  <c r="AU79" s="1"/>
  <c r="N80"/>
  <c r="T80" s="1"/>
  <c r="AF80"/>
  <c r="AL80" s="1"/>
  <c r="AX80"/>
  <c r="BD80" s="1"/>
  <c r="E81"/>
  <c r="K81" s="1"/>
  <c r="W81"/>
  <c r="AC81" s="1"/>
  <c r="AO81"/>
  <c r="AU81" s="1"/>
  <c r="N82"/>
  <c r="T82" s="1"/>
  <c r="AF82"/>
  <c r="AL82" s="1"/>
  <c r="AX82"/>
  <c r="BD82" s="1"/>
  <c r="E83"/>
  <c r="K83" s="1"/>
  <c r="W83"/>
  <c r="AC83" s="1"/>
  <c r="AO83"/>
  <c r="AU83" s="1"/>
  <c r="N84"/>
  <c r="T84" s="1"/>
  <c r="AF84"/>
  <c r="AL84" s="1"/>
  <c r="AX84"/>
  <c r="BD84" s="1"/>
  <c r="E85"/>
  <c r="K85" s="1"/>
  <c r="W85"/>
  <c r="AC85" s="1"/>
  <c r="AO85"/>
  <c r="AU85" s="1"/>
  <c r="N86"/>
  <c r="T86" s="1"/>
  <c r="AF86"/>
  <c r="AL86" s="1"/>
  <c r="AX86"/>
  <c r="BD86" s="1"/>
  <c r="E87"/>
  <c r="K87" s="1"/>
  <c r="W87"/>
  <c r="AC87" s="1"/>
  <c r="AO87"/>
  <c r="AU87" s="1"/>
  <c r="BF87"/>
  <c r="BG88"/>
  <c r="BM88" s="1"/>
  <c r="BN88" s="1"/>
  <c r="BO88" s="1"/>
  <c r="BL89"/>
  <c r="BK90"/>
  <c r="BL91"/>
  <c r="BK92"/>
  <c r="BL93"/>
  <c r="BK94"/>
  <c r="BL95"/>
  <c r="BK96"/>
  <c r="BL97"/>
  <c r="BK98"/>
  <c r="BL99"/>
  <c r="BK100"/>
  <c r="BL101"/>
  <c r="BK102"/>
  <c r="S103"/>
  <c r="N103"/>
  <c r="T103" s="1"/>
  <c r="AK103"/>
  <c r="AF103"/>
  <c r="AL103" s="1"/>
  <c r="BC103"/>
  <c r="AX103"/>
  <c r="BD103" s="1"/>
  <c r="J104"/>
  <c r="E104"/>
  <c r="K104" s="1"/>
  <c r="AB104"/>
  <c r="W104"/>
  <c r="AC104" s="1"/>
  <c r="N91"/>
  <c r="T91" s="1"/>
  <c r="AF91"/>
  <c r="AL91" s="1"/>
  <c r="AX91"/>
  <c r="BD91" s="1"/>
  <c r="E92"/>
  <c r="K92" s="1"/>
  <c r="W92"/>
  <c r="AC92" s="1"/>
  <c r="AO92"/>
  <c r="AU92" s="1"/>
  <c r="N93"/>
  <c r="T93" s="1"/>
  <c r="AF93"/>
  <c r="AL93" s="1"/>
  <c r="AX93"/>
  <c r="BD93" s="1"/>
  <c r="E94"/>
  <c r="K94" s="1"/>
  <c r="W94"/>
  <c r="AC94" s="1"/>
  <c r="AO94"/>
  <c r="AU94" s="1"/>
  <c r="N95"/>
  <c r="T95" s="1"/>
  <c r="AF95"/>
  <c r="AL95" s="1"/>
  <c r="AX95"/>
  <c r="BD95" s="1"/>
  <c r="E96"/>
  <c r="K96" s="1"/>
  <c r="W96"/>
  <c r="AC96" s="1"/>
  <c r="AO96"/>
  <c r="AU96" s="1"/>
  <c r="N97"/>
  <c r="T97" s="1"/>
  <c r="AF97"/>
  <c r="AL97" s="1"/>
  <c r="AX97"/>
  <c r="BD97" s="1"/>
  <c r="E98"/>
  <c r="K98" s="1"/>
  <c r="W98"/>
  <c r="AC98" s="1"/>
  <c r="AO98"/>
  <c r="AU98" s="1"/>
  <c r="N99"/>
  <c r="T99" s="1"/>
  <c r="AF99"/>
  <c r="AL99" s="1"/>
  <c r="AX99"/>
  <c r="BD99" s="1"/>
  <c r="E100"/>
  <c r="K100" s="1"/>
  <c r="W100"/>
  <c r="AC100" s="1"/>
  <c r="AO100"/>
  <c r="AU100" s="1"/>
  <c r="N101"/>
  <c r="T101" s="1"/>
  <c r="AF101"/>
  <c r="AL101" s="1"/>
  <c r="AX101"/>
  <c r="BD101" s="1"/>
  <c r="E102"/>
  <c r="K102" s="1"/>
  <c r="W102"/>
  <c r="AC102" s="1"/>
  <c r="AO102"/>
  <c r="AU102" s="1"/>
  <c r="BG102"/>
  <c r="BM102" s="1"/>
  <c r="BN102" s="1"/>
  <c r="BO102" s="1"/>
  <c r="BL103"/>
  <c r="BL105"/>
  <c r="BL107"/>
  <c r="BL109"/>
  <c r="BL111"/>
  <c r="BL113"/>
  <c r="BL115"/>
  <c r="AO104"/>
  <c r="AU104" s="1"/>
  <c r="BF104"/>
  <c r="N105"/>
  <c r="T105" s="1"/>
  <c r="AF105"/>
  <c r="AL105" s="1"/>
  <c r="AX105"/>
  <c r="BD105" s="1"/>
  <c r="BG105"/>
  <c r="BM105" s="1"/>
  <c r="BN105" s="1"/>
  <c r="BO105" s="1"/>
  <c r="E106"/>
  <c r="K106" s="1"/>
  <c r="W106"/>
  <c r="AC106" s="1"/>
  <c r="AO106"/>
  <c r="AU106" s="1"/>
  <c r="BF106"/>
  <c r="N107"/>
  <c r="T107" s="1"/>
  <c r="AF107"/>
  <c r="AL107" s="1"/>
  <c r="AX107"/>
  <c r="BD107" s="1"/>
  <c r="BG107"/>
  <c r="BM107" s="1"/>
  <c r="BN107" s="1"/>
  <c r="BO107" s="1"/>
  <c r="E108"/>
  <c r="K108" s="1"/>
  <c r="W108"/>
  <c r="AC108" s="1"/>
  <c r="AO108"/>
  <c r="AU108" s="1"/>
  <c r="BF108"/>
  <c r="N109"/>
  <c r="T109" s="1"/>
  <c r="AF109"/>
  <c r="AL109" s="1"/>
  <c r="AX109"/>
  <c r="BD109" s="1"/>
  <c r="BG109"/>
  <c r="BM109" s="1"/>
  <c r="BN109" s="1"/>
  <c r="BO109" s="1"/>
  <c r="E110"/>
  <c r="K110" s="1"/>
  <c r="W110"/>
  <c r="AC110" s="1"/>
  <c r="AO110"/>
  <c r="AU110" s="1"/>
  <c r="BF110"/>
  <c r="N111"/>
  <c r="T111" s="1"/>
  <c r="AF111"/>
  <c r="AL111" s="1"/>
  <c r="AX111"/>
  <c r="BD111" s="1"/>
  <c r="BG111"/>
  <c r="BM111" s="1"/>
  <c r="BN111" s="1"/>
  <c r="BO111" s="1"/>
  <c r="E112"/>
  <c r="K112" s="1"/>
  <c r="W112"/>
  <c r="AC112" s="1"/>
  <c r="AO112"/>
  <c r="AU112" s="1"/>
  <c r="BF112"/>
  <c r="N113"/>
  <c r="T113" s="1"/>
  <c r="AF113"/>
  <c r="AL113" s="1"/>
  <c r="AX113"/>
  <c r="BD113" s="1"/>
  <c r="BG113"/>
  <c r="BM113" s="1"/>
  <c r="BN113" s="1"/>
  <c r="BO113" s="1"/>
  <c r="E114"/>
  <c r="K114" s="1"/>
  <c r="W114"/>
  <c r="AC114" s="1"/>
  <c r="AO114"/>
  <c r="AU114" s="1"/>
  <c r="BF114"/>
  <c r="N115"/>
  <c r="T115" s="1"/>
  <c r="AF115"/>
  <c r="AL115" s="1"/>
  <c r="AX115"/>
  <c r="BD115" s="1"/>
  <c r="BG115"/>
  <c r="BM115" s="1"/>
  <c r="BN115" s="1"/>
  <c r="BO115" s="1"/>
  <c r="BF116"/>
  <c r="I117"/>
  <c r="N116"/>
  <c r="T116" s="1"/>
  <c r="AF116"/>
  <c r="AL116" s="1"/>
  <c r="AX116"/>
  <c r="BD116" s="1"/>
  <c r="BL117" l="1"/>
  <c r="BG117"/>
  <c r="BG116"/>
  <c r="BM116" s="1"/>
  <c r="BN116" s="1"/>
  <c r="BO116" s="1"/>
  <c r="BL116"/>
  <c r="BG87"/>
  <c r="BM87" s="1"/>
  <c r="BN87" s="1"/>
  <c r="BO87" s="1"/>
  <c r="BL87"/>
  <c r="BL70"/>
  <c r="BG70"/>
  <c r="BM70" s="1"/>
  <c r="BN70" s="1"/>
  <c r="BO70" s="1"/>
  <c r="BJ117"/>
  <c r="N117"/>
  <c r="T117" s="1"/>
  <c r="AX117"/>
  <c r="BD117" s="1"/>
  <c r="BM8"/>
  <c r="BN8" s="1"/>
  <c r="BO8" s="1"/>
  <c r="BG114"/>
  <c r="BM114" s="1"/>
  <c r="BN114" s="1"/>
  <c r="BO114" s="1"/>
  <c r="BL114"/>
  <c r="BG112"/>
  <c r="BM112" s="1"/>
  <c r="BN112" s="1"/>
  <c r="BO112" s="1"/>
  <c r="BL112"/>
  <c r="BG110"/>
  <c r="BM110" s="1"/>
  <c r="BN110" s="1"/>
  <c r="BO110" s="1"/>
  <c r="BL110"/>
  <c r="BG108"/>
  <c r="BM108" s="1"/>
  <c r="BN108" s="1"/>
  <c r="BO108" s="1"/>
  <c r="BL108"/>
  <c r="BG106"/>
  <c r="BM106" s="1"/>
  <c r="BN106" s="1"/>
  <c r="BO106" s="1"/>
  <c r="BL106"/>
  <c r="BG104"/>
  <c r="BM104" s="1"/>
  <c r="BN104" s="1"/>
  <c r="BO104" s="1"/>
  <c r="BL104"/>
  <c r="BG56"/>
  <c r="BM56" s="1"/>
  <c r="BN56" s="1"/>
  <c r="BO56" s="1"/>
  <c r="BL56"/>
  <c r="BG54"/>
  <c r="BM54" s="1"/>
  <c r="BN54" s="1"/>
  <c r="BO54" s="1"/>
  <c r="BL54"/>
  <c r="BG52"/>
  <c r="BM52" s="1"/>
  <c r="BN52" s="1"/>
  <c r="BO52" s="1"/>
  <c r="BL52"/>
  <c r="BG50"/>
  <c r="BM50" s="1"/>
  <c r="BN50" s="1"/>
  <c r="BO50" s="1"/>
  <c r="BL50"/>
  <c r="BG48"/>
  <c r="BM48" s="1"/>
  <c r="BN48" s="1"/>
  <c r="BO48" s="1"/>
  <c r="BL48"/>
  <c r="BG46"/>
  <c r="BM46" s="1"/>
  <c r="BN46" s="1"/>
  <c r="BO46" s="1"/>
  <c r="BL46"/>
  <c r="BG44"/>
  <c r="BM44" s="1"/>
  <c r="BN44" s="1"/>
  <c r="BO44" s="1"/>
  <c r="BL44"/>
  <c r="BG42"/>
  <c r="BM42" s="1"/>
  <c r="BN42" s="1"/>
  <c r="BO42" s="1"/>
  <c r="BL42"/>
  <c r="BG40"/>
  <c r="BM40" s="1"/>
  <c r="BN40" s="1"/>
  <c r="BO40" s="1"/>
  <c r="BL40"/>
  <c r="BG38"/>
  <c r="BM38" s="1"/>
  <c r="BN38" s="1"/>
  <c r="BO38" s="1"/>
  <c r="BL38"/>
  <c r="BG36"/>
  <c r="BM36" s="1"/>
  <c r="BN36" s="1"/>
  <c r="BO36" s="1"/>
  <c r="BL36"/>
  <c r="BG34"/>
  <c r="BM34" s="1"/>
  <c r="BN34" s="1"/>
  <c r="BO34" s="1"/>
  <c r="BL34"/>
  <c r="BG32"/>
  <c r="BM32" s="1"/>
  <c r="BN32" s="1"/>
  <c r="BO32" s="1"/>
  <c r="BL32"/>
  <c r="AO117"/>
  <c r="AU117" s="1"/>
  <c r="AU8"/>
  <c r="W117"/>
  <c r="AC117" s="1"/>
  <c r="AC8"/>
  <c r="E117"/>
  <c r="K117" s="1"/>
  <c r="K8"/>
  <c r="AF117"/>
  <c r="AL117" s="1"/>
  <c r="BK117"/>
  <c r="BM117" l="1"/>
  <c r="BN117" s="1"/>
  <c r="BO117" s="1"/>
  <c r="AZ75" i="7" l="1"/>
  <c r="AY75"/>
  <c r="AV75"/>
  <c r="BB75" s="1"/>
  <c r="AQ75"/>
  <c r="AP75"/>
  <c r="AM75"/>
  <c r="AS75" s="1"/>
  <c r="AH75"/>
  <c r="AG75"/>
  <c r="AD75"/>
  <c r="AJ75" s="1"/>
  <c r="Y75"/>
  <c r="X75"/>
  <c r="U75"/>
  <c r="AA75" s="1"/>
  <c r="P75"/>
  <c r="O75"/>
  <c r="L75"/>
  <c r="R75" s="1"/>
  <c r="G75"/>
  <c r="F75"/>
  <c r="C75"/>
  <c r="BE75" s="1"/>
  <c r="BI74"/>
  <c r="BJ74" s="1"/>
  <c r="BH74"/>
  <c r="BF74"/>
  <c r="BG74" s="1"/>
  <c r="BM74" s="1"/>
  <c r="BN74" s="1"/>
  <c r="BO74" s="1"/>
  <c r="BE74"/>
  <c r="BK74" s="1"/>
  <c r="BB74"/>
  <c r="BA74"/>
  <c r="AX74"/>
  <c r="BD74" s="1"/>
  <c r="AW74"/>
  <c r="BC74" s="1"/>
  <c r="AS74"/>
  <c r="AR74"/>
  <c r="AO74"/>
  <c r="AU74" s="1"/>
  <c r="AN74"/>
  <c r="AT74" s="1"/>
  <c r="AJ74"/>
  <c r="AI74"/>
  <c r="AF74"/>
  <c r="AL74" s="1"/>
  <c r="AE74"/>
  <c r="AK74" s="1"/>
  <c r="AA74"/>
  <c r="Z74"/>
  <c r="W74"/>
  <c r="AC74" s="1"/>
  <c r="V74"/>
  <c r="AB74" s="1"/>
  <c r="R74"/>
  <c r="Q74"/>
  <c r="N74"/>
  <c r="T74" s="1"/>
  <c r="M74"/>
  <c r="S74" s="1"/>
  <c r="I74"/>
  <c r="H74"/>
  <c r="E74"/>
  <c r="K74" s="1"/>
  <c r="D74"/>
  <c r="J74" s="1"/>
  <c r="BI73"/>
  <c r="BJ73" s="1"/>
  <c r="BH73"/>
  <c r="BE73"/>
  <c r="BF73" s="1"/>
  <c r="BB73"/>
  <c r="BA73"/>
  <c r="AW73"/>
  <c r="AX73" s="1"/>
  <c r="BD73" s="1"/>
  <c r="AS73"/>
  <c r="AR73"/>
  <c r="AN73"/>
  <c r="AO73" s="1"/>
  <c r="AU73" s="1"/>
  <c r="AJ73"/>
  <c r="AI73"/>
  <c r="AE73"/>
  <c r="AF73" s="1"/>
  <c r="AL73" s="1"/>
  <c r="AA73"/>
  <c r="Z73"/>
  <c r="V73"/>
  <c r="W73" s="1"/>
  <c r="AC73" s="1"/>
  <c r="R73"/>
  <c r="Q73"/>
  <c r="M73"/>
  <c r="N73" s="1"/>
  <c r="T73" s="1"/>
  <c r="I73"/>
  <c r="H73"/>
  <c r="D73"/>
  <c r="E73" s="1"/>
  <c r="K73" s="1"/>
  <c r="BJ72"/>
  <c r="BI72"/>
  <c r="BH72"/>
  <c r="BF72"/>
  <c r="BG72" s="1"/>
  <c r="BM72" s="1"/>
  <c r="BN72" s="1"/>
  <c r="BO72" s="1"/>
  <c r="BE72"/>
  <c r="BK72" s="1"/>
  <c r="BB72"/>
  <c r="BA72"/>
  <c r="AX72"/>
  <c r="BD72" s="1"/>
  <c r="AW72"/>
  <c r="BC72" s="1"/>
  <c r="AS72"/>
  <c r="AR72"/>
  <c r="AO72"/>
  <c r="AU72" s="1"/>
  <c r="AN72"/>
  <c r="AT72" s="1"/>
  <c r="AJ72"/>
  <c r="AI72"/>
  <c r="AF72"/>
  <c r="AL72" s="1"/>
  <c r="AE72"/>
  <c r="AK72" s="1"/>
  <c r="AA72"/>
  <c r="Z72"/>
  <c r="W72"/>
  <c r="AC72" s="1"/>
  <c r="V72"/>
  <c r="AB72" s="1"/>
  <c r="R72"/>
  <c r="Q72"/>
  <c r="N72"/>
  <c r="T72" s="1"/>
  <c r="M72"/>
  <c r="S72" s="1"/>
  <c r="I72"/>
  <c r="H72"/>
  <c r="E72"/>
  <c r="K72" s="1"/>
  <c r="D72"/>
  <c r="J72" s="1"/>
  <c r="BI71"/>
  <c r="BJ71" s="1"/>
  <c r="BH71"/>
  <c r="BE71"/>
  <c r="BF71" s="1"/>
  <c r="BB71"/>
  <c r="BA71"/>
  <c r="AW71"/>
  <c r="AX71" s="1"/>
  <c r="BD71" s="1"/>
  <c r="AS71"/>
  <c r="AR71"/>
  <c r="AN71"/>
  <c r="AO71" s="1"/>
  <c r="AU71" s="1"/>
  <c r="AJ71"/>
  <c r="AI71"/>
  <c r="AE71"/>
  <c r="AF71" s="1"/>
  <c r="AL71" s="1"/>
  <c r="AA71"/>
  <c r="Z71"/>
  <c r="V71"/>
  <c r="W71" s="1"/>
  <c r="AC71" s="1"/>
  <c r="R71"/>
  <c r="Q71"/>
  <c r="M71"/>
  <c r="N71" s="1"/>
  <c r="T71" s="1"/>
  <c r="I71"/>
  <c r="H71"/>
  <c r="D71"/>
  <c r="E71" s="1"/>
  <c r="K71" s="1"/>
  <c r="BJ70"/>
  <c r="BI70"/>
  <c r="BH70"/>
  <c r="BF70"/>
  <c r="BG70" s="1"/>
  <c r="BM70" s="1"/>
  <c r="BN70" s="1"/>
  <c r="BO70" s="1"/>
  <c r="BE70"/>
  <c r="BK70" s="1"/>
  <c r="BB70"/>
  <c r="BA70"/>
  <c r="AX70"/>
  <c r="BD70" s="1"/>
  <c r="AW70"/>
  <c r="BC70" s="1"/>
  <c r="AS70"/>
  <c r="AR70"/>
  <c r="AO70"/>
  <c r="AU70" s="1"/>
  <c r="AN70"/>
  <c r="AT70" s="1"/>
  <c r="AJ70"/>
  <c r="AI70"/>
  <c r="AF70"/>
  <c r="AL70" s="1"/>
  <c r="AE70"/>
  <c r="AK70" s="1"/>
  <c r="AA70"/>
  <c r="Z70"/>
  <c r="W70"/>
  <c r="AC70" s="1"/>
  <c r="V70"/>
  <c r="AB70" s="1"/>
  <c r="R70"/>
  <c r="Q70"/>
  <c r="N70"/>
  <c r="T70" s="1"/>
  <c r="M70"/>
  <c r="S70" s="1"/>
  <c r="I70"/>
  <c r="H70"/>
  <c r="E70"/>
  <c r="K70" s="1"/>
  <c r="D70"/>
  <c r="J70" s="1"/>
  <c r="BI69"/>
  <c r="BJ69" s="1"/>
  <c r="BH69"/>
  <c r="BE69"/>
  <c r="BF69" s="1"/>
  <c r="BB69"/>
  <c r="BA69"/>
  <c r="AW69"/>
  <c r="AX69" s="1"/>
  <c r="BD69" s="1"/>
  <c r="AS69"/>
  <c r="AR69"/>
  <c r="AN69"/>
  <c r="AO69" s="1"/>
  <c r="AU69" s="1"/>
  <c r="AJ69"/>
  <c r="AI69"/>
  <c r="AE69"/>
  <c r="AF69" s="1"/>
  <c r="AL69" s="1"/>
  <c r="AA69"/>
  <c r="Z69"/>
  <c r="V69"/>
  <c r="W69" s="1"/>
  <c r="AC69" s="1"/>
  <c r="R69"/>
  <c r="Q69"/>
  <c r="M69"/>
  <c r="N69" s="1"/>
  <c r="T69" s="1"/>
  <c r="I69"/>
  <c r="H69"/>
  <c r="D69"/>
  <c r="E69" s="1"/>
  <c r="K69" s="1"/>
  <c r="BJ68"/>
  <c r="BI68"/>
  <c r="BH68"/>
  <c r="BF68"/>
  <c r="BG68" s="1"/>
  <c r="BM68" s="1"/>
  <c r="BN68" s="1"/>
  <c r="BO68" s="1"/>
  <c r="BE68"/>
  <c r="BK68" s="1"/>
  <c r="BB68"/>
  <c r="BA68"/>
  <c r="AX68"/>
  <c r="BD68" s="1"/>
  <c r="AW68"/>
  <c r="BC68" s="1"/>
  <c r="AS68"/>
  <c r="AR68"/>
  <c r="AO68"/>
  <c r="AU68" s="1"/>
  <c r="AN68"/>
  <c r="AT68" s="1"/>
  <c r="AJ68"/>
  <c r="AI68"/>
  <c r="AF68"/>
  <c r="AL68" s="1"/>
  <c r="AE68"/>
  <c r="AK68" s="1"/>
  <c r="AA68"/>
  <c r="Z68"/>
  <c r="W68"/>
  <c r="AC68" s="1"/>
  <c r="V68"/>
  <c r="AB68" s="1"/>
  <c r="R68"/>
  <c r="Q68"/>
  <c r="N68"/>
  <c r="T68" s="1"/>
  <c r="M68"/>
  <c r="S68" s="1"/>
  <c r="I68"/>
  <c r="H68"/>
  <c r="E68"/>
  <c r="K68" s="1"/>
  <c r="D68"/>
  <c r="J68" s="1"/>
  <c r="BI67"/>
  <c r="BJ67" s="1"/>
  <c r="BH67"/>
  <c r="BE67"/>
  <c r="BF67" s="1"/>
  <c r="BB67"/>
  <c r="BA67"/>
  <c r="AW67"/>
  <c r="AX67" s="1"/>
  <c r="BD67" s="1"/>
  <c r="AS67"/>
  <c r="AR67"/>
  <c r="AN67"/>
  <c r="AO67" s="1"/>
  <c r="AU67" s="1"/>
  <c r="AJ67"/>
  <c r="AI67"/>
  <c r="AE67"/>
  <c r="AF67" s="1"/>
  <c r="AL67" s="1"/>
  <c r="AA67"/>
  <c r="Z67"/>
  <c r="V67"/>
  <c r="W67" s="1"/>
  <c r="AC67" s="1"/>
  <c r="R67"/>
  <c r="Q67"/>
  <c r="M67"/>
  <c r="N67" s="1"/>
  <c r="T67" s="1"/>
  <c r="I67"/>
  <c r="H67"/>
  <c r="D67"/>
  <c r="E67" s="1"/>
  <c r="K67" s="1"/>
  <c r="BJ66"/>
  <c r="BI66"/>
  <c r="BH66"/>
  <c r="BF66"/>
  <c r="BG66" s="1"/>
  <c r="BM66" s="1"/>
  <c r="BN66" s="1"/>
  <c r="BO66" s="1"/>
  <c r="BE66"/>
  <c r="BK66" s="1"/>
  <c r="BB66"/>
  <c r="BA66"/>
  <c r="AX66"/>
  <c r="BD66" s="1"/>
  <c r="AW66"/>
  <c r="BC66" s="1"/>
  <c r="AS66"/>
  <c r="AR66"/>
  <c r="AO66"/>
  <c r="AU66" s="1"/>
  <c r="AN66"/>
  <c r="AT66" s="1"/>
  <c r="AJ66"/>
  <c r="AI66"/>
  <c r="AF66"/>
  <c r="AL66" s="1"/>
  <c r="AE66"/>
  <c r="AK66" s="1"/>
  <c r="AA66"/>
  <c r="Z66"/>
  <c r="W66"/>
  <c r="AC66" s="1"/>
  <c r="V66"/>
  <c r="AB66" s="1"/>
  <c r="R66"/>
  <c r="Q66"/>
  <c r="N66"/>
  <c r="T66" s="1"/>
  <c r="M66"/>
  <c r="S66" s="1"/>
  <c r="I66"/>
  <c r="H66"/>
  <c r="E66"/>
  <c r="K66" s="1"/>
  <c r="D66"/>
  <c r="J66" s="1"/>
  <c r="BI65"/>
  <c r="BJ65" s="1"/>
  <c r="BH65"/>
  <c r="BE65"/>
  <c r="BF65" s="1"/>
  <c r="BB65"/>
  <c r="BA65"/>
  <c r="AW65"/>
  <c r="AX65" s="1"/>
  <c r="BD65" s="1"/>
  <c r="AS65"/>
  <c r="AR65"/>
  <c r="AN65"/>
  <c r="AO65" s="1"/>
  <c r="AU65" s="1"/>
  <c r="AJ65"/>
  <c r="AI65"/>
  <c r="AE65"/>
  <c r="AF65" s="1"/>
  <c r="AL65" s="1"/>
  <c r="AA65"/>
  <c r="Z65"/>
  <c r="V65"/>
  <c r="W65" s="1"/>
  <c r="AC65" s="1"/>
  <c r="R65"/>
  <c r="Q65"/>
  <c r="M65"/>
  <c r="N65" s="1"/>
  <c r="T65" s="1"/>
  <c r="I65"/>
  <c r="H65"/>
  <c r="D65"/>
  <c r="E65" s="1"/>
  <c r="K65" s="1"/>
  <c r="BJ64"/>
  <c r="BI64"/>
  <c r="BH64"/>
  <c r="BF64"/>
  <c r="BG64" s="1"/>
  <c r="BM64" s="1"/>
  <c r="BN64" s="1"/>
  <c r="BO64" s="1"/>
  <c r="BE64"/>
  <c r="BK64" s="1"/>
  <c r="BB64"/>
  <c r="BA64"/>
  <c r="AX64"/>
  <c r="BD64" s="1"/>
  <c r="AW64"/>
  <c r="BC64" s="1"/>
  <c r="AS64"/>
  <c r="AR64"/>
  <c r="AO64"/>
  <c r="AU64" s="1"/>
  <c r="AN64"/>
  <c r="AT64" s="1"/>
  <c r="AJ64"/>
  <c r="AI64"/>
  <c r="AF64"/>
  <c r="AL64" s="1"/>
  <c r="AE64"/>
  <c r="AK64" s="1"/>
  <c r="AA64"/>
  <c r="Z64"/>
  <c r="W64"/>
  <c r="AC64" s="1"/>
  <c r="V64"/>
  <c r="AB64" s="1"/>
  <c r="R64"/>
  <c r="Q64"/>
  <c r="N64"/>
  <c r="T64" s="1"/>
  <c r="M64"/>
  <c r="S64" s="1"/>
  <c r="I64"/>
  <c r="H64"/>
  <c r="E64"/>
  <c r="K64" s="1"/>
  <c r="D64"/>
  <c r="J64" s="1"/>
  <c r="BI63"/>
  <c r="BJ63" s="1"/>
  <c r="BH63"/>
  <c r="BE63"/>
  <c r="BF63" s="1"/>
  <c r="BB63"/>
  <c r="BA63"/>
  <c r="AW63"/>
  <c r="AX63" s="1"/>
  <c r="BD63" s="1"/>
  <c r="AS63"/>
  <c r="AR63"/>
  <c r="AN63"/>
  <c r="AO63" s="1"/>
  <c r="AU63" s="1"/>
  <c r="AJ63"/>
  <c r="AI63"/>
  <c r="AE63"/>
  <c r="AF63" s="1"/>
  <c r="AL63" s="1"/>
  <c r="AA63"/>
  <c r="Z63"/>
  <c r="V63"/>
  <c r="W63" s="1"/>
  <c r="AC63" s="1"/>
  <c r="R63"/>
  <c r="Q63"/>
  <c r="M63"/>
  <c r="N63" s="1"/>
  <c r="T63" s="1"/>
  <c r="I63"/>
  <c r="H63"/>
  <c r="D63"/>
  <c r="E63" s="1"/>
  <c r="K63" s="1"/>
  <c r="BJ62"/>
  <c r="BI62"/>
  <c r="BH62"/>
  <c r="BF62"/>
  <c r="BG62" s="1"/>
  <c r="BM62" s="1"/>
  <c r="BN62" s="1"/>
  <c r="BO62" s="1"/>
  <c r="BE62"/>
  <c r="BK62" s="1"/>
  <c r="BB62"/>
  <c r="BA62"/>
  <c r="AX62"/>
  <c r="BD62" s="1"/>
  <c r="AW62"/>
  <c r="BC62" s="1"/>
  <c r="AS62"/>
  <c r="AR62"/>
  <c r="AO62"/>
  <c r="AU62" s="1"/>
  <c r="AN62"/>
  <c r="AT62" s="1"/>
  <c r="AJ62"/>
  <c r="AI62"/>
  <c r="AF62"/>
  <c r="AL62" s="1"/>
  <c r="AE62"/>
  <c r="AK62" s="1"/>
  <c r="AA62"/>
  <c r="Z62"/>
  <c r="W62"/>
  <c r="AC62" s="1"/>
  <c r="V62"/>
  <c r="AB62" s="1"/>
  <c r="R62"/>
  <c r="Q62"/>
  <c r="N62"/>
  <c r="T62" s="1"/>
  <c r="M62"/>
  <c r="S62" s="1"/>
  <c r="I62"/>
  <c r="H62"/>
  <c r="E62"/>
  <c r="K62" s="1"/>
  <c r="D62"/>
  <c r="J62" s="1"/>
  <c r="BI61"/>
  <c r="BJ61" s="1"/>
  <c r="BH61"/>
  <c r="BE61"/>
  <c r="BF61" s="1"/>
  <c r="BB61"/>
  <c r="BA61"/>
  <c r="AW61"/>
  <c r="AX61" s="1"/>
  <c r="BD61" s="1"/>
  <c r="AS61"/>
  <c r="AR61"/>
  <c r="AN61"/>
  <c r="AO61" s="1"/>
  <c r="AU61" s="1"/>
  <c r="AJ61"/>
  <c r="AI61"/>
  <c r="AE61"/>
  <c r="AF61" s="1"/>
  <c r="AL61" s="1"/>
  <c r="AA61"/>
  <c r="Z61"/>
  <c r="V61"/>
  <c r="W61" s="1"/>
  <c r="AC61" s="1"/>
  <c r="R61"/>
  <c r="Q61"/>
  <c r="M61"/>
  <c r="N61" s="1"/>
  <c r="T61" s="1"/>
  <c r="I61"/>
  <c r="H61"/>
  <c r="D61"/>
  <c r="E61" s="1"/>
  <c r="K61" s="1"/>
  <c r="BJ60"/>
  <c r="BI60"/>
  <c r="BH60"/>
  <c r="BF60"/>
  <c r="BG60" s="1"/>
  <c r="BM60" s="1"/>
  <c r="BN60" s="1"/>
  <c r="BO60" s="1"/>
  <c r="BE60"/>
  <c r="BK60" s="1"/>
  <c r="BB60"/>
  <c r="BA60"/>
  <c r="AX60"/>
  <c r="BD60" s="1"/>
  <c r="AW60"/>
  <c r="BC60" s="1"/>
  <c r="AS60"/>
  <c r="AR60"/>
  <c r="AO60"/>
  <c r="AU60" s="1"/>
  <c r="AN60"/>
  <c r="AT60" s="1"/>
  <c r="AJ60"/>
  <c r="AI60"/>
  <c r="AF60"/>
  <c r="AL60" s="1"/>
  <c r="AE60"/>
  <c r="AK60" s="1"/>
  <c r="AA60"/>
  <c r="Z60"/>
  <c r="W60"/>
  <c r="AC60" s="1"/>
  <c r="V60"/>
  <c r="AB60" s="1"/>
  <c r="R60"/>
  <c r="Q60"/>
  <c r="N60"/>
  <c r="T60" s="1"/>
  <c r="M60"/>
  <c r="S60" s="1"/>
  <c r="I60"/>
  <c r="H60"/>
  <c r="E60"/>
  <c r="K60" s="1"/>
  <c r="D60"/>
  <c r="J60" s="1"/>
  <c r="BI59"/>
  <c r="BJ59" s="1"/>
  <c r="BH59"/>
  <c r="BE59"/>
  <c r="BF59" s="1"/>
  <c r="BB59"/>
  <c r="BA59"/>
  <c r="AW59"/>
  <c r="AX59" s="1"/>
  <c r="BD59" s="1"/>
  <c r="AS59"/>
  <c r="AR59"/>
  <c r="AN59"/>
  <c r="AO59" s="1"/>
  <c r="AU59" s="1"/>
  <c r="AJ59"/>
  <c r="AI59"/>
  <c r="AE59"/>
  <c r="AF59" s="1"/>
  <c r="AL59" s="1"/>
  <c r="AA59"/>
  <c r="Z59"/>
  <c r="V59"/>
  <c r="W59" s="1"/>
  <c r="AC59" s="1"/>
  <c r="R59"/>
  <c r="Q59"/>
  <c r="M59"/>
  <c r="N59" s="1"/>
  <c r="T59" s="1"/>
  <c r="I59"/>
  <c r="H59"/>
  <c r="D59"/>
  <c r="E59" s="1"/>
  <c r="K59" s="1"/>
  <c r="BJ58"/>
  <c r="BI58"/>
  <c r="BH58"/>
  <c r="BF58"/>
  <c r="BG58" s="1"/>
  <c r="BM58" s="1"/>
  <c r="BN58" s="1"/>
  <c r="BO58" s="1"/>
  <c r="BE58"/>
  <c r="BK58" s="1"/>
  <c r="BB58"/>
  <c r="BA58"/>
  <c r="AX58"/>
  <c r="BD58" s="1"/>
  <c r="AW58"/>
  <c r="BC58" s="1"/>
  <c r="AS58"/>
  <c r="AR58"/>
  <c r="AO58"/>
  <c r="AU58" s="1"/>
  <c r="AN58"/>
  <c r="AT58" s="1"/>
  <c r="AJ58"/>
  <c r="AI58"/>
  <c r="AF58"/>
  <c r="AL58" s="1"/>
  <c r="AE58"/>
  <c r="AK58" s="1"/>
  <c r="AA58"/>
  <c r="Z58"/>
  <c r="W58"/>
  <c r="AC58" s="1"/>
  <c r="V58"/>
  <c r="AB58" s="1"/>
  <c r="R58"/>
  <c r="Q58"/>
  <c r="N58"/>
  <c r="T58" s="1"/>
  <c r="M58"/>
  <c r="S58" s="1"/>
  <c r="I58"/>
  <c r="H58"/>
  <c r="E58"/>
  <c r="K58" s="1"/>
  <c r="D58"/>
  <c r="J58" s="1"/>
  <c r="BI57"/>
  <c r="BJ57" s="1"/>
  <c r="BH57"/>
  <c r="BE57"/>
  <c r="BF57" s="1"/>
  <c r="BB57"/>
  <c r="BA57"/>
  <c r="AW57"/>
  <c r="AT57"/>
  <c r="AS57"/>
  <c r="AR57"/>
  <c r="AN57"/>
  <c r="AO57" s="1"/>
  <c r="AK57"/>
  <c r="AJ57"/>
  <c r="AI57"/>
  <c r="AE57"/>
  <c r="AF57" s="1"/>
  <c r="AB57"/>
  <c r="AA57"/>
  <c r="Z57"/>
  <c r="V57"/>
  <c r="W57" s="1"/>
  <c r="S57"/>
  <c r="R57"/>
  <c r="Q57"/>
  <c r="M57"/>
  <c r="N57" s="1"/>
  <c r="I57"/>
  <c r="H57"/>
  <c r="D57"/>
  <c r="E57" s="1"/>
  <c r="K57" s="1"/>
  <c r="BJ56"/>
  <c r="BI56"/>
  <c r="BH56"/>
  <c r="BF56"/>
  <c r="BG56" s="1"/>
  <c r="BM56" s="1"/>
  <c r="BN56" s="1"/>
  <c r="BO56" s="1"/>
  <c r="BE56"/>
  <c r="BK56" s="1"/>
  <c r="BB56"/>
  <c r="BA56"/>
  <c r="AX56"/>
  <c r="BD56" s="1"/>
  <c r="AW56"/>
  <c r="BC56" s="1"/>
  <c r="AS56"/>
  <c r="AR56"/>
  <c r="AO56"/>
  <c r="AU56" s="1"/>
  <c r="AN56"/>
  <c r="AT56" s="1"/>
  <c r="AJ56"/>
  <c r="AI56"/>
  <c r="AF56"/>
  <c r="AL56" s="1"/>
  <c r="AE56"/>
  <c r="AK56" s="1"/>
  <c r="AA56"/>
  <c r="Z56"/>
  <c r="W56"/>
  <c r="AC56" s="1"/>
  <c r="V56"/>
  <c r="AB56" s="1"/>
  <c r="R56"/>
  <c r="Q56"/>
  <c r="N56"/>
  <c r="T56" s="1"/>
  <c r="M56"/>
  <c r="S56" s="1"/>
  <c r="I56"/>
  <c r="H56"/>
  <c r="E56"/>
  <c r="K56" s="1"/>
  <c r="D56"/>
  <c r="J56" s="1"/>
  <c r="BI55"/>
  <c r="BJ55" s="1"/>
  <c r="BH55"/>
  <c r="BE55"/>
  <c r="BF55" s="1"/>
  <c r="BB55"/>
  <c r="BA55"/>
  <c r="AW55"/>
  <c r="AX55" s="1"/>
  <c r="BD55" s="1"/>
  <c r="AS55"/>
  <c r="AR55"/>
  <c r="AN55"/>
  <c r="AO55" s="1"/>
  <c r="AU55" s="1"/>
  <c r="AJ55"/>
  <c r="AI55"/>
  <c r="AE55"/>
  <c r="AF55" s="1"/>
  <c r="AL55" s="1"/>
  <c r="AA55"/>
  <c r="Z55"/>
  <c r="V55"/>
  <c r="W55" s="1"/>
  <c r="AC55" s="1"/>
  <c r="R55"/>
  <c r="Q55"/>
  <c r="M55"/>
  <c r="N55" s="1"/>
  <c r="T55" s="1"/>
  <c r="I55"/>
  <c r="H55"/>
  <c r="D55"/>
  <c r="E55" s="1"/>
  <c r="K55" s="1"/>
  <c r="BJ54"/>
  <c r="BI54"/>
  <c r="BH54"/>
  <c r="BF54"/>
  <c r="BG54" s="1"/>
  <c r="BM54" s="1"/>
  <c r="BN54" s="1"/>
  <c r="BO54" s="1"/>
  <c r="BE54"/>
  <c r="BK54" s="1"/>
  <c r="BB54"/>
  <c r="BA54"/>
  <c r="AX54"/>
  <c r="BD54" s="1"/>
  <c r="AW54"/>
  <c r="BC54" s="1"/>
  <c r="AS54"/>
  <c r="AR54"/>
  <c r="AO54"/>
  <c r="AU54" s="1"/>
  <c r="AN54"/>
  <c r="AT54" s="1"/>
  <c r="AJ54"/>
  <c r="AI54"/>
  <c r="AF54"/>
  <c r="AL54" s="1"/>
  <c r="AE54"/>
  <c r="AK54" s="1"/>
  <c r="AA54"/>
  <c r="Z54"/>
  <c r="W54"/>
  <c r="AC54" s="1"/>
  <c r="V54"/>
  <c r="AB54" s="1"/>
  <c r="R54"/>
  <c r="Q54"/>
  <c r="N54"/>
  <c r="T54" s="1"/>
  <c r="M54"/>
  <c r="S54" s="1"/>
  <c r="I54"/>
  <c r="H54"/>
  <c r="E54"/>
  <c r="K54" s="1"/>
  <c r="D54"/>
  <c r="J54" s="1"/>
  <c r="BI53"/>
  <c r="BJ53" s="1"/>
  <c r="BH53"/>
  <c r="BE53"/>
  <c r="BF53" s="1"/>
  <c r="BB53"/>
  <c r="BA53"/>
  <c r="AW53"/>
  <c r="AX53" s="1"/>
  <c r="BD53" s="1"/>
  <c r="AS53"/>
  <c r="AR53"/>
  <c r="AN53"/>
  <c r="AO53" s="1"/>
  <c r="AU53" s="1"/>
  <c r="AJ53"/>
  <c r="AI53"/>
  <c r="AE53"/>
  <c r="AF53" s="1"/>
  <c r="AL53" s="1"/>
  <c r="AA53"/>
  <c r="Z53"/>
  <c r="V53"/>
  <c r="W53" s="1"/>
  <c r="AC53" s="1"/>
  <c r="R53"/>
  <c r="Q53"/>
  <c r="M53"/>
  <c r="N53" s="1"/>
  <c r="T53" s="1"/>
  <c r="I53"/>
  <c r="H53"/>
  <c r="D53"/>
  <c r="E53" s="1"/>
  <c r="K53" s="1"/>
  <c r="BJ52"/>
  <c r="BI52"/>
  <c r="BH52"/>
  <c r="BF52"/>
  <c r="BG52" s="1"/>
  <c r="BM52" s="1"/>
  <c r="BN52" s="1"/>
  <c r="BO52" s="1"/>
  <c r="BE52"/>
  <c r="BK52" s="1"/>
  <c r="BB52"/>
  <c r="BA52"/>
  <c r="AX52"/>
  <c r="BD52" s="1"/>
  <c r="AW52"/>
  <c r="BC52" s="1"/>
  <c r="AS52"/>
  <c r="AR52"/>
  <c r="AO52"/>
  <c r="AU52" s="1"/>
  <c r="AN52"/>
  <c r="AT52" s="1"/>
  <c r="AJ52"/>
  <c r="AI52"/>
  <c r="AF52"/>
  <c r="AL52" s="1"/>
  <c r="AE52"/>
  <c r="AK52" s="1"/>
  <c r="AA52"/>
  <c r="Z52"/>
  <c r="W52"/>
  <c r="AC52" s="1"/>
  <c r="V52"/>
  <c r="AB52" s="1"/>
  <c r="R52"/>
  <c r="Q52"/>
  <c r="N52"/>
  <c r="T52" s="1"/>
  <c r="M52"/>
  <c r="S52" s="1"/>
  <c r="I52"/>
  <c r="H52"/>
  <c r="E52"/>
  <c r="K52" s="1"/>
  <c r="D52"/>
  <c r="J52" s="1"/>
  <c r="BI51"/>
  <c r="BJ51" s="1"/>
  <c r="BH51"/>
  <c r="BE51"/>
  <c r="BF51" s="1"/>
  <c r="BB51"/>
  <c r="BA51"/>
  <c r="AW51"/>
  <c r="AX51" s="1"/>
  <c r="BD51" s="1"/>
  <c r="AS51"/>
  <c r="AR51"/>
  <c r="AN51"/>
  <c r="AO51" s="1"/>
  <c r="AU51" s="1"/>
  <c r="AJ51"/>
  <c r="AI51"/>
  <c r="AE51"/>
  <c r="AF51" s="1"/>
  <c r="AL51" s="1"/>
  <c r="AA51"/>
  <c r="Z51"/>
  <c r="V51"/>
  <c r="W51" s="1"/>
  <c r="AC51" s="1"/>
  <c r="R51"/>
  <c r="Q51"/>
  <c r="M51"/>
  <c r="N51" s="1"/>
  <c r="T51" s="1"/>
  <c r="I51"/>
  <c r="H51"/>
  <c r="D51"/>
  <c r="E51" s="1"/>
  <c r="K51" s="1"/>
  <c r="BJ50"/>
  <c r="BI50"/>
  <c r="BH50"/>
  <c r="BF50"/>
  <c r="BG50" s="1"/>
  <c r="BM50" s="1"/>
  <c r="BN50" s="1"/>
  <c r="BO50" s="1"/>
  <c r="BE50"/>
  <c r="BK50" s="1"/>
  <c r="BB50"/>
  <c r="BA50"/>
  <c r="AX50"/>
  <c r="BD50" s="1"/>
  <c r="AW50"/>
  <c r="BC50" s="1"/>
  <c r="AS50"/>
  <c r="AR50"/>
  <c r="AO50"/>
  <c r="AU50" s="1"/>
  <c r="AN50"/>
  <c r="AT50" s="1"/>
  <c r="AJ50"/>
  <c r="AI50"/>
  <c r="AF50"/>
  <c r="AL50" s="1"/>
  <c r="AE50"/>
  <c r="AK50" s="1"/>
  <c r="AA50"/>
  <c r="Z50"/>
  <c r="W50"/>
  <c r="AC50" s="1"/>
  <c r="V50"/>
  <c r="AB50" s="1"/>
  <c r="R50"/>
  <c r="Q50"/>
  <c r="N50"/>
  <c r="T50" s="1"/>
  <c r="M50"/>
  <c r="S50" s="1"/>
  <c r="I50"/>
  <c r="H50"/>
  <c r="E50"/>
  <c r="K50" s="1"/>
  <c r="D50"/>
  <c r="J50" s="1"/>
  <c r="BI49"/>
  <c r="BJ49" s="1"/>
  <c r="BH49"/>
  <c r="BE49"/>
  <c r="BF49" s="1"/>
  <c r="BB49"/>
  <c r="BA49"/>
  <c r="AW49"/>
  <c r="AX49" s="1"/>
  <c r="BD49" s="1"/>
  <c r="AS49"/>
  <c r="AR49"/>
  <c r="AN49"/>
  <c r="AO49" s="1"/>
  <c r="AU49" s="1"/>
  <c r="AJ49"/>
  <c r="AI49"/>
  <c r="AE49"/>
  <c r="AF49" s="1"/>
  <c r="AL49" s="1"/>
  <c r="AA49"/>
  <c r="Z49"/>
  <c r="V49"/>
  <c r="W49" s="1"/>
  <c r="AC49" s="1"/>
  <c r="R49"/>
  <c r="Q49"/>
  <c r="M49"/>
  <c r="N49" s="1"/>
  <c r="T49" s="1"/>
  <c r="I49"/>
  <c r="H49"/>
  <c r="D49"/>
  <c r="E49" s="1"/>
  <c r="K49" s="1"/>
  <c r="BJ48"/>
  <c r="BI48"/>
  <c r="BH48"/>
  <c r="BF48"/>
  <c r="BG48" s="1"/>
  <c r="BM48" s="1"/>
  <c r="BN48" s="1"/>
  <c r="BO48" s="1"/>
  <c r="BE48"/>
  <c r="BK48" s="1"/>
  <c r="BB48"/>
  <c r="BA48"/>
  <c r="AX48"/>
  <c r="BD48" s="1"/>
  <c r="AW48"/>
  <c r="BC48" s="1"/>
  <c r="AS48"/>
  <c r="AR48"/>
  <c r="AO48"/>
  <c r="AU48" s="1"/>
  <c r="AN48"/>
  <c r="AT48" s="1"/>
  <c r="AJ48"/>
  <c r="AI48"/>
  <c r="AF48"/>
  <c r="AL48" s="1"/>
  <c r="AE48"/>
  <c r="AK48" s="1"/>
  <c r="AA48"/>
  <c r="Z48"/>
  <c r="W48"/>
  <c r="AC48" s="1"/>
  <c r="V48"/>
  <c r="AB48" s="1"/>
  <c r="R48"/>
  <c r="Q48"/>
  <c r="N48"/>
  <c r="T48" s="1"/>
  <c r="M48"/>
  <c r="S48" s="1"/>
  <c r="I48"/>
  <c r="H48"/>
  <c r="E48"/>
  <c r="K48" s="1"/>
  <c r="D48"/>
  <c r="J48" s="1"/>
  <c r="BI47"/>
  <c r="BJ47" s="1"/>
  <c r="BH47"/>
  <c r="BE47"/>
  <c r="BF47" s="1"/>
  <c r="BB47"/>
  <c r="BA47"/>
  <c r="AW47"/>
  <c r="AX47" s="1"/>
  <c r="BD47" s="1"/>
  <c r="AS47"/>
  <c r="AR47"/>
  <c r="AN47"/>
  <c r="AO47" s="1"/>
  <c r="AU47" s="1"/>
  <c r="AJ47"/>
  <c r="AI47"/>
  <c r="AE47"/>
  <c r="AF47" s="1"/>
  <c r="AL47" s="1"/>
  <c r="AA47"/>
  <c r="Z47"/>
  <c r="V47"/>
  <c r="W47" s="1"/>
  <c r="AC47" s="1"/>
  <c r="R47"/>
  <c r="Q47"/>
  <c r="M47"/>
  <c r="N47" s="1"/>
  <c r="T47" s="1"/>
  <c r="I47"/>
  <c r="H47"/>
  <c r="D47"/>
  <c r="E47" s="1"/>
  <c r="K47" s="1"/>
  <c r="BJ46"/>
  <c r="BI46"/>
  <c r="BH46"/>
  <c r="BF46"/>
  <c r="BG46" s="1"/>
  <c r="BM46" s="1"/>
  <c r="BN46" s="1"/>
  <c r="BO46" s="1"/>
  <c r="BE46"/>
  <c r="BK46" s="1"/>
  <c r="BB46"/>
  <c r="BA46"/>
  <c r="AX46"/>
  <c r="BD46" s="1"/>
  <c r="AW46"/>
  <c r="BC46" s="1"/>
  <c r="AS46"/>
  <c r="AR46"/>
  <c r="AO46"/>
  <c r="AU46" s="1"/>
  <c r="AN46"/>
  <c r="AT46" s="1"/>
  <c r="AJ46"/>
  <c r="AI46"/>
  <c r="AF46"/>
  <c r="AL46" s="1"/>
  <c r="AE46"/>
  <c r="AK46" s="1"/>
  <c r="AA46"/>
  <c r="Z46"/>
  <c r="W46"/>
  <c r="AC46" s="1"/>
  <c r="V46"/>
  <c r="AB46" s="1"/>
  <c r="R46"/>
  <c r="Q46"/>
  <c r="N46"/>
  <c r="T46" s="1"/>
  <c r="M46"/>
  <c r="S46" s="1"/>
  <c r="I46"/>
  <c r="H46"/>
  <c r="E46"/>
  <c r="K46" s="1"/>
  <c r="D46"/>
  <c r="J46" s="1"/>
  <c r="BI45"/>
  <c r="BJ45" s="1"/>
  <c r="BH45"/>
  <c r="BE45"/>
  <c r="BF45" s="1"/>
  <c r="BB45"/>
  <c r="BA45"/>
  <c r="AW45"/>
  <c r="AX45" s="1"/>
  <c r="BD45" s="1"/>
  <c r="AS45"/>
  <c r="AR45"/>
  <c r="AN45"/>
  <c r="AO45" s="1"/>
  <c r="AU45" s="1"/>
  <c r="AJ45"/>
  <c r="AI45"/>
  <c r="AE45"/>
  <c r="AF45" s="1"/>
  <c r="AL45" s="1"/>
  <c r="AA45"/>
  <c r="Z45"/>
  <c r="V45"/>
  <c r="W45" s="1"/>
  <c r="AC45" s="1"/>
  <c r="R45"/>
  <c r="Q45"/>
  <c r="M45"/>
  <c r="N45" s="1"/>
  <c r="T45" s="1"/>
  <c r="I45"/>
  <c r="H45"/>
  <c r="D45"/>
  <c r="E45" s="1"/>
  <c r="K45" s="1"/>
  <c r="BJ44"/>
  <c r="BI44"/>
  <c r="BH44"/>
  <c r="BF44"/>
  <c r="BG44" s="1"/>
  <c r="BM44" s="1"/>
  <c r="BN44" s="1"/>
  <c r="BO44" s="1"/>
  <c r="BE44"/>
  <c r="BK44" s="1"/>
  <c r="BB44"/>
  <c r="BA44"/>
  <c r="AX44"/>
  <c r="BD44" s="1"/>
  <c r="AW44"/>
  <c r="BC44" s="1"/>
  <c r="AS44"/>
  <c r="AR44"/>
  <c r="AO44"/>
  <c r="AU44" s="1"/>
  <c r="AN44"/>
  <c r="AT44" s="1"/>
  <c r="AJ44"/>
  <c r="AI44"/>
  <c r="AF44"/>
  <c r="AL44" s="1"/>
  <c r="AE44"/>
  <c r="AK44" s="1"/>
  <c r="AA44"/>
  <c r="Z44"/>
  <c r="W44"/>
  <c r="AC44" s="1"/>
  <c r="V44"/>
  <c r="AB44" s="1"/>
  <c r="R44"/>
  <c r="Q44"/>
  <c r="N44"/>
  <c r="T44" s="1"/>
  <c r="M44"/>
  <c r="S44" s="1"/>
  <c r="I44"/>
  <c r="H44"/>
  <c r="E44"/>
  <c r="K44" s="1"/>
  <c r="D44"/>
  <c r="J44" s="1"/>
  <c r="BI43"/>
  <c r="BJ43" s="1"/>
  <c r="BH43"/>
  <c r="BE43"/>
  <c r="BF43" s="1"/>
  <c r="BB43"/>
  <c r="BA43"/>
  <c r="AW43"/>
  <c r="AX43" s="1"/>
  <c r="BD43" s="1"/>
  <c r="AS43"/>
  <c r="AR43"/>
  <c r="AN43"/>
  <c r="AO43" s="1"/>
  <c r="AU43" s="1"/>
  <c r="AJ43"/>
  <c r="AI43"/>
  <c r="AE43"/>
  <c r="AF43" s="1"/>
  <c r="AL43" s="1"/>
  <c r="AA43"/>
  <c r="Z43"/>
  <c r="V43"/>
  <c r="W43" s="1"/>
  <c r="AC43" s="1"/>
  <c r="R43"/>
  <c r="Q43"/>
  <c r="M43"/>
  <c r="N43" s="1"/>
  <c r="T43" s="1"/>
  <c r="I43"/>
  <c r="H43"/>
  <c r="D43"/>
  <c r="E43" s="1"/>
  <c r="K43" s="1"/>
  <c r="BJ42"/>
  <c r="BI42"/>
  <c r="BH42"/>
  <c r="BF42"/>
  <c r="BG42" s="1"/>
  <c r="BM42" s="1"/>
  <c r="BN42" s="1"/>
  <c r="BO42" s="1"/>
  <c r="BE42"/>
  <c r="BK42" s="1"/>
  <c r="BB42"/>
  <c r="BA42"/>
  <c r="AX42"/>
  <c r="BD42" s="1"/>
  <c r="AW42"/>
  <c r="BC42" s="1"/>
  <c r="AS42"/>
  <c r="AR42"/>
  <c r="AO42"/>
  <c r="AU42" s="1"/>
  <c r="AN42"/>
  <c r="AT42" s="1"/>
  <c r="AJ42"/>
  <c r="AI42"/>
  <c r="AF42"/>
  <c r="AL42" s="1"/>
  <c r="AE42"/>
  <c r="AK42" s="1"/>
  <c r="AA42"/>
  <c r="Z42"/>
  <c r="W42"/>
  <c r="AC42" s="1"/>
  <c r="V42"/>
  <c r="AB42" s="1"/>
  <c r="R42"/>
  <c r="Q42"/>
  <c r="N42"/>
  <c r="T42" s="1"/>
  <c r="M42"/>
  <c r="S42" s="1"/>
  <c r="I42"/>
  <c r="H42"/>
  <c r="E42"/>
  <c r="K42" s="1"/>
  <c r="D42"/>
  <c r="J42" s="1"/>
  <c r="BI41"/>
  <c r="BJ41" s="1"/>
  <c r="BH41"/>
  <c r="BE41"/>
  <c r="BF41" s="1"/>
  <c r="BB41"/>
  <c r="BA41"/>
  <c r="AW41"/>
  <c r="AX41" s="1"/>
  <c r="BD41" s="1"/>
  <c r="AS41"/>
  <c r="AR41"/>
  <c r="AN41"/>
  <c r="AO41" s="1"/>
  <c r="AU41" s="1"/>
  <c r="AJ41"/>
  <c r="AI41"/>
  <c r="AE41"/>
  <c r="AF41" s="1"/>
  <c r="AL41" s="1"/>
  <c r="AA41"/>
  <c r="Z41"/>
  <c r="V41"/>
  <c r="W41" s="1"/>
  <c r="AC41" s="1"/>
  <c r="R41"/>
  <c r="Q41"/>
  <c r="M41"/>
  <c r="N41" s="1"/>
  <c r="T41" s="1"/>
  <c r="I41"/>
  <c r="H41"/>
  <c r="D41"/>
  <c r="E41" s="1"/>
  <c r="K41" s="1"/>
  <c r="BJ40"/>
  <c r="BI40"/>
  <c r="BH40"/>
  <c r="BF40"/>
  <c r="BG40" s="1"/>
  <c r="BM40" s="1"/>
  <c r="BN40" s="1"/>
  <c r="BO40" s="1"/>
  <c r="BE40"/>
  <c r="BK40" s="1"/>
  <c r="BB40"/>
  <c r="BA40"/>
  <c r="AX40"/>
  <c r="BD40" s="1"/>
  <c r="AW40"/>
  <c r="BC40" s="1"/>
  <c r="AS40"/>
  <c r="AR40"/>
  <c r="AO40"/>
  <c r="AU40" s="1"/>
  <c r="AN40"/>
  <c r="AT40" s="1"/>
  <c r="AJ40"/>
  <c r="AI40"/>
  <c r="AF40"/>
  <c r="AL40" s="1"/>
  <c r="AE40"/>
  <c r="AK40" s="1"/>
  <c r="AA40"/>
  <c r="Z40"/>
  <c r="W40"/>
  <c r="AC40" s="1"/>
  <c r="V40"/>
  <c r="AB40" s="1"/>
  <c r="R40"/>
  <c r="Q40"/>
  <c r="N40"/>
  <c r="T40" s="1"/>
  <c r="M40"/>
  <c r="S40" s="1"/>
  <c r="I40"/>
  <c r="H40"/>
  <c r="E40"/>
  <c r="K40" s="1"/>
  <c r="D40"/>
  <c r="J40" s="1"/>
  <c r="BI39"/>
  <c r="BJ39" s="1"/>
  <c r="BH39"/>
  <c r="BE39"/>
  <c r="BF39" s="1"/>
  <c r="BB39"/>
  <c r="BA39"/>
  <c r="AW39"/>
  <c r="AX39" s="1"/>
  <c r="BD39" s="1"/>
  <c r="AS39"/>
  <c r="AR39"/>
  <c r="AN39"/>
  <c r="AO39" s="1"/>
  <c r="AU39" s="1"/>
  <c r="AJ39"/>
  <c r="AI39"/>
  <c r="AE39"/>
  <c r="AF39" s="1"/>
  <c r="AL39" s="1"/>
  <c r="AA39"/>
  <c r="Z39"/>
  <c r="V39"/>
  <c r="W39" s="1"/>
  <c r="AC39" s="1"/>
  <c r="R39"/>
  <c r="Q39"/>
  <c r="M39"/>
  <c r="N39" s="1"/>
  <c r="T39" s="1"/>
  <c r="I39"/>
  <c r="H39"/>
  <c r="D39"/>
  <c r="E39" s="1"/>
  <c r="K39" s="1"/>
  <c r="BJ38"/>
  <c r="BI38"/>
  <c r="BH38"/>
  <c r="BF38"/>
  <c r="BG38" s="1"/>
  <c r="BM38" s="1"/>
  <c r="BN38" s="1"/>
  <c r="BO38" s="1"/>
  <c r="BE38"/>
  <c r="BK38" s="1"/>
  <c r="BB38"/>
  <c r="BA38"/>
  <c r="AX38"/>
  <c r="BD38" s="1"/>
  <c r="AW38"/>
  <c r="BC38" s="1"/>
  <c r="AS38"/>
  <c r="AR38"/>
  <c r="AO38"/>
  <c r="AU38" s="1"/>
  <c r="AN38"/>
  <c r="AT38" s="1"/>
  <c r="AJ38"/>
  <c r="AI38"/>
  <c r="AF38"/>
  <c r="AL38" s="1"/>
  <c r="AE38"/>
  <c r="AK38" s="1"/>
  <c r="AA38"/>
  <c r="Z38"/>
  <c r="W38"/>
  <c r="AC38" s="1"/>
  <c r="V38"/>
  <c r="AB38" s="1"/>
  <c r="R38"/>
  <c r="Q38"/>
  <c r="N38"/>
  <c r="T38" s="1"/>
  <c r="M38"/>
  <c r="S38" s="1"/>
  <c r="I38"/>
  <c r="H38"/>
  <c r="E38"/>
  <c r="K38" s="1"/>
  <c r="D38"/>
  <c r="J38" s="1"/>
  <c r="BI37"/>
  <c r="BJ37" s="1"/>
  <c r="BH37"/>
  <c r="BE37"/>
  <c r="BF37" s="1"/>
  <c r="BB37"/>
  <c r="BA37"/>
  <c r="AW37"/>
  <c r="AX37" s="1"/>
  <c r="BD37" s="1"/>
  <c r="AS37"/>
  <c r="AR37"/>
  <c r="AN37"/>
  <c r="AO37" s="1"/>
  <c r="AU37" s="1"/>
  <c r="AJ37"/>
  <c r="AI37"/>
  <c r="AE37"/>
  <c r="AF37" s="1"/>
  <c r="AL37" s="1"/>
  <c r="AA37"/>
  <c r="Z37"/>
  <c r="V37"/>
  <c r="W37" s="1"/>
  <c r="AC37" s="1"/>
  <c r="R37"/>
  <c r="Q37"/>
  <c r="M37"/>
  <c r="N37" s="1"/>
  <c r="T37" s="1"/>
  <c r="I37"/>
  <c r="H37"/>
  <c r="D37"/>
  <c r="E37" s="1"/>
  <c r="K37" s="1"/>
  <c r="BJ36"/>
  <c r="BI36"/>
  <c r="BH36"/>
  <c r="BF36"/>
  <c r="BG36" s="1"/>
  <c r="BM36" s="1"/>
  <c r="BN36" s="1"/>
  <c r="BO36" s="1"/>
  <c r="BE36"/>
  <c r="BK36" s="1"/>
  <c r="BB36"/>
  <c r="BA36"/>
  <c r="AX36"/>
  <c r="BD36" s="1"/>
  <c r="AW36"/>
  <c r="BC36" s="1"/>
  <c r="AS36"/>
  <c r="AR36"/>
  <c r="AO36"/>
  <c r="AU36" s="1"/>
  <c r="AN36"/>
  <c r="AT36" s="1"/>
  <c r="AJ36"/>
  <c r="AI36"/>
  <c r="AF36"/>
  <c r="AL36" s="1"/>
  <c r="AE36"/>
  <c r="AK36" s="1"/>
  <c r="AA36"/>
  <c r="Z36"/>
  <c r="W36"/>
  <c r="AC36" s="1"/>
  <c r="V36"/>
  <c r="AB36" s="1"/>
  <c r="R36"/>
  <c r="Q36"/>
  <c r="N36"/>
  <c r="T36" s="1"/>
  <c r="M36"/>
  <c r="S36" s="1"/>
  <c r="I36"/>
  <c r="H36"/>
  <c r="E36"/>
  <c r="K36" s="1"/>
  <c r="D36"/>
  <c r="J36" s="1"/>
  <c r="BI35"/>
  <c r="BJ35" s="1"/>
  <c r="BH35"/>
  <c r="BE35"/>
  <c r="BF35" s="1"/>
  <c r="BB35"/>
  <c r="BA35"/>
  <c r="AW35"/>
  <c r="AX35" s="1"/>
  <c r="BD35" s="1"/>
  <c r="AS35"/>
  <c r="AR35"/>
  <c r="AN35"/>
  <c r="AO35" s="1"/>
  <c r="AU35" s="1"/>
  <c r="AJ35"/>
  <c r="AI35"/>
  <c r="AE35"/>
  <c r="AF35" s="1"/>
  <c r="AL35" s="1"/>
  <c r="AA35"/>
  <c r="Z35"/>
  <c r="V35"/>
  <c r="W35" s="1"/>
  <c r="AC35" s="1"/>
  <c r="R35"/>
  <c r="Q35"/>
  <c r="M35"/>
  <c r="N35" s="1"/>
  <c r="T35" s="1"/>
  <c r="I35"/>
  <c r="H35"/>
  <c r="D35"/>
  <c r="E35" s="1"/>
  <c r="K35" s="1"/>
  <c r="BJ34"/>
  <c r="BI34"/>
  <c r="BH34"/>
  <c r="BF34"/>
  <c r="BG34" s="1"/>
  <c r="BM34" s="1"/>
  <c r="BN34" s="1"/>
  <c r="BO34" s="1"/>
  <c r="BE34"/>
  <c r="BK34" s="1"/>
  <c r="BB34"/>
  <c r="BA34"/>
  <c r="AX34"/>
  <c r="BD34" s="1"/>
  <c r="AW34"/>
  <c r="BC34" s="1"/>
  <c r="AS34"/>
  <c r="AR34"/>
  <c r="AO34"/>
  <c r="AU34" s="1"/>
  <c r="AN34"/>
  <c r="AT34" s="1"/>
  <c r="AJ34"/>
  <c r="AI34"/>
  <c r="AF34"/>
  <c r="AL34" s="1"/>
  <c r="AE34"/>
  <c r="AK34" s="1"/>
  <c r="AA34"/>
  <c r="Z34"/>
  <c r="W34"/>
  <c r="AC34" s="1"/>
  <c r="V34"/>
  <c r="AB34" s="1"/>
  <c r="R34"/>
  <c r="Q34"/>
  <c r="N34"/>
  <c r="T34" s="1"/>
  <c r="M34"/>
  <c r="S34" s="1"/>
  <c r="I34"/>
  <c r="H34"/>
  <c r="E34"/>
  <c r="K34" s="1"/>
  <c r="D34"/>
  <c r="J34" s="1"/>
  <c r="BI33"/>
  <c r="BJ33" s="1"/>
  <c r="BH33"/>
  <c r="BE33"/>
  <c r="BF33" s="1"/>
  <c r="BB33"/>
  <c r="BA33"/>
  <c r="AW33"/>
  <c r="AX33" s="1"/>
  <c r="BD33" s="1"/>
  <c r="AS33"/>
  <c r="AR33"/>
  <c r="AN33"/>
  <c r="AO33" s="1"/>
  <c r="AU33" s="1"/>
  <c r="AJ33"/>
  <c r="AI33"/>
  <c r="AE33"/>
  <c r="AF33" s="1"/>
  <c r="AL33" s="1"/>
  <c r="AA33"/>
  <c r="Z33"/>
  <c r="V33"/>
  <c r="W33" s="1"/>
  <c r="AC33" s="1"/>
  <c r="R33"/>
  <c r="Q33"/>
  <c r="M33"/>
  <c r="N33" s="1"/>
  <c r="T33" s="1"/>
  <c r="I33"/>
  <c r="H33"/>
  <c r="D33"/>
  <c r="E33" s="1"/>
  <c r="K33" s="1"/>
  <c r="BJ32"/>
  <c r="BI32"/>
  <c r="BH32"/>
  <c r="BF32"/>
  <c r="BG32" s="1"/>
  <c r="BM32" s="1"/>
  <c r="BN32" s="1"/>
  <c r="BO32" s="1"/>
  <c r="BE32"/>
  <c r="BK32" s="1"/>
  <c r="BB32"/>
  <c r="BA32"/>
  <c r="AX32"/>
  <c r="BD32" s="1"/>
  <c r="AW32"/>
  <c r="BC32" s="1"/>
  <c r="AS32"/>
  <c r="AR32"/>
  <c r="AO32"/>
  <c r="AU32" s="1"/>
  <c r="AN32"/>
  <c r="AT32" s="1"/>
  <c r="AJ32"/>
  <c r="AI32"/>
  <c r="AF32"/>
  <c r="AL32" s="1"/>
  <c r="AE32"/>
  <c r="AK32" s="1"/>
  <c r="AA32"/>
  <c r="Z32"/>
  <c r="W32"/>
  <c r="AC32" s="1"/>
  <c r="V32"/>
  <c r="AB32" s="1"/>
  <c r="R32"/>
  <c r="Q32"/>
  <c r="N32"/>
  <c r="T32" s="1"/>
  <c r="M32"/>
  <c r="S32" s="1"/>
  <c r="I32"/>
  <c r="H32"/>
  <c r="E32"/>
  <c r="K32" s="1"/>
  <c r="D32"/>
  <c r="J32" s="1"/>
  <c r="BI31"/>
  <c r="BJ31" s="1"/>
  <c r="BH31"/>
  <c r="BE31"/>
  <c r="BF31" s="1"/>
  <c r="BB31"/>
  <c r="BA31"/>
  <c r="AW31"/>
  <c r="AX31" s="1"/>
  <c r="BD31" s="1"/>
  <c r="AS31"/>
  <c r="AR31"/>
  <c r="AN31"/>
  <c r="AO31" s="1"/>
  <c r="AU31" s="1"/>
  <c r="AJ31"/>
  <c r="AI31"/>
  <c r="AE31"/>
  <c r="AF31" s="1"/>
  <c r="AL31" s="1"/>
  <c r="AA31"/>
  <c r="Z31"/>
  <c r="V31"/>
  <c r="W31" s="1"/>
  <c r="AC31" s="1"/>
  <c r="R31"/>
  <c r="Q31"/>
  <c r="M31"/>
  <c r="N31" s="1"/>
  <c r="T31" s="1"/>
  <c r="I31"/>
  <c r="H31"/>
  <c r="D31"/>
  <c r="E31" s="1"/>
  <c r="K31" s="1"/>
  <c r="BJ30"/>
  <c r="BI30"/>
  <c r="BH30"/>
  <c r="BF30"/>
  <c r="BG30" s="1"/>
  <c r="BM30" s="1"/>
  <c r="BN30" s="1"/>
  <c r="BO30" s="1"/>
  <c r="BE30"/>
  <c r="BK30" s="1"/>
  <c r="BB30"/>
  <c r="BA30"/>
  <c r="AX30"/>
  <c r="BD30" s="1"/>
  <c r="AW30"/>
  <c r="BC30" s="1"/>
  <c r="AS30"/>
  <c r="AR30"/>
  <c r="AO30"/>
  <c r="AU30" s="1"/>
  <c r="AN30"/>
  <c r="AT30" s="1"/>
  <c r="AJ30"/>
  <c r="AI30"/>
  <c r="AF30"/>
  <c r="AL30" s="1"/>
  <c r="AE30"/>
  <c r="AK30" s="1"/>
  <c r="AA30"/>
  <c r="Z30"/>
  <c r="W30"/>
  <c r="AC30" s="1"/>
  <c r="V30"/>
  <c r="AB30" s="1"/>
  <c r="R30"/>
  <c r="Q30"/>
  <c r="N30"/>
  <c r="T30" s="1"/>
  <c r="M30"/>
  <c r="S30" s="1"/>
  <c r="I30"/>
  <c r="H30"/>
  <c r="E30"/>
  <c r="K30" s="1"/>
  <c r="D30"/>
  <c r="J30" s="1"/>
  <c r="BI29"/>
  <c r="BJ29" s="1"/>
  <c r="BH29"/>
  <c r="BE29"/>
  <c r="BF29" s="1"/>
  <c r="BB29"/>
  <c r="BA29"/>
  <c r="AW29"/>
  <c r="AX29" s="1"/>
  <c r="BD29" s="1"/>
  <c r="AS29"/>
  <c r="AR29"/>
  <c r="AN29"/>
  <c r="AO29" s="1"/>
  <c r="AU29" s="1"/>
  <c r="AJ29"/>
  <c r="AI29"/>
  <c r="AE29"/>
  <c r="AF29" s="1"/>
  <c r="AL29" s="1"/>
  <c r="AA29"/>
  <c r="Z29"/>
  <c r="V29"/>
  <c r="W29" s="1"/>
  <c r="AC29" s="1"/>
  <c r="R29"/>
  <c r="Q29"/>
  <c r="M29"/>
  <c r="N29" s="1"/>
  <c r="T29" s="1"/>
  <c r="I29"/>
  <c r="H29"/>
  <c r="D29"/>
  <c r="E29" s="1"/>
  <c r="K29" s="1"/>
  <c r="BJ28"/>
  <c r="BI28"/>
  <c r="BH28"/>
  <c r="BF28"/>
  <c r="BG28" s="1"/>
  <c r="BM28" s="1"/>
  <c r="BN28" s="1"/>
  <c r="BO28" s="1"/>
  <c r="BE28"/>
  <c r="BK28" s="1"/>
  <c r="BB28"/>
  <c r="BA28"/>
  <c r="AX28"/>
  <c r="BD28" s="1"/>
  <c r="AW28"/>
  <c r="BC28" s="1"/>
  <c r="AU28"/>
  <c r="AS28"/>
  <c r="AR28"/>
  <c r="AO28"/>
  <c r="AN28"/>
  <c r="AT28" s="1"/>
  <c r="AJ28"/>
  <c r="AI28"/>
  <c r="AF28"/>
  <c r="AL28" s="1"/>
  <c r="AE28"/>
  <c r="AK28" s="1"/>
  <c r="AC28"/>
  <c r="AA28"/>
  <c r="Z28"/>
  <c r="W28"/>
  <c r="V28"/>
  <c r="AB28" s="1"/>
  <c r="R28"/>
  <c r="Q28"/>
  <c r="N28"/>
  <c r="T28" s="1"/>
  <c r="M28"/>
  <c r="S28" s="1"/>
  <c r="K28"/>
  <c r="I28"/>
  <c r="H28"/>
  <c r="E28"/>
  <c r="D28"/>
  <c r="J28" s="1"/>
  <c r="BI27"/>
  <c r="BJ27" s="1"/>
  <c r="BH27"/>
  <c r="BG27"/>
  <c r="BM27" s="1"/>
  <c r="BN27" s="1"/>
  <c r="BO27" s="1"/>
  <c r="BE27"/>
  <c r="BF27" s="1"/>
  <c r="BC27"/>
  <c r="BB27"/>
  <c r="BA27"/>
  <c r="AW27"/>
  <c r="AX27" s="1"/>
  <c r="AT27"/>
  <c r="AS27"/>
  <c r="AR27"/>
  <c r="AN27"/>
  <c r="AO27" s="1"/>
  <c r="AK27"/>
  <c r="AJ27"/>
  <c r="AI27"/>
  <c r="AE27"/>
  <c r="AF27" s="1"/>
  <c r="AB27"/>
  <c r="AA27"/>
  <c r="Z27"/>
  <c r="V27"/>
  <c r="W27" s="1"/>
  <c r="R27"/>
  <c r="Q27"/>
  <c r="M27"/>
  <c r="N27" s="1"/>
  <c r="T27" s="1"/>
  <c r="I27"/>
  <c r="H27"/>
  <c r="D27"/>
  <c r="E27" s="1"/>
  <c r="K27" s="1"/>
  <c r="BJ26"/>
  <c r="BI26"/>
  <c r="BH26"/>
  <c r="BF26"/>
  <c r="BG26" s="1"/>
  <c r="BM26" s="1"/>
  <c r="BN26" s="1"/>
  <c r="BO26" s="1"/>
  <c r="BE26"/>
  <c r="BK26" s="1"/>
  <c r="BB26"/>
  <c r="BA26"/>
  <c r="AX26"/>
  <c r="BD26" s="1"/>
  <c r="AW26"/>
  <c r="BC26" s="1"/>
  <c r="AS26"/>
  <c r="AR26"/>
  <c r="AO26"/>
  <c r="AU26" s="1"/>
  <c r="AN26"/>
  <c r="AT26" s="1"/>
  <c r="AJ26"/>
  <c r="AI26"/>
  <c r="AF26"/>
  <c r="AL26" s="1"/>
  <c r="AE26"/>
  <c r="AK26" s="1"/>
  <c r="AA26"/>
  <c r="Z26"/>
  <c r="W26"/>
  <c r="AC26" s="1"/>
  <c r="V26"/>
  <c r="AB26" s="1"/>
  <c r="R26"/>
  <c r="Q26"/>
  <c r="N26"/>
  <c r="T26" s="1"/>
  <c r="M26"/>
  <c r="S26" s="1"/>
  <c r="I26"/>
  <c r="H26"/>
  <c r="E26"/>
  <c r="K26" s="1"/>
  <c r="D26"/>
  <c r="J26" s="1"/>
  <c r="BI25"/>
  <c r="BJ25" s="1"/>
  <c r="BH25"/>
  <c r="BE25"/>
  <c r="BF25" s="1"/>
  <c r="BB25"/>
  <c r="BA25"/>
  <c r="AW25"/>
  <c r="AX25" s="1"/>
  <c r="BD25" s="1"/>
  <c r="AS25"/>
  <c r="AR25"/>
  <c r="AN25"/>
  <c r="AO25" s="1"/>
  <c r="AU25" s="1"/>
  <c r="AJ25"/>
  <c r="AI25"/>
  <c r="AE25"/>
  <c r="AF25" s="1"/>
  <c r="AL25" s="1"/>
  <c r="AA25"/>
  <c r="Z25"/>
  <c r="V25"/>
  <c r="W25" s="1"/>
  <c r="AC25" s="1"/>
  <c r="R25"/>
  <c r="Q25"/>
  <c r="M25"/>
  <c r="N25" s="1"/>
  <c r="T25" s="1"/>
  <c r="I25"/>
  <c r="H25"/>
  <c r="D25"/>
  <c r="E25" s="1"/>
  <c r="K25" s="1"/>
  <c r="BJ24"/>
  <c r="BI24"/>
  <c r="BH24"/>
  <c r="BF24"/>
  <c r="BG24" s="1"/>
  <c r="BM24" s="1"/>
  <c r="BN24" s="1"/>
  <c r="BO24" s="1"/>
  <c r="BE24"/>
  <c r="BK24" s="1"/>
  <c r="BB24"/>
  <c r="BA24"/>
  <c r="AX24"/>
  <c r="BD24" s="1"/>
  <c r="AW24"/>
  <c r="BC24" s="1"/>
  <c r="AS24"/>
  <c r="AR24"/>
  <c r="AO24"/>
  <c r="AU24" s="1"/>
  <c r="AN24"/>
  <c r="AT24" s="1"/>
  <c r="AJ24"/>
  <c r="AI24"/>
  <c r="AF24"/>
  <c r="AL24" s="1"/>
  <c r="AE24"/>
  <c r="AK24" s="1"/>
  <c r="AA24"/>
  <c r="Z24"/>
  <c r="W24"/>
  <c r="AC24" s="1"/>
  <c r="V24"/>
  <c r="AB24" s="1"/>
  <c r="R24"/>
  <c r="Q24"/>
  <c r="N24"/>
  <c r="T24" s="1"/>
  <c r="M24"/>
  <c r="S24" s="1"/>
  <c r="I24"/>
  <c r="H24"/>
  <c r="E24"/>
  <c r="K24" s="1"/>
  <c r="D24"/>
  <c r="J24" s="1"/>
  <c r="BI23"/>
  <c r="BJ23" s="1"/>
  <c r="BH23"/>
  <c r="BE23"/>
  <c r="BF23" s="1"/>
  <c r="BB23"/>
  <c r="BA23"/>
  <c r="AW23"/>
  <c r="AX23" s="1"/>
  <c r="BD23" s="1"/>
  <c r="AS23"/>
  <c r="AR23"/>
  <c r="AN23"/>
  <c r="AO23" s="1"/>
  <c r="AU23" s="1"/>
  <c r="AJ23"/>
  <c r="AI23"/>
  <c r="AE23"/>
  <c r="AF23" s="1"/>
  <c r="AL23" s="1"/>
  <c r="AA23"/>
  <c r="Z23"/>
  <c r="V23"/>
  <c r="W23" s="1"/>
  <c r="AC23" s="1"/>
  <c r="R23"/>
  <c r="Q23"/>
  <c r="M23"/>
  <c r="N23" s="1"/>
  <c r="T23" s="1"/>
  <c r="I23"/>
  <c r="H23"/>
  <c r="D23"/>
  <c r="E23" s="1"/>
  <c r="K23" s="1"/>
  <c r="BJ22"/>
  <c r="BI22"/>
  <c r="BH22"/>
  <c r="BF22"/>
  <c r="BG22" s="1"/>
  <c r="BM22" s="1"/>
  <c r="BN22" s="1"/>
  <c r="BO22" s="1"/>
  <c r="BE22"/>
  <c r="BK22" s="1"/>
  <c r="BB22"/>
  <c r="BA22"/>
  <c r="AX22"/>
  <c r="BD22" s="1"/>
  <c r="AW22"/>
  <c r="BC22" s="1"/>
  <c r="AS22"/>
  <c r="AR22"/>
  <c r="AO22"/>
  <c r="AU22" s="1"/>
  <c r="AN22"/>
  <c r="AT22" s="1"/>
  <c r="AJ22"/>
  <c r="AI22"/>
  <c r="AF22"/>
  <c r="AL22" s="1"/>
  <c r="AE22"/>
  <c r="AK22" s="1"/>
  <c r="AA22"/>
  <c r="Z22"/>
  <c r="W22"/>
  <c r="AC22" s="1"/>
  <c r="V22"/>
  <c r="AB22" s="1"/>
  <c r="R22"/>
  <c r="Q22"/>
  <c r="N22"/>
  <c r="T22" s="1"/>
  <c r="M22"/>
  <c r="S22" s="1"/>
  <c r="I22"/>
  <c r="H22"/>
  <c r="E22"/>
  <c r="K22" s="1"/>
  <c r="D22"/>
  <c r="J22" s="1"/>
  <c r="BI21"/>
  <c r="BJ21" s="1"/>
  <c r="BH21"/>
  <c r="BE21"/>
  <c r="BF21" s="1"/>
  <c r="BB21"/>
  <c r="BA21"/>
  <c r="AW21"/>
  <c r="AX21" s="1"/>
  <c r="BD21" s="1"/>
  <c r="AS21"/>
  <c r="AR21"/>
  <c r="AN21"/>
  <c r="AO21" s="1"/>
  <c r="AU21" s="1"/>
  <c r="AJ21"/>
  <c r="AI21"/>
  <c r="AE21"/>
  <c r="AF21" s="1"/>
  <c r="AL21" s="1"/>
  <c r="AA21"/>
  <c r="Z21"/>
  <c r="V21"/>
  <c r="W21" s="1"/>
  <c r="AC21" s="1"/>
  <c r="R21"/>
  <c r="Q21"/>
  <c r="M21"/>
  <c r="N21" s="1"/>
  <c r="T21" s="1"/>
  <c r="I21"/>
  <c r="H21"/>
  <c r="D21"/>
  <c r="E21" s="1"/>
  <c r="K21" s="1"/>
  <c r="BJ20"/>
  <c r="BI20"/>
  <c r="BH20"/>
  <c r="BF20"/>
  <c r="BG20" s="1"/>
  <c r="BM20" s="1"/>
  <c r="BN20" s="1"/>
  <c r="BO20" s="1"/>
  <c r="BE20"/>
  <c r="BK20" s="1"/>
  <c r="BB20"/>
  <c r="BA20"/>
  <c r="AX20"/>
  <c r="BD20" s="1"/>
  <c r="AW20"/>
  <c r="BC20" s="1"/>
  <c r="AS20"/>
  <c r="AR20"/>
  <c r="AO20"/>
  <c r="AU20" s="1"/>
  <c r="AN20"/>
  <c r="AT20" s="1"/>
  <c r="AJ20"/>
  <c r="AI20"/>
  <c r="AF20"/>
  <c r="AL20" s="1"/>
  <c r="AE20"/>
  <c r="AK20" s="1"/>
  <c r="AA20"/>
  <c r="Z20"/>
  <c r="W20"/>
  <c r="AC20" s="1"/>
  <c r="V20"/>
  <c r="AB20" s="1"/>
  <c r="R20"/>
  <c r="Q20"/>
  <c r="N20"/>
  <c r="T20" s="1"/>
  <c r="M20"/>
  <c r="S20" s="1"/>
  <c r="I20"/>
  <c r="H20"/>
  <c r="E20"/>
  <c r="K20" s="1"/>
  <c r="D20"/>
  <c r="J20" s="1"/>
  <c r="BI19"/>
  <c r="BJ19" s="1"/>
  <c r="BH19"/>
  <c r="BE19"/>
  <c r="BF19" s="1"/>
  <c r="BB19"/>
  <c r="BA19"/>
  <c r="AW19"/>
  <c r="AX19" s="1"/>
  <c r="BD19" s="1"/>
  <c r="AS19"/>
  <c r="AR19"/>
  <c r="AN19"/>
  <c r="AO19" s="1"/>
  <c r="AU19" s="1"/>
  <c r="AJ19"/>
  <c r="AI19"/>
  <c r="AE19"/>
  <c r="AF19" s="1"/>
  <c r="AL19" s="1"/>
  <c r="AA19"/>
  <c r="Z19"/>
  <c r="V19"/>
  <c r="W19" s="1"/>
  <c r="AC19" s="1"/>
  <c r="R19"/>
  <c r="Q19"/>
  <c r="M19"/>
  <c r="N19" s="1"/>
  <c r="T19" s="1"/>
  <c r="I19"/>
  <c r="H19"/>
  <c r="D19"/>
  <c r="E19" s="1"/>
  <c r="K19" s="1"/>
  <c r="BJ18"/>
  <c r="BI18"/>
  <c r="BH18"/>
  <c r="BF18"/>
  <c r="BG18" s="1"/>
  <c r="BM18" s="1"/>
  <c r="BN18" s="1"/>
  <c r="BO18" s="1"/>
  <c r="BE18"/>
  <c r="BK18" s="1"/>
  <c r="BB18"/>
  <c r="BA18"/>
  <c r="AX18"/>
  <c r="BD18" s="1"/>
  <c r="AW18"/>
  <c r="BC18" s="1"/>
  <c r="AS18"/>
  <c r="AR18"/>
  <c r="AO18"/>
  <c r="AU18" s="1"/>
  <c r="AN18"/>
  <c r="AT18" s="1"/>
  <c r="AJ18"/>
  <c r="AI18"/>
  <c r="AF18"/>
  <c r="AL18" s="1"/>
  <c r="AE18"/>
  <c r="AK18" s="1"/>
  <c r="AA18"/>
  <c r="Z18"/>
  <c r="W18"/>
  <c r="AC18" s="1"/>
  <c r="V18"/>
  <c r="AB18" s="1"/>
  <c r="R18"/>
  <c r="Q18"/>
  <c r="N18"/>
  <c r="T18" s="1"/>
  <c r="M18"/>
  <c r="S18" s="1"/>
  <c r="I18"/>
  <c r="H18"/>
  <c r="E18"/>
  <c r="K18" s="1"/>
  <c r="D18"/>
  <c r="J18" s="1"/>
  <c r="BI17"/>
  <c r="BJ17" s="1"/>
  <c r="BH17"/>
  <c r="BE17"/>
  <c r="BF17" s="1"/>
  <c r="BB17"/>
  <c r="BA17"/>
  <c r="AW17"/>
  <c r="AX17" s="1"/>
  <c r="BD17" s="1"/>
  <c r="AS17"/>
  <c r="AR17"/>
  <c r="AN17"/>
  <c r="AO17" s="1"/>
  <c r="AU17" s="1"/>
  <c r="AJ17"/>
  <c r="AI17"/>
  <c r="AE17"/>
  <c r="AF17" s="1"/>
  <c r="AL17" s="1"/>
  <c r="AA17"/>
  <c r="Z17"/>
  <c r="V17"/>
  <c r="W17" s="1"/>
  <c r="AC17" s="1"/>
  <c r="R17"/>
  <c r="Q17"/>
  <c r="M17"/>
  <c r="N17" s="1"/>
  <c r="T17" s="1"/>
  <c r="I17"/>
  <c r="H17"/>
  <c r="D17"/>
  <c r="E17" s="1"/>
  <c r="K17" s="1"/>
  <c r="BJ16"/>
  <c r="BI16"/>
  <c r="BH16"/>
  <c r="BF16"/>
  <c r="BG16" s="1"/>
  <c r="BM16" s="1"/>
  <c r="BN16" s="1"/>
  <c r="BO16" s="1"/>
  <c r="BE16"/>
  <c r="BK16" s="1"/>
  <c r="BB16"/>
  <c r="BA16"/>
  <c r="AX16"/>
  <c r="BD16" s="1"/>
  <c r="AW16"/>
  <c r="BC16" s="1"/>
  <c r="AS16"/>
  <c r="AR16"/>
  <c r="AO16"/>
  <c r="AU16" s="1"/>
  <c r="AN16"/>
  <c r="AT16" s="1"/>
  <c r="AJ16"/>
  <c r="AI16"/>
  <c r="AF16"/>
  <c r="AL16" s="1"/>
  <c r="AE16"/>
  <c r="AK16" s="1"/>
  <c r="AA16"/>
  <c r="Z16"/>
  <c r="W16"/>
  <c r="AC16" s="1"/>
  <c r="V16"/>
  <c r="AB16" s="1"/>
  <c r="R16"/>
  <c r="Q16"/>
  <c r="N16"/>
  <c r="T16" s="1"/>
  <c r="M16"/>
  <c r="S16" s="1"/>
  <c r="I16"/>
  <c r="H16"/>
  <c r="E16"/>
  <c r="K16" s="1"/>
  <c r="D16"/>
  <c r="J16" s="1"/>
  <c r="BI15"/>
  <c r="BJ15" s="1"/>
  <c r="BH15"/>
  <c r="BE15"/>
  <c r="BF15" s="1"/>
  <c r="BB15"/>
  <c r="BA15"/>
  <c r="AW15"/>
  <c r="AX15" s="1"/>
  <c r="BD15" s="1"/>
  <c r="AS15"/>
  <c r="AR15"/>
  <c r="AN15"/>
  <c r="AO15" s="1"/>
  <c r="AU15" s="1"/>
  <c r="AJ15"/>
  <c r="AI15"/>
  <c r="AE15"/>
  <c r="AF15" s="1"/>
  <c r="AL15" s="1"/>
  <c r="AA15"/>
  <c r="Z15"/>
  <c r="V15"/>
  <c r="W15" s="1"/>
  <c r="AC15" s="1"/>
  <c r="R15"/>
  <c r="Q15"/>
  <c r="M15"/>
  <c r="N15" s="1"/>
  <c r="T15" s="1"/>
  <c r="I15"/>
  <c r="H15"/>
  <c r="D15"/>
  <c r="E15" s="1"/>
  <c r="K15" s="1"/>
  <c r="BJ14"/>
  <c r="BI14"/>
  <c r="BH14"/>
  <c r="BF14"/>
  <c r="BG14" s="1"/>
  <c r="BM14" s="1"/>
  <c r="BN14" s="1"/>
  <c r="BO14" s="1"/>
  <c r="BE14"/>
  <c r="BK14" s="1"/>
  <c r="BB14"/>
  <c r="BA14"/>
  <c r="AX14"/>
  <c r="BD14" s="1"/>
  <c r="AW14"/>
  <c r="BC14" s="1"/>
  <c r="AS14"/>
  <c r="AR14"/>
  <c r="AO14"/>
  <c r="AU14" s="1"/>
  <c r="AN14"/>
  <c r="AT14" s="1"/>
  <c r="AJ14"/>
  <c r="AI14"/>
  <c r="AF14"/>
  <c r="AL14" s="1"/>
  <c r="AE14"/>
  <c r="AK14" s="1"/>
  <c r="AA14"/>
  <c r="Z14"/>
  <c r="W14"/>
  <c r="AC14" s="1"/>
  <c r="V14"/>
  <c r="AB14" s="1"/>
  <c r="R14"/>
  <c r="Q14"/>
  <c r="N14"/>
  <c r="T14" s="1"/>
  <c r="M14"/>
  <c r="S14" s="1"/>
  <c r="I14"/>
  <c r="H14"/>
  <c r="E14"/>
  <c r="K14" s="1"/>
  <c r="D14"/>
  <c r="J14" s="1"/>
  <c r="BI13"/>
  <c r="BJ13" s="1"/>
  <c r="BH13"/>
  <c r="BE13"/>
  <c r="BF13" s="1"/>
  <c r="BB13"/>
  <c r="BA13"/>
  <c r="AW13"/>
  <c r="AX13" s="1"/>
  <c r="BD13" s="1"/>
  <c r="AS13"/>
  <c r="AR13"/>
  <c r="AN13"/>
  <c r="AO13" s="1"/>
  <c r="AU13" s="1"/>
  <c r="AJ13"/>
  <c r="AI13"/>
  <c r="AE13"/>
  <c r="AF13" s="1"/>
  <c r="AL13" s="1"/>
  <c r="AA13"/>
  <c r="Z13"/>
  <c r="V13"/>
  <c r="W13" s="1"/>
  <c r="AC13" s="1"/>
  <c r="R13"/>
  <c r="Q13"/>
  <c r="M13"/>
  <c r="N13" s="1"/>
  <c r="T13" s="1"/>
  <c r="I13"/>
  <c r="H13"/>
  <c r="D13"/>
  <c r="E13" s="1"/>
  <c r="K13" s="1"/>
  <c r="BJ12"/>
  <c r="BI12"/>
  <c r="BH12"/>
  <c r="BF12"/>
  <c r="BG12" s="1"/>
  <c r="BM12" s="1"/>
  <c r="BN12" s="1"/>
  <c r="BO12" s="1"/>
  <c r="BE12"/>
  <c r="BK12" s="1"/>
  <c r="BB12"/>
  <c r="BA12"/>
  <c r="AX12"/>
  <c r="BD12" s="1"/>
  <c r="AW12"/>
  <c r="BC12" s="1"/>
  <c r="AS12"/>
  <c r="AR12"/>
  <c r="AO12"/>
  <c r="AU12" s="1"/>
  <c r="AN12"/>
  <c r="AT12" s="1"/>
  <c r="AJ12"/>
  <c r="AI12"/>
  <c r="AF12"/>
  <c r="AL12" s="1"/>
  <c r="AE12"/>
  <c r="AK12" s="1"/>
  <c r="AA12"/>
  <c r="Z12"/>
  <c r="W12"/>
  <c r="AC12" s="1"/>
  <c r="V12"/>
  <c r="AB12" s="1"/>
  <c r="R12"/>
  <c r="Q12"/>
  <c r="N12"/>
  <c r="T12" s="1"/>
  <c r="M12"/>
  <c r="S12" s="1"/>
  <c r="I12"/>
  <c r="H12"/>
  <c r="E12"/>
  <c r="K12" s="1"/>
  <c r="D12"/>
  <c r="J12" s="1"/>
  <c r="BI11"/>
  <c r="BJ11" s="1"/>
  <c r="BH11"/>
  <c r="BE11"/>
  <c r="BF11" s="1"/>
  <c r="BB11"/>
  <c r="BA11"/>
  <c r="AW11"/>
  <c r="AX11" s="1"/>
  <c r="BD11" s="1"/>
  <c r="AS11"/>
  <c r="AR11"/>
  <c r="AN11"/>
  <c r="AO11" s="1"/>
  <c r="AU11" s="1"/>
  <c r="AJ11"/>
  <c r="AI11"/>
  <c r="AE11"/>
  <c r="AF11" s="1"/>
  <c r="AL11" s="1"/>
  <c r="AA11"/>
  <c r="Z11"/>
  <c r="V11"/>
  <c r="W11" s="1"/>
  <c r="AC11" s="1"/>
  <c r="R11"/>
  <c r="Q11"/>
  <c r="M11"/>
  <c r="N11" s="1"/>
  <c r="T11" s="1"/>
  <c r="I11"/>
  <c r="H11"/>
  <c r="D11"/>
  <c r="E11" s="1"/>
  <c r="K11" s="1"/>
  <c r="BJ10"/>
  <c r="BI10"/>
  <c r="BH10"/>
  <c r="BF10"/>
  <c r="BG10" s="1"/>
  <c r="BM10" s="1"/>
  <c r="BN10" s="1"/>
  <c r="BO10" s="1"/>
  <c r="BE10"/>
  <c r="BK10" s="1"/>
  <c r="BB10"/>
  <c r="BA10"/>
  <c r="AX10"/>
  <c r="BD10" s="1"/>
  <c r="AW10"/>
  <c r="BC10" s="1"/>
  <c r="AS10"/>
  <c r="AR10"/>
  <c r="AO10"/>
  <c r="AU10" s="1"/>
  <c r="AN10"/>
  <c r="AT10" s="1"/>
  <c r="AJ10"/>
  <c r="AI10"/>
  <c r="AF10"/>
  <c r="AL10" s="1"/>
  <c r="AE10"/>
  <c r="AK10" s="1"/>
  <c r="AA10"/>
  <c r="Z10"/>
  <c r="W10"/>
  <c r="AC10" s="1"/>
  <c r="V10"/>
  <c r="AB10" s="1"/>
  <c r="R10"/>
  <c r="Q10"/>
  <c r="N10"/>
  <c r="T10" s="1"/>
  <c r="M10"/>
  <c r="S10" s="1"/>
  <c r="I10"/>
  <c r="H10"/>
  <c r="E10"/>
  <c r="K10" s="1"/>
  <c r="D10"/>
  <c r="J10" s="1"/>
  <c r="BI9"/>
  <c r="BJ9" s="1"/>
  <c r="BH9"/>
  <c r="BE9"/>
  <c r="BF9" s="1"/>
  <c r="BB9"/>
  <c r="BA9"/>
  <c r="AW9"/>
  <c r="AX9" s="1"/>
  <c r="BD9" s="1"/>
  <c r="AS9"/>
  <c r="AR9"/>
  <c r="AN9"/>
  <c r="AO9" s="1"/>
  <c r="AU9" s="1"/>
  <c r="AJ9"/>
  <c r="AI9"/>
  <c r="AE9"/>
  <c r="AF9" s="1"/>
  <c r="AL9" s="1"/>
  <c r="AA9"/>
  <c r="Z9"/>
  <c r="V9"/>
  <c r="W9" s="1"/>
  <c r="AC9" s="1"/>
  <c r="R9"/>
  <c r="Q9"/>
  <c r="M9"/>
  <c r="N9" s="1"/>
  <c r="T9" s="1"/>
  <c r="I9"/>
  <c r="H9"/>
  <c r="D9"/>
  <c r="E9" s="1"/>
  <c r="K9" s="1"/>
  <c r="BJ8"/>
  <c r="BI8"/>
  <c r="BH8"/>
  <c r="BH75" s="1"/>
  <c r="BF8"/>
  <c r="BE8"/>
  <c r="BK8" s="1"/>
  <c r="BB8"/>
  <c r="BA8"/>
  <c r="BA75" s="1"/>
  <c r="AX8"/>
  <c r="AW8"/>
  <c r="AW75" s="1"/>
  <c r="BC75" s="1"/>
  <c r="AS8"/>
  <c r="AR8"/>
  <c r="AR75" s="1"/>
  <c r="AO8"/>
  <c r="AN8"/>
  <c r="AN75" s="1"/>
  <c r="AT75" s="1"/>
  <c r="AJ8"/>
  <c r="AI8"/>
  <c r="AI75" s="1"/>
  <c r="AE8"/>
  <c r="AE75" s="1"/>
  <c r="AK75" s="1"/>
  <c r="AA8"/>
  <c r="Z8"/>
  <c r="Z75" s="1"/>
  <c r="V8"/>
  <c r="V75" s="1"/>
  <c r="AB75" s="1"/>
  <c r="R8"/>
  <c r="Q8"/>
  <c r="Q75" s="1"/>
  <c r="M8"/>
  <c r="M75" s="1"/>
  <c r="S75" s="1"/>
  <c r="I8"/>
  <c r="H8"/>
  <c r="H75" s="1"/>
  <c r="D8"/>
  <c r="D75" s="1"/>
  <c r="J75" s="1"/>
  <c r="AY105" i="4"/>
  <c r="AZ105" s="1"/>
  <c r="AV105"/>
  <c r="BB105" s="1"/>
  <c r="AP105"/>
  <c r="AQ105" s="1"/>
  <c r="AM105"/>
  <c r="AS105" s="1"/>
  <c r="AG105"/>
  <c r="AH105" s="1"/>
  <c r="AD105"/>
  <c r="AJ105" s="1"/>
  <c r="X105"/>
  <c r="U105"/>
  <c r="AA105" s="1"/>
  <c r="O105"/>
  <c r="L105"/>
  <c r="R105" s="1"/>
  <c r="F105"/>
  <c r="C105"/>
  <c r="BE105" s="1"/>
  <c r="BH104"/>
  <c r="BF104"/>
  <c r="BG104" s="1"/>
  <c r="BE104"/>
  <c r="BK104" s="1"/>
  <c r="BB104"/>
  <c r="AZ104"/>
  <c r="BA104" s="1"/>
  <c r="AW104"/>
  <c r="BC104" s="1"/>
  <c r="AS104"/>
  <c r="AQ104"/>
  <c r="AR104" s="1"/>
  <c r="AN104"/>
  <c r="AT104" s="1"/>
  <c r="AJ104"/>
  <c r="AH104"/>
  <c r="AI104" s="1"/>
  <c r="AE104"/>
  <c r="AK104" s="1"/>
  <c r="AA104"/>
  <c r="Z104"/>
  <c r="Y104"/>
  <c r="W104"/>
  <c r="AC104" s="1"/>
  <c r="V104"/>
  <c r="AB104" s="1"/>
  <c r="R104"/>
  <c r="P104"/>
  <c r="Q104" s="1"/>
  <c r="M104"/>
  <c r="S104" s="1"/>
  <c r="J104"/>
  <c r="I104"/>
  <c r="H104"/>
  <c r="G104"/>
  <c r="BI104" s="1"/>
  <c r="BJ104" s="1"/>
  <c r="E104"/>
  <c r="K104" s="1"/>
  <c r="D104"/>
  <c r="BH103"/>
  <c r="BE103"/>
  <c r="BF103" s="1"/>
  <c r="BC103"/>
  <c r="BB103"/>
  <c r="BA103"/>
  <c r="AZ103"/>
  <c r="AX103"/>
  <c r="BD103" s="1"/>
  <c r="AW103"/>
  <c r="AS103"/>
  <c r="AQ103"/>
  <c r="AR103" s="1"/>
  <c r="AN103"/>
  <c r="AT103" s="1"/>
  <c r="AK103"/>
  <c r="AJ103"/>
  <c r="AI103"/>
  <c r="AH103"/>
  <c r="AF103"/>
  <c r="AL103" s="1"/>
  <c r="AE103"/>
  <c r="AA103"/>
  <c r="Y103"/>
  <c r="Z103" s="1"/>
  <c r="V103"/>
  <c r="AB103" s="1"/>
  <c r="S103"/>
  <c r="R103"/>
  <c r="Q103"/>
  <c r="P103"/>
  <c r="N103"/>
  <c r="T103" s="1"/>
  <c r="M103"/>
  <c r="I103"/>
  <c r="G103"/>
  <c r="H103" s="1"/>
  <c r="D103"/>
  <c r="J103" s="1"/>
  <c r="BH102"/>
  <c r="BF102"/>
  <c r="BG102" s="1"/>
  <c r="BE102"/>
  <c r="BK102" s="1"/>
  <c r="BB102"/>
  <c r="AZ102"/>
  <c r="BA102" s="1"/>
  <c r="AW102"/>
  <c r="BC102" s="1"/>
  <c r="AT102"/>
  <c r="AS102"/>
  <c r="AR102"/>
  <c r="AQ102"/>
  <c r="AO102"/>
  <c r="AU102" s="1"/>
  <c r="AN102"/>
  <c r="AJ102"/>
  <c r="AH102"/>
  <c r="AI102" s="1"/>
  <c r="AE102"/>
  <c r="AK102" s="1"/>
  <c r="AB102"/>
  <c r="AA102"/>
  <c r="Z102"/>
  <c r="Y102"/>
  <c r="W102"/>
  <c r="AC102" s="1"/>
  <c r="V102"/>
  <c r="R102"/>
  <c r="P102"/>
  <c r="Q102" s="1"/>
  <c r="M102"/>
  <c r="S102" s="1"/>
  <c r="J102"/>
  <c r="I102"/>
  <c r="H102"/>
  <c r="G102"/>
  <c r="BI102" s="1"/>
  <c r="BJ102" s="1"/>
  <c r="E102"/>
  <c r="K102" s="1"/>
  <c r="D102"/>
  <c r="BH101"/>
  <c r="BE101"/>
  <c r="BF101" s="1"/>
  <c r="BC101"/>
  <c r="BB101"/>
  <c r="BA101"/>
  <c r="AZ101"/>
  <c r="AX101"/>
  <c r="BD101" s="1"/>
  <c r="AW101"/>
  <c r="AS101"/>
  <c r="AQ101"/>
  <c r="AR101" s="1"/>
  <c r="AN101"/>
  <c r="AT101" s="1"/>
  <c r="AK101"/>
  <c r="AJ101"/>
  <c r="AI101"/>
  <c r="AH101"/>
  <c r="AF101"/>
  <c r="AL101" s="1"/>
  <c r="AE101"/>
  <c r="AA101"/>
  <c r="Y101"/>
  <c r="Z101" s="1"/>
  <c r="V101"/>
  <c r="AB101" s="1"/>
  <c r="S101"/>
  <c r="R101"/>
  <c r="Q101"/>
  <c r="P101"/>
  <c r="N101"/>
  <c r="T101" s="1"/>
  <c r="M101"/>
  <c r="I101"/>
  <c r="G101"/>
  <c r="H101" s="1"/>
  <c r="D101"/>
  <c r="J101" s="1"/>
  <c r="BH100"/>
  <c r="BF100"/>
  <c r="BG100" s="1"/>
  <c r="BE100"/>
  <c r="BK100" s="1"/>
  <c r="BB100"/>
  <c r="AZ100"/>
  <c r="BA100" s="1"/>
  <c r="AW100"/>
  <c r="BC100" s="1"/>
  <c r="AT100"/>
  <c r="AS100"/>
  <c r="AR100"/>
  <c r="AQ100"/>
  <c r="AO100"/>
  <c r="AU100" s="1"/>
  <c r="AN100"/>
  <c r="AJ100"/>
  <c r="AH100"/>
  <c r="AI100" s="1"/>
  <c r="AE100"/>
  <c r="AK100" s="1"/>
  <c r="AB100"/>
  <c r="AA100"/>
  <c r="Z100"/>
  <c r="Y100"/>
  <c r="W100"/>
  <c r="AC100" s="1"/>
  <c r="V100"/>
  <c r="R100"/>
  <c r="P100"/>
  <c r="Q100" s="1"/>
  <c r="M100"/>
  <c r="S100" s="1"/>
  <c r="J100"/>
  <c r="I100"/>
  <c r="H100"/>
  <c r="G100"/>
  <c r="BI100" s="1"/>
  <c r="BJ100" s="1"/>
  <c r="E100"/>
  <c r="K100" s="1"/>
  <c r="D100"/>
  <c r="BH99"/>
  <c r="BE99"/>
  <c r="BF99" s="1"/>
  <c r="BC99"/>
  <c r="BB99"/>
  <c r="BA99"/>
  <c r="AZ99"/>
  <c r="AX99"/>
  <c r="BD99" s="1"/>
  <c r="AW99"/>
  <c r="AS99"/>
  <c r="AQ99"/>
  <c r="AR99" s="1"/>
  <c r="AN99"/>
  <c r="AT99" s="1"/>
  <c r="AK99"/>
  <c r="AJ99"/>
  <c r="AI99"/>
  <c r="AH99"/>
  <c r="AF99"/>
  <c r="AL99" s="1"/>
  <c r="AE99"/>
  <c r="AA99"/>
  <c r="Y99"/>
  <c r="Z99" s="1"/>
  <c r="V99"/>
  <c r="AB99" s="1"/>
  <c r="S99"/>
  <c r="R99"/>
  <c r="Q99"/>
  <c r="P99"/>
  <c r="N99"/>
  <c r="T99" s="1"/>
  <c r="M99"/>
  <c r="I99"/>
  <c r="G99"/>
  <c r="H99" s="1"/>
  <c r="D99"/>
  <c r="J99" s="1"/>
  <c r="BH98"/>
  <c r="BF98"/>
  <c r="BG98" s="1"/>
  <c r="BE98"/>
  <c r="BK98" s="1"/>
  <c r="BB98"/>
  <c r="AZ98"/>
  <c r="BA98" s="1"/>
  <c r="AW98"/>
  <c r="BC98" s="1"/>
  <c r="AT98"/>
  <c r="AS98"/>
  <c r="AR98"/>
  <c r="AQ98"/>
  <c r="AO98"/>
  <c r="AU98" s="1"/>
  <c r="AN98"/>
  <c r="AJ98"/>
  <c r="AH98"/>
  <c r="AI98" s="1"/>
  <c r="AE98"/>
  <c r="AK98" s="1"/>
  <c r="AB98"/>
  <c r="AA98"/>
  <c r="Z98"/>
  <c r="Y98"/>
  <c r="W98"/>
  <c r="AC98" s="1"/>
  <c r="V98"/>
  <c r="R98"/>
  <c r="P98"/>
  <c r="Q98" s="1"/>
  <c r="M98"/>
  <c r="S98" s="1"/>
  <c r="J98"/>
  <c r="I98"/>
  <c r="H98"/>
  <c r="G98"/>
  <c r="BI98" s="1"/>
  <c r="BJ98" s="1"/>
  <c r="E98"/>
  <c r="K98" s="1"/>
  <c r="D98"/>
  <c r="BH97"/>
  <c r="BE97"/>
  <c r="BF97" s="1"/>
  <c r="BC97"/>
  <c r="BB97"/>
  <c r="BA97"/>
  <c r="AZ97"/>
  <c r="AX97"/>
  <c r="BD97" s="1"/>
  <c r="AW97"/>
  <c r="AS97"/>
  <c r="AQ97"/>
  <c r="AR97" s="1"/>
  <c r="AN97"/>
  <c r="AT97" s="1"/>
  <c r="AK97"/>
  <c r="AJ97"/>
  <c r="AI97"/>
  <c r="AH97"/>
  <c r="AF97"/>
  <c r="AL97" s="1"/>
  <c r="AE97"/>
  <c r="AA97"/>
  <c r="Y97"/>
  <c r="Z97" s="1"/>
  <c r="V97"/>
  <c r="AB97" s="1"/>
  <c r="S97"/>
  <c r="R97"/>
  <c r="Q97"/>
  <c r="P97"/>
  <c r="N97"/>
  <c r="T97" s="1"/>
  <c r="M97"/>
  <c r="I97"/>
  <c r="G97"/>
  <c r="H97" s="1"/>
  <c r="D97"/>
  <c r="J97" s="1"/>
  <c r="BH96"/>
  <c r="BF96"/>
  <c r="BG96" s="1"/>
  <c r="BE96"/>
  <c r="BK96" s="1"/>
  <c r="BB96"/>
  <c r="AZ96"/>
  <c r="BA96" s="1"/>
  <c r="AW96"/>
  <c r="BC96" s="1"/>
  <c r="AT96"/>
  <c r="AS96"/>
  <c r="AR96"/>
  <c r="AQ96"/>
  <c r="AO96"/>
  <c r="AU96" s="1"/>
  <c r="AN96"/>
  <c r="AJ96"/>
  <c r="AH96"/>
  <c r="AI96" s="1"/>
  <c r="AE96"/>
  <c r="AK96" s="1"/>
  <c r="AB96"/>
  <c r="AA96"/>
  <c r="Z96"/>
  <c r="Y96"/>
  <c r="W96"/>
  <c r="AC96" s="1"/>
  <c r="V96"/>
  <c r="R96"/>
  <c r="P96"/>
  <c r="Q96" s="1"/>
  <c r="M96"/>
  <c r="S96" s="1"/>
  <c r="J96"/>
  <c r="I96"/>
  <c r="H96"/>
  <c r="G96"/>
  <c r="BI96" s="1"/>
  <c r="BJ96" s="1"/>
  <c r="E96"/>
  <c r="K96" s="1"/>
  <c r="D96"/>
  <c r="BH95"/>
  <c r="BE95"/>
  <c r="BF95" s="1"/>
  <c r="BC95"/>
  <c r="BB95"/>
  <c r="BA95"/>
  <c r="AZ95"/>
  <c r="AX95"/>
  <c r="BD95" s="1"/>
  <c r="AW95"/>
  <c r="AS95"/>
  <c r="AQ95"/>
  <c r="AR95" s="1"/>
  <c r="AN95"/>
  <c r="AT95" s="1"/>
  <c r="AK95"/>
  <c r="AJ95"/>
  <c r="AI95"/>
  <c r="AH95"/>
  <c r="AF95"/>
  <c r="AL95" s="1"/>
  <c r="AE95"/>
  <c r="AA95"/>
  <c r="Y95"/>
  <c r="Z95" s="1"/>
  <c r="V95"/>
  <c r="AB95" s="1"/>
  <c r="S95"/>
  <c r="R95"/>
  <c r="Q95"/>
  <c r="P95"/>
  <c r="N95"/>
  <c r="T95" s="1"/>
  <c r="M95"/>
  <c r="I95"/>
  <c r="G95"/>
  <c r="H95" s="1"/>
  <c r="D95"/>
  <c r="J95" s="1"/>
  <c r="BH94"/>
  <c r="BF94"/>
  <c r="BG94" s="1"/>
  <c r="BE94"/>
  <c r="BK94" s="1"/>
  <c r="BB94"/>
  <c r="AZ94"/>
  <c r="BA94" s="1"/>
  <c r="AW94"/>
  <c r="BC94" s="1"/>
  <c r="AT94"/>
  <c r="AS94"/>
  <c r="AR94"/>
  <c r="AQ94"/>
  <c r="AO94"/>
  <c r="AU94" s="1"/>
  <c r="AN94"/>
  <c r="AJ94"/>
  <c r="AH94"/>
  <c r="AI94" s="1"/>
  <c r="AE94"/>
  <c r="AK94" s="1"/>
  <c r="AB94"/>
  <c r="AA94"/>
  <c r="Z94"/>
  <c r="Y94"/>
  <c r="W94"/>
  <c r="AC94" s="1"/>
  <c r="V94"/>
  <c r="R94"/>
  <c r="P94"/>
  <c r="Q94" s="1"/>
  <c r="M94"/>
  <c r="S94" s="1"/>
  <c r="J94"/>
  <c r="I94"/>
  <c r="H94"/>
  <c r="G94"/>
  <c r="BI94" s="1"/>
  <c r="BJ94" s="1"/>
  <c r="E94"/>
  <c r="K94" s="1"/>
  <c r="D94"/>
  <c r="BH93"/>
  <c r="BE93"/>
  <c r="BF93" s="1"/>
  <c r="BC93"/>
  <c r="BB93"/>
  <c r="BA93"/>
  <c r="AZ93"/>
  <c r="AX93"/>
  <c r="BD93" s="1"/>
  <c r="AW93"/>
  <c r="AS93"/>
  <c r="AQ93"/>
  <c r="AR93" s="1"/>
  <c r="AN93"/>
  <c r="AT93" s="1"/>
  <c r="AK93"/>
  <c r="AJ93"/>
  <c r="AI93"/>
  <c r="AH93"/>
  <c r="AF93"/>
  <c r="AL93" s="1"/>
  <c r="AE93"/>
  <c r="AA93"/>
  <c r="Y93"/>
  <c r="Z93" s="1"/>
  <c r="V93"/>
  <c r="AB93" s="1"/>
  <c r="S93"/>
  <c r="R93"/>
  <c r="Q93"/>
  <c r="P93"/>
  <c r="N93"/>
  <c r="T93" s="1"/>
  <c r="M93"/>
  <c r="I93"/>
  <c r="G93"/>
  <c r="H93" s="1"/>
  <c r="D93"/>
  <c r="J93" s="1"/>
  <c r="BH92"/>
  <c r="BF92"/>
  <c r="BG92" s="1"/>
  <c r="BE92"/>
  <c r="BK92" s="1"/>
  <c r="BB92"/>
  <c r="AZ92"/>
  <c r="BA92" s="1"/>
  <c r="AW92"/>
  <c r="BC92" s="1"/>
  <c r="AT92"/>
  <c r="AS92"/>
  <c r="AR92"/>
  <c r="AQ92"/>
  <c r="AO92"/>
  <c r="AU92" s="1"/>
  <c r="AN92"/>
  <c r="AJ92"/>
  <c r="AH92"/>
  <c r="AI92" s="1"/>
  <c r="AE92"/>
  <c r="AK92" s="1"/>
  <c r="AB92"/>
  <c r="AA92"/>
  <c r="Z92"/>
  <c r="Y92"/>
  <c r="W92"/>
  <c r="AC92" s="1"/>
  <c r="V92"/>
  <c r="R92"/>
  <c r="P92"/>
  <c r="Q92" s="1"/>
  <c r="M92"/>
  <c r="S92" s="1"/>
  <c r="J92"/>
  <c r="I92"/>
  <c r="H92"/>
  <c r="G92"/>
  <c r="BI92" s="1"/>
  <c r="BJ92" s="1"/>
  <c r="E92"/>
  <c r="K92" s="1"/>
  <c r="D92"/>
  <c r="BH91"/>
  <c r="BE91"/>
  <c r="BC91"/>
  <c r="BB91"/>
  <c r="BA91"/>
  <c r="AZ91"/>
  <c r="AX91"/>
  <c r="BD91" s="1"/>
  <c r="AW91"/>
  <c r="AS91"/>
  <c r="AQ91"/>
  <c r="AR91" s="1"/>
  <c r="AN91"/>
  <c r="AK91"/>
  <c r="AJ91"/>
  <c r="AI91"/>
  <c r="AH91"/>
  <c r="AF91"/>
  <c r="AL91" s="1"/>
  <c r="AE91"/>
  <c r="AA91"/>
  <c r="Y91"/>
  <c r="Z91" s="1"/>
  <c r="V91"/>
  <c r="S91"/>
  <c r="R91"/>
  <c r="Q91"/>
  <c r="P91"/>
  <c r="N91"/>
  <c r="T91" s="1"/>
  <c r="M91"/>
  <c r="I91"/>
  <c r="G91"/>
  <c r="H91" s="1"/>
  <c r="D91"/>
  <c r="BH90"/>
  <c r="BF90"/>
  <c r="BG90" s="1"/>
  <c r="BE90"/>
  <c r="BK90" s="1"/>
  <c r="BB90"/>
  <c r="AZ90"/>
  <c r="BA90" s="1"/>
  <c r="AW90"/>
  <c r="AT90"/>
  <c r="AS90"/>
  <c r="AR90"/>
  <c r="AQ90"/>
  <c r="AO90"/>
  <c r="AU90" s="1"/>
  <c r="AN90"/>
  <c r="AJ90"/>
  <c r="AH90"/>
  <c r="AI90" s="1"/>
  <c r="AE90"/>
  <c r="AB90"/>
  <c r="AA90"/>
  <c r="Z90"/>
  <c r="Y90"/>
  <c r="W90"/>
  <c r="AC90" s="1"/>
  <c r="V90"/>
  <c r="R90"/>
  <c r="P90"/>
  <c r="Q90" s="1"/>
  <c r="M90"/>
  <c r="S90" s="1"/>
  <c r="J90"/>
  <c r="I90"/>
  <c r="H90"/>
  <c r="G90"/>
  <c r="BI90" s="1"/>
  <c r="BJ90" s="1"/>
  <c r="E90"/>
  <c r="K90" s="1"/>
  <c r="D90"/>
  <c r="BH89"/>
  <c r="BE89"/>
  <c r="BK89" s="1"/>
  <c r="BC89"/>
  <c r="BB89"/>
  <c r="BA89"/>
  <c r="AZ89"/>
  <c r="AX89"/>
  <c r="BD89" s="1"/>
  <c r="AW89"/>
  <c r="AS89"/>
  <c r="AQ89"/>
  <c r="AR89" s="1"/>
  <c r="AN89"/>
  <c r="AT89" s="1"/>
  <c r="AK89"/>
  <c r="AJ89"/>
  <c r="AI89"/>
  <c r="AH89"/>
  <c r="AF89"/>
  <c r="AL89" s="1"/>
  <c r="AE89"/>
  <c r="AA89"/>
  <c r="Y89"/>
  <c r="Z89" s="1"/>
  <c r="V89"/>
  <c r="AB89" s="1"/>
  <c r="S89"/>
  <c r="R89"/>
  <c r="Q89"/>
  <c r="P89"/>
  <c r="N89"/>
  <c r="T89" s="1"/>
  <c r="M89"/>
  <c r="I89"/>
  <c r="G89"/>
  <c r="BI89" s="1"/>
  <c r="BJ89" s="1"/>
  <c r="D89"/>
  <c r="J89" s="1"/>
  <c r="BH88"/>
  <c r="BF88"/>
  <c r="BE88"/>
  <c r="BK88" s="1"/>
  <c r="BB88"/>
  <c r="AZ88"/>
  <c r="BA88" s="1"/>
  <c r="AW88"/>
  <c r="BC88" s="1"/>
  <c r="AT88"/>
  <c r="AS88"/>
  <c r="AR88"/>
  <c r="AQ88"/>
  <c r="AO88"/>
  <c r="AU88" s="1"/>
  <c r="AN88"/>
  <c r="AJ88"/>
  <c r="AH88"/>
  <c r="AI88" s="1"/>
  <c r="AE88"/>
  <c r="AK88" s="1"/>
  <c r="AB88"/>
  <c r="AA88"/>
  <c r="Z88"/>
  <c r="Y88"/>
  <c r="W88"/>
  <c r="AC88" s="1"/>
  <c r="V88"/>
  <c r="R88"/>
  <c r="P88"/>
  <c r="Q88" s="1"/>
  <c r="M88"/>
  <c r="S88" s="1"/>
  <c r="J88"/>
  <c r="I88"/>
  <c r="H88"/>
  <c r="G88"/>
  <c r="BI88" s="1"/>
  <c r="BJ88" s="1"/>
  <c r="E88"/>
  <c r="K88" s="1"/>
  <c r="D88"/>
  <c r="BH87"/>
  <c r="BE87"/>
  <c r="BK87" s="1"/>
  <c r="BC87"/>
  <c r="BB87"/>
  <c r="BA87"/>
  <c r="AZ87"/>
  <c r="AX87"/>
  <c r="BD87" s="1"/>
  <c r="AW87"/>
  <c r="AS87"/>
  <c r="AQ87"/>
  <c r="AR87" s="1"/>
  <c r="AN87"/>
  <c r="AT87" s="1"/>
  <c r="AK87"/>
  <c r="AJ87"/>
  <c r="AI87"/>
  <c r="AH87"/>
  <c r="AF87"/>
  <c r="AL87" s="1"/>
  <c r="AE87"/>
  <c r="AA87"/>
  <c r="Y87"/>
  <c r="Z87" s="1"/>
  <c r="V87"/>
  <c r="AB87" s="1"/>
  <c r="S87"/>
  <c r="R87"/>
  <c r="Q87"/>
  <c r="P87"/>
  <c r="N87"/>
  <c r="T87" s="1"/>
  <c r="M87"/>
  <c r="I87"/>
  <c r="G87"/>
  <c r="BI87" s="1"/>
  <c r="BJ87" s="1"/>
  <c r="D87"/>
  <c r="J87" s="1"/>
  <c r="BH86"/>
  <c r="BF86"/>
  <c r="BE86"/>
  <c r="BK86" s="1"/>
  <c r="BB86"/>
  <c r="AZ86"/>
  <c r="BA86" s="1"/>
  <c r="AW86"/>
  <c r="BC86" s="1"/>
  <c r="AT86"/>
  <c r="AS86"/>
  <c r="AR86"/>
  <c r="AQ86"/>
  <c r="AO86"/>
  <c r="AU86" s="1"/>
  <c r="AN86"/>
  <c r="AJ86"/>
  <c r="AH86"/>
  <c r="AI86" s="1"/>
  <c r="AE86"/>
  <c r="AK86" s="1"/>
  <c r="AB86"/>
  <c r="AA86"/>
  <c r="Z86"/>
  <c r="Y86"/>
  <c r="W86"/>
  <c r="AC86" s="1"/>
  <c r="V86"/>
  <c r="R86"/>
  <c r="P86"/>
  <c r="Q86" s="1"/>
  <c r="M86"/>
  <c r="S86" s="1"/>
  <c r="J86"/>
  <c r="I86"/>
  <c r="H86"/>
  <c r="G86"/>
  <c r="BI86" s="1"/>
  <c r="BJ86" s="1"/>
  <c r="E86"/>
  <c r="K86" s="1"/>
  <c r="D86"/>
  <c r="BH85"/>
  <c r="BE85"/>
  <c r="BK85" s="1"/>
  <c r="BC85"/>
  <c r="BB85"/>
  <c r="BA85"/>
  <c r="AZ85"/>
  <c r="AX85"/>
  <c r="BD85" s="1"/>
  <c r="AW85"/>
  <c r="AS85"/>
  <c r="AQ85"/>
  <c r="AR85" s="1"/>
  <c r="AN85"/>
  <c r="AT85" s="1"/>
  <c r="AK85"/>
  <c r="AJ85"/>
  <c r="AI85"/>
  <c r="AH85"/>
  <c r="AF85"/>
  <c r="AL85" s="1"/>
  <c r="AE85"/>
  <c r="AA85"/>
  <c r="Y85"/>
  <c r="Z85" s="1"/>
  <c r="V85"/>
  <c r="AB85" s="1"/>
  <c r="S85"/>
  <c r="R85"/>
  <c r="Q85"/>
  <c r="P85"/>
  <c r="N85"/>
  <c r="T85" s="1"/>
  <c r="M85"/>
  <c r="I85"/>
  <c r="G85"/>
  <c r="BI85" s="1"/>
  <c r="BJ85" s="1"/>
  <c r="D85"/>
  <c r="J85" s="1"/>
  <c r="BH84"/>
  <c r="BF84"/>
  <c r="BE84"/>
  <c r="BK84" s="1"/>
  <c r="BB84"/>
  <c r="AZ84"/>
  <c r="BA84" s="1"/>
  <c r="AW84"/>
  <c r="BC84" s="1"/>
  <c r="AT84"/>
  <c r="AS84"/>
  <c r="AR84"/>
  <c r="AQ84"/>
  <c r="AO84"/>
  <c r="AU84" s="1"/>
  <c r="AN84"/>
  <c r="AJ84"/>
  <c r="AH84"/>
  <c r="AI84" s="1"/>
  <c r="AE84"/>
  <c r="AK84" s="1"/>
  <c r="AB84"/>
  <c r="AA84"/>
  <c r="Z84"/>
  <c r="Y84"/>
  <c r="W84"/>
  <c r="AC84" s="1"/>
  <c r="V84"/>
  <c r="R84"/>
  <c r="P84"/>
  <c r="Q84" s="1"/>
  <c r="M84"/>
  <c r="S84" s="1"/>
  <c r="J84"/>
  <c r="I84"/>
  <c r="H84"/>
  <c r="G84"/>
  <c r="BI84" s="1"/>
  <c r="BJ84" s="1"/>
  <c r="E84"/>
  <c r="K84" s="1"/>
  <c r="D84"/>
  <c r="BH83"/>
  <c r="BE83"/>
  <c r="BK83" s="1"/>
  <c r="BC83"/>
  <c r="BB83"/>
  <c r="BA83"/>
  <c r="AZ83"/>
  <c r="AX83"/>
  <c r="BD83" s="1"/>
  <c r="AW83"/>
  <c r="AS83"/>
  <c r="AQ83"/>
  <c r="AR83" s="1"/>
  <c r="AN83"/>
  <c r="AT83" s="1"/>
  <c r="AK83"/>
  <c r="AJ83"/>
  <c r="AI83"/>
  <c r="AH83"/>
  <c r="AF83"/>
  <c r="AL83" s="1"/>
  <c r="AE83"/>
  <c r="AA83"/>
  <c r="Y83"/>
  <c r="Z83" s="1"/>
  <c r="V83"/>
  <c r="AB83" s="1"/>
  <c r="S83"/>
  <c r="R83"/>
  <c r="Q83"/>
  <c r="P83"/>
  <c r="N83"/>
  <c r="T83" s="1"/>
  <c r="M83"/>
  <c r="I83"/>
  <c r="G83"/>
  <c r="BI83" s="1"/>
  <c r="BJ83" s="1"/>
  <c r="D83"/>
  <c r="J83" s="1"/>
  <c r="BH82"/>
  <c r="BF82"/>
  <c r="BE82"/>
  <c r="BK82" s="1"/>
  <c r="BB82"/>
  <c r="AZ82"/>
  <c r="BA82" s="1"/>
  <c r="AW82"/>
  <c r="BC82" s="1"/>
  <c r="AT82"/>
  <c r="AS82"/>
  <c r="AR82"/>
  <c r="AQ82"/>
  <c r="AO82"/>
  <c r="AU82" s="1"/>
  <c r="AN82"/>
  <c r="AJ82"/>
  <c r="AH82"/>
  <c r="AI82" s="1"/>
  <c r="AE82"/>
  <c r="AK82" s="1"/>
  <c r="AB82"/>
  <c r="AA82"/>
  <c r="Z82"/>
  <c r="Y82"/>
  <c r="W82"/>
  <c r="AC82" s="1"/>
  <c r="V82"/>
  <c r="R82"/>
  <c r="P82"/>
  <c r="Q82" s="1"/>
  <c r="M82"/>
  <c r="S82" s="1"/>
  <c r="J82"/>
  <c r="I82"/>
  <c r="H82"/>
  <c r="G82"/>
  <c r="BI82" s="1"/>
  <c r="BJ82" s="1"/>
  <c r="E82"/>
  <c r="K82" s="1"/>
  <c r="D82"/>
  <c r="BH81"/>
  <c r="BE81"/>
  <c r="BK81" s="1"/>
  <c r="BC81"/>
  <c r="BB81"/>
  <c r="BA81"/>
  <c r="AZ81"/>
  <c r="AX81"/>
  <c r="BD81" s="1"/>
  <c r="AW81"/>
  <c r="AS81"/>
  <c r="AQ81"/>
  <c r="AR81" s="1"/>
  <c r="AN81"/>
  <c r="AT81" s="1"/>
  <c r="AK81"/>
  <c r="AJ81"/>
  <c r="AI81"/>
  <c r="AH81"/>
  <c r="AF81"/>
  <c r="AL81" s="1"/>
  <c r="AE81"/>
  <c r="AA81"/>
  <c r="Y81"/>
  <c r="Z81" s="1"/>
  <c r="V81"/>
  <c r="AB81" s="1"/>
  <c r="S81"/>
  <c r="R81"/>
  <c r="Q81"/>
  <c r="P81"/>
  <c r="N81"/>
  <c r="T81" s="1"/>
  <c r="M81"/>
  <c r="I81"/>
  <c r="G81"/>
  <c r="BI81" s="1"/>
  <c r="BJ81" s="1"/>
  <c r="D81"/>
  <c r="J81" s="1"/>
  <c r="BH80"/>
  <c r="BF80"/>
  <c r="BE80"/>
  <c r="BK80" s="1"/>
  <c r="BB80"/>
  <c r="AZ80"/>
  <c r="BA80" s="1"/>
  <c r="AW80"/>
  <c r="BC80" s="1"/>
  <c r="AT80"/>
  <c r="AS80"/>
  <c r="AR80"/>
  <c r="AQ80"/>
  <c r="AO80"/>
  <c r="AU80" s="1"/>
  <c r="AN80"/>
  <c r="AJ80"/>
  <c r="AH80"/>
  <c r="AI80" s="1"/>
  <c r="AE80"/>
  <c r="AK80" s="1"/>
  <c r="AB80"/>
  <c r="AA80"/>
  <c r="Z80"/>
  <c r="Y80"/>
  <c r="W80"/>
  <c r="AC80" s="1"/>
  <c r="V80"/>
  <c r="R80"/>
  <c r="P80"/>
  <c r="Q80" s="1"/>
  <c r="M80"/>
  <c r="S80" s="1"/>
  <c r="J80"/>
  <c r="I80"/>
  <c r="H80"/>
  <c r="G80"/>
  <c r="BI80" s="1"/>
  <c r="BJ80" s="1"/>
  <c r="E80"/>
  <c r="K80" s="1"/>
  <c r="D80"/>
  <c r="BH79"/>
  <c r="BE79"/>
  <c r="BK79" s="1"/>
  <c r="BC79"/>
  <c r="BB79"/>
  <c r="BA79"/>
  <c r="AZ79"/>
  <c r="AX79"/>
  <c r="BD79" s="1"/>
  <c r="AW79"/>
  <c r="AS79"/>
  <c r="AQ79"/>
  <c r="AR79" s="1"/>
  <c r="AN79"/>
  <c r="AT79" s="1"/>
  <c r="AK79"/>
  <c r="AJ79"/>
  <c r="AI79"/>
  <c r="AH79"/>
  <c r="AF79"/>
  <c r="AL79" s="1"/>
  <c r="AE79"/>
  <c r="AA79"/>
  <c r="Y79"/>
  <c r="Z79" s="1"/>
  <c r="V79"/>
  <c r="AB79" s="1"/>
  <c r="S79"/>
  <c r="R79"/>
  <c r="Q79"/>
  <c r="P79"/>
  <c r="N79"/>
  <c r="T79" s="1"/>
  <c r="M79"/>
  <c r="I79"/>
  <c r="G79"/>
  <c r="BI79" s="1"/>
  <c r="BJ79" s="1"/>
  <c r="D79"/>
  <c r="J79" s="1"/>
  <c r="BH78"/>
  <c r="BF78"/>
  <c r="BE78"/>
  <c r="BK78" s="1"/>
  <c r="BB78"/>
  <c r="AZ78"/>
  <c r="BA78" s="1"/>
  <c r="AW78"/>
  <c r="BC78" s="1"/>
  <c r="AT78"/>
  <c r="AS78"/>
  <c r="AR78"/>
  <c r="AQ78"/>
  <c r="AO78"/>
  <c r="AU78" s="1"/>
  <c r="AN78"/>
  <c r="AJ78"/>
  <c r="AH78"/>
  <c r="AI78" s="1"/>
  <c r="AE78"/>
  <c r="AK78" s="1"/>
  <c r="AB78"/>
  <c r="AA78"/>
  <c r="Z78"/>
  <c r="Y78"/>
  <c r="W78"/>
  <c r="AC78" s="1"/>
  <c r="V78"/>
  <c r="R78"/>
  <c r="P78"/>
  <c r="Q78" s="1"/>
  <c r="M78"/>
  <c r="S78" s="1"/>
  <c r="J78"/>
  <c r="I78"/>
  <c r="H78"/>
  <c r="G78"/>
  <c r="BI78" s="1"/>
  <c r="BJ78" s="1"/>
  <c r="E78"/>
  <c r="K78" s="1"/>
  <c r="D78"/>
  <c r="BH77"/>
  <c r="BE77"/>
  <c r="BK77" s="1"/>
  <c r="BC77"/>
  <c r="BB77"/>
  <c r="BA77"/>
  <c r="AZ77"/>
  <c r="AX77"/>
  <c r="BD77" s="1"/>
  <c r="AW77"/>
  <c r="AS77"/>
  <c r="AQ77"/>
  <c r="AR77" s="1"/>
  <c r="AN77"/>
  <c r="AT77" s="1"/>
  <c r="AK77"/>
  <c r="AJ77"/>
  <c r="AI77"/>
  <c r="AH77"/>
  <c r="AF77"/>
  <c r="AL77" s="1"/>
  <c r="AE77"/>
  <c r="AA77"/>
  <c r="Y77"/>
  <c r="Z77" s="1"/>
  <c r="V77"/>
  <c r="AB77" s="1"/>
  <c r="S77"/>
  <c r="R77"/>
  <c r="Q77"/>
  <c r="P77"/>
  <c r="N77"/>
  <c r="T77" s="1"/>
  <c r="M77"/>
  <c r="I77"/>
  <c r="G77"/>
  <c r="BI77" s="1"/>
  <c r="BJ77" s="1"/>
  <c r="D77"/>
  <c r="J77" s="1"/>
  <c r="BH76"/>
  <c r="BF76"/>
  <c r="BE76"/>
  <c r="BK76" s="1"/>
  <c r="BB76"/>
  <c r="AZ76"/>
  <c r="BA76" s="1"/>
  <c r="AW76"/>
  <c r="BC76" s="1"/>
  <c r="AT76"/>
  <c r="AS76"/>
  <c r="AR76"/>
  <c r="AQ76"/>
  <c r="AO76"/>
  <c r="AU76" s="1"/>
  <c r="AN76"/>
  <c r="AJ76"/>
  <c r="AH76"/>
  <c r="AI76" s="1"/>
  <c r="AE76"/>
  <c r="AB76"/>
  <c r="AA76"/>
  <c r="Z76"/>
  <c r="Y76"/>
  <c r="W76"/>
  <c r="AC76" s="1"/>
  <c r="V76"/>
  <c r="R76"/>
  <c r="P76"/>
  <c r="Q76" s="1"/>
  <c r="M76"/>
  <c r="J76"/>
  <c r="I76"/>
  <c r="H76"/>
  <c r="G76"/>
  <c r="BI76" s="1"/>
  <c r="BJ76" s="1"/>
  <c r="E76"/>
  <c r="K76" s="1"/>
  <c r="D76"/>
  <c r="BH75"/>
  <c r="BE75"/>
  <c r="BF75" s="1"/>
  <c r="BC75"/>
  <c r="BB75"/>
  <c r="BA75"/>
  <c r="AZ75"/>
  <c r="AX75"/>
  <c r="BD75" s="1"/>
  <c r="AW75"/>
  <c r="AS75"/>
  <c r="AQ75"/>
  <c r="AR75" s="1"/>
  <c r="AN75"/>
  <c r="AK75"/>
  <c r="AJ75"/>
  <c r="AI75"/>
  <c r="AH75"/>
  <c r="AF75"/>
  <c r="AL75" s="1"/>
  <c r="AE75"/>
  <c r="AA75"/>
  <c r="Y75"/>
  <c r="Z75" s="1"/>
  <c r="V75"/>
  <c r="S75"/>
  <c r="R75"/>
  <c r="Q75"/>
  <c r="P75"/>
  <c r="N75"/>
  <c r="T75" s="1"/>
  <c r="M75"/>
  <c r="I75"/>
  <c r="G75"/>
  <c r="H75" s="1"/>
  <c r="D75"/>
  <c r="BH74"/>
  <c r="BF74"/>
  <c r="BG74" s="1"/>
  <c r="BE74"/>
  <c r="BK74" s="1"/>
  <c r="BB74"/>
  <c r="AZ74"/>
  <c r="BA74" s="1"/>
  <c r="AW74"/>
  <c r="AT74"/>
  <c r="AS74"/>
  <c r="AR74"/>
  <c r="AQ74"/>
  <c r="AO74"/>
  <c r="AU74" s="1"/>
  <c r="AN74"/>
  <c r="AJ74"/>
  <c r="AH74"/>
  <c r="AI74" s="1"/>
  <c r="AE74"/>
  <c r="AB74"/>
  <c r="AA74"/>
  <c r="Z74"/>
  <c r="Y74"/>
  <c r="W74"/>
  <c r="AC74" s="1"/>
  <c r="V74"/>
  <c r="R74"/>
  <c r="Q74"/>
  <c r="P74"/>
  <c r="N74"/>
  <c r="T74" s="1"/>
  <c r="M74"/>
  <c r="S74" s="1"/>
  <c r="I74"/>
  <c r="G74"/>
  <c r="BI74" s="1"/>
  <c r="BJ74" s="1"/>
  <c r="D74"/>
  <c r="J74" s="1"/>
  <c r="BH73"/>
  <c r="BF73"/>
  <c r="BG73" s="1"/>
  <c r="BE73"/>
  <c r="BK73" s="1"/>
  <c r="BB73"/>
  <c r="AZ73"/>
  <c r="BA73" s="1"/>
  <c r="AW73"/>
  <c r="BC73" s="1"/>
  <c r="AT73"/>
  <c r="AS73"/>
  <c r="AR73"/>
  <c r="AQ73"/>
  <c r="AO73"/>
  <c r="AU73" s="1"/>
  <c r="AN73"/>
  <c r="AJ73"/>
  <c r="AH73"/>
  <c r="AI73" s="1"/>
  <c r="AE73"/>
  <c r="AK73" s="1"/>
  <c r="AB73"/>
  <c r="AA73"/>
  <c r="Z73"/>
  <c r="Y73"/>
  <c r="W73"/>
  <c r="AC73" s="1"/>
  <c r="V73"/>
  <c r="R73"/>
  <c r="P73"/>
  <c r="Q73" s="1"/>
  <c r="M73"/>
  <c r="S73" s="1"/>
  <c r="J73"/>
  <c r="I73"/>
  <c r="H73"/>
  <c r="G73"/>
  <c r="BI73" s="1"/>
  <c r="BJ73" s="1"/>
  <c r="E73"/>
  <c r="K73" s="1"/>
  <c r="D73"/>
  <c r="BH72"/>
  <c r="BE72"/>
  <c r="BF72" s="1"/>
  <c r="BC72"/>
  <c r="BB72"/>
  <c r="BA72"/>
  <c r="AZ72"/>
  <c r="AX72"/>
  <c r="BD72" s="1"/>
  <c r="AW72"/>
  <c r="AS72"/>
  <c r="AQ72"/>
  <c r="AR72" s="1"/>
  <c r="AN72"/>
  <c r="AT72" s="1"/>
  <c r="AK72"/>
  <c r="AJ72"/>
  <c r="AI72"/>
  <c r="AH72"/>
  <c r="AF72"/>
  <c r="AL72" s="1"/>
  <c r="AE72"/>
  <c r="AA72"/>
  <c r="Y72"/>
  <c r="Z72" s="1"/>
  <c r="V72"/>
  <c r="AB72" s="1"/>
  <c r="S72"/>
  <c r="R72"/>
  <c r="Q72"/>
  <c r="P72"/>
  <c r="N72"/>
  <c r="T72" s="1"/>
  <c r="M72"/>
  <c r="I72"/>
  <c r="G72"/>
  <c r="H72" s="1"/>
  <c r="D72"/>
  <c r="J72" s="1"/>
  <c r="BH71"/>
  <c r="BF71"/>
  <c r="BG71" s="1"/>
  <c r="BE71"/>
  <c r="BK71" s="1"/>
  <c r="BB71"/>
  <c r="AZ71"/>
  <c r="BA71" s="1"/>
  <c r="AW71"/>
  <c r="BC71" s="1"/>
  <c r="AT71"/>
  <c r="AS71"/>
  <c r="AR71"/>
  <c r="AQ71"/>
  <c r="AO71"/>
  <c r="AU71" s="1"/>
  <c r="AN71"/>
  <c r="AJ71"/>
  <c r="AH71"/>
  <c r="AI71" s="1"/>
  <c r="AE71"/>
  <c r="AK71" s="1"/>
  <c r="AB71"/>
  <c r="AA71"/>
  <c r="Z71"/>
  <c r="Y71"/>
  <c r="W71"/>
  <c r="AC71" s="1"/>
  <c r="V71"/>
  <c r="R71"/>
  <c r="P71"/>
  <c r="Q71" s="1"/>
  <c r="M71"/>
  <c r="S71" s="1"/>
  <c r="J71"/>
  <c r="I71"/>
  <c r="H71"/>
  <c r="G71"/>
  <c r="BI71" s="1"/>
  <c r="BJ71" s="1"/>
  <c r="E71"/>
  <c r="K71" s="1"/>
  <c r="D71"/>
  <c r="BH70"/>
  <c r="BE70"/>
  <c r="BF70" s="1"/>
  <c r="BC70"/>
  <c r="BB70"/>
  <c r="BA70"/>
  <c r="AZ70"/>
  <c r="AX70"/>
  <c r="BD70" s="1"/>
  <c r="AW70"/>
  <c r="AS70"/>
  <c r="AQ70"/>
  <c r="AR70" s="1"/>
  <c r="AN70"/>
  <c r="AT70" s="1"/>
  <c r="AK70"/>
  <c r="AJ70"/>
  <c r="AI70"/>
  <c r="AH70"/>
  <c r="AF70"/>
  <c r="AL70" s="1"/>
  <c r="AE70"/>
  <c r="AA70"/>
  <c r="Y70"/>
  <c r="Z70" s="1"/>
  <c r="V70"/>
  <c r="AB70" s="1"/>
  <c r="S70"/>
  <c r="R70"/>
  <c r="Q70"/>
  <c r="P70"/>
  <c r="N70"/>
  <c r="T70" s="1"/>
  <c r="M70"/>
  <c r="I70"/>
  <c r="G70"/>
  <c r="H70" s="1"/>
  <c r="D70"/>
  <c r="J70" s="1"/>
  <c r="BH69"/>
  <c r="BF69"/>
  <c r="BG69" s="1"/>
  <c r="BE69"/>
  <c r="BK69" s="1"/>
  <c r="BB69"/>
  <c r="AZ69"/>
  <c r="BA69" s="1"/>
  <c r="AW69"/>
  <c r="BC69" s="1"/>
  <c r="AT69"/>
  <c r="AS69"/>
  <c r="AR69"/>
  <c r="AQ69"/>
  <c r="AO69"/>
  <c r="AU69" s="1"/>
  <c r="AN69"/>
  <c r="AJ69"/>
  <c r="AH69"/>
  <c r="AI69" s="1"/>
  <c r="AE69"/>
  <c r="AK69" s="1"/>
  <c r="AB69"/>
  <c r="AA69"/>
  <c r="Z69"/>
  <c r="Y69"/>
  <c r="W69"/>
  <c r="AC69" s="1"/>
  <c r="V69"/>
  <c r="R69"/>
  <c r="P69"/>
  <c r="Q69" s="1"/>
  <c r="M69"/>
  <c r="S69" s="1"/>
  <c r="J69"/>
  <c r="I69"/>
  <c r="H69"/>
  <c r="G69"/>
  <c r="BI69" s="1"/>
  <c r="BJ69" s="1"/>
  <c r="E69"/>
  <c r="K69" s="1"/>
  <c r="D69"/>
  <c r="BH68"/>
  <c r="BE68"/>
  <c r="BF68" s="1"/>
  <c r="BC68"/>
  <c r="BB68"/>
  <c r="BA68"/>
  <c r="AZ68"/>
  <c r="AX68"/>
  <c r="BD68" s="1"/>
  <c r="AW68"/>
  <c r="AS68"/>
  <c r="AQ68"/>
  <c r="AR68" s="1"/>
  <c r="AN68"/>
  <c r="AT68" s="1"/>
  <c r="AK68"/>
  <c r="AJ68"/>
  <c r="AI68"/>
  <c r="AH68"/>
  <c r="AF68"/>
  <c r="AL68" s="1"/>
  <c r="AE68"/>
  <c r="AA68"/>
  <c r="Y68"/>
  <c r="Z68" s="1"/>
  <c r="V68"/>
  <c r="AB68" s="1"/>
  <c r="S68"/>
  <c r="R68"/>
  <c r="Q68"/>
  <c r="P68"/>
  <c r="N68"/>
  <c r="T68" s="1"/>
  <c r="M68"/>
  <c r="I68"/>
  <c r="G68"/>
  <c r="H68" s="1"/>
  <c r="D68"/>
  <c r="J68" s="1"/>
  <c r="BH67"/>
  <c r="BF67"/>
  <c r="BG67" s="1"/>
  <c r="BE67"/>
  <c r="BK67" s="1"/>
  <c r="BB67"/>
  <c r="AZ67"/>
  <c r="BA67" s="1"/>
  <c r="AW67"/>
  <c r="BC67" s="1"/>
  <c r="AT67"/>
  <c r="AS67"/>
  <c r="AR67"/>
  <c r="AQ67"/>
  <c r="AO67"/>
  <c r="AU67" s="1"/>
  <c r="AN67"/>
  <c r="AJ67"/>
  <c r="AH67"/>
  <c r="AI67" s="1"/>
  <c r="AE67"/>
  <c r="AK67" s="1"/>
  <c r="AB67"/>
  <c r="AA67"/>
  <c r="Z67"/>
  <c r="Y67"/>
  <c r="W67"/>
  <c r="AC67" s="1"/>
  <c r="V67"/>
  <c r="R67"/>
  <c r="P67"/>
  <c r="Q67" s="1"/>
  <c r="M67"/>
  <c r="S67" s="1"/>
  <c r="J67"/>
  <c r="I67"/>
  <c r="H67"/>
  <c r="G67"/>
  <c r="BI67" s="1"/>
  <c r="BJ67" s="1"/>
  <c r="E67"/>
  <c r="K67" s="1"/>
  <c r="D67"/>
  <c r="BH66"/>
  <c r="BE66"/>
  <c r="BF66" s="1"/>
  <c r="BC66"/>
  <c r="BB66"/>
  <c r="BA66"/>
  <c r="AZ66"/>
  <c r="AX66"/>
  <c r="BD66" s="1"/>
  <c r="AW66"/>
  <c r="AS66"/>
  <c r="AQ66"/>
  <c r="AR66" s="1"/>
  <c r="AN66"/>
  <c r="AT66" s="1"/>
  <c r="AK66"/>
  <c r="AJ66"/>
  <c r="AI66"/>
  <c r="AH66"/>
  <c r="AF66"/>
  <c r="AL66" s="1"/>
  <c r="AE66"/>
  <c r="AA66"/>
  <c r="Y66"/>
  <c r="Z66" s="1"/>
  <c r="V66"/>
  <c r="AB66" s="1"/>
  <c r="S66"/>
  <c r="R66"/>
  <c r="Q66"/>
  <c r="P66"/>
  <c r="N66"/>
  <c r="T66" s="1"/>
  <c r="M66"/>
  <c r="I66"/>
  <c r="G66"/>
  <c r="H66" s="1"/>
  <c r="D66"/>
  <c r="J66" s="1"/>
  <c r="BH65"/>
  <c r="BF65"/>
  <c r="BG65" s="1"/>
  <c r="BE65"/>
  <c r="BK65" s="1"/>
  <c r="BB65"/>
  <c r="AZ65"/>
  <c r="BA65" s="1"/>
  <c r="AW65"/>
  <c r="BC65" s="1"/>
  <c r="AT65"/>
  <c r="AS65"/>
  <c r="AR65"/>
  <c r="AQ65"/>
  <c r="AO65"/>
  <c r="AU65" s="1"/>
  <c r="AN65"/>
  <c r="AJ65"/>
  <c r="AH65"/>
  <c r="AI65" s="1"/>
  <c r="AE65"/>
  <c r="AK65" s="1"/>
  <c r="AB65"/>
  <c r="AA65"/>
  <c r="Z65"/>
  <c r="Y65"/>
  <c r="W65"/>
  <c r="AC65" s="1"/>
  <c r="V65"/>
  <c r="R65"/>
  <c r="P65"/>
  <c r="Q65" s="1"/>
  <c r="M65"/>
  <c r="S65" s="1"/>
  <c r="J65"/>
  <c r="I65"/>
  <c r="H65"/>
  <c r="G65"/>
  <c r="BI65" s="1"/>
  <c r="BJ65" s="1"/>
  <c r="E65"/>
  <c r="K65" s="1"/>
  <c r="D65"/>
  <c r="BH64"/>
  <c r="BE64"/>
  <c r="BF64" s="1"/>
  <c r="BC64"/>
  <c r="BB64"/>
  <c r="BA64"/>
  <c r="AZ64"/>
  <c r="AX64"/>
  <c r="BD64" s="1"/>
  <c r="AW64"/>
  <c r="AS64"/>
  <c r="AQ64"/>
  <c r="AR64" s="1"/>
  <c r="AN64"/>
  <c r="AT64" s="1"/>
  <c r="AK64"/>
  <c r="AJ64"/>
  <c r="AI64"/>
  <c r="AH64"/>
  <c r="AF64"/>
  <c r="AL64" s="1"/>
  <c r="AE64"/>
  <c r="AA64"/>
  <c r="Y64"/>
  <c r="Z64" s="1"/>
  <c r="V64"/>
  <c r="AB64" s="1"/>
  <c r="S64"/>
  <c r="R64"/>
  <c r="Q64"/>
  <c r="P64"/>
  <c r="N64"/>
  <c r="T64" s="1"/>
  <c r="M64"/>
  <c r="I64"/>
  <c r="G64"/>
  <c r="H64" s="1"/>
  <c r="D64"/>
  <c r="J64" s="1"/>
  <c r="BH63"/>
  <c r="BF63"/>
  <c r="BG63" s="1"/>
  <c r="BE63"/>
  <c r="BK63" s="1"/>
  <c r="BB63"/>
  <c r="AZ63"/>
  <c r="BA63" s="1"/>
  <c r="AW63"/>
  <c r="BC63" s="1"/>
  <c r="AT63"/>
  <c r="AS63"/>
  <c r="AR63"/>
  <c r="AQ63"/>
  <c r="AO63"/>
  <c r="AU63" s="1"/>
  <c r="AN63"/>
  <c r="AJ63"/>
  <c r="AH63"/>
  <c r="AI63" s="1"/>
  <c r="AE63"/>
  <c r="AK63" s="1"/>
  <c r="AB63"/>
  <c r="AA63"/>
  <c r="Z63"/>
  <c r="Y63"/>
  <c r="W63"/>
  <c r="AC63" s="1"/>
  <c r="V63"/>
  <c r="R63"/>
  <c r="P63"/>
  <c r="Q63" s="1"/>
  <c r="M63"/>
  <c r="S63" s="1"/>
  <c r="J63"/>
  <c r="I63"/>
  <c r="H63"/>
  <c r="G63"/>
  <c r="BI63" s="1"/>
  <c r="BJ63" s="1"/>
  <c r="E63"/>
  <c r="K63" s="1"/>
  <c r="D63"/>
  <c r="BH62"/>
  <c r="BE62"/>
  <c r="BF62" s="1"/>
  <c r="BC62"/>
  <c r="BB62"/>
  <c r="BA62"/>
  <c r="AZ62"/>
  <c r="AX62"/>
  <c r="BD62" s="1"/>
  <c r="AW62"/>
  <c r="AS62"/>
  <c r="AQ62"/>
  <c r="AR62" s="1"/>
  <c r="AN62"/>
  <c r="AT62" s="1"/>
  <c r="AK62"/>
  <c r="AJ62"/>
  <c r="AI62"/>
  <c r="AH62"/>
  <c r="AF62"/>
  <c r="AL62" s="1"/>
  <c r="AE62"/>
  <c r="AA62"/>
  <c r="Y62"/>
  <c r="Z62" s="1"/>
  <c r="V62"/>
  <c r="AB62" s="1"/>
  <c r="S62"/>
  <c r="R62"/>
  <c r="Q62"/>
  <c r="P62"/>
  <c r="N62"/>
  <c r="T62" s="1"/>
  <c r="M62"/>
  <c r="I62"/>
  <c r="G62"/>
  <c r="H62" s="1"/>
  <c r="D62"/>
  <c r="J62" s="1"/>
  <c r="BH61"/>
  <c r="BF61"/>
  <c r="BG61" s="1"/>
  <c r="BE61"/>
  <c r="BK61" s="1"/>
  <c r="BB61"/>
  <c r="AZ61"/>
  <c r="BA61" s="1"/>
  <c r="AW61"/>
  <c r="BC61" s="1"/>
  <c r="AT61"/>
  <c r="AS61"/>
  <c r="AR61"/>
  <c r="AQ61"/>
  <c r="AO61"/>
  <c r="AU61" s="1"/>
  <c r="AN61"/>
  <c r="AJ61"/>
  <c r="AH61"/>
  <c r="AI61" s="1"/>
  <c r="AE61"/>
  <c r="AK61" s="1"/>
  <c r="AB61"/>
  <c r="AA61"/>
  <c r="Z61"/>
  <c r="Y61"/>
  <c r="W61"/>
  <c r="AC61" s="1"/>
  <c r="V61"/>
  <c r="R61"/>
  <c r="P61"/>
  <c r="Q61" s="1"/>
  <c r="M61"/>
  <c r="S61" s="1"/>
  <c r="J61"/>
  <c r="I61"/>
  <c r="H61"/>
  <c r="G61"/>
  <c r="BI61" s="1"/>
  <c r="BJ61" s="1"/>
  <c r="E61"/>
  <c r="K61" s="1"/>
  <c r="D61"/>
  <c r="BH60"/>
  <c r="BE60"/>
  <c r="BF60" s="1"/>
  <c r="BC60"/>
  <c r="BB60"/>
  <c r="BA60"/>
  <c r="AZ60"/>
  <c r="AX60"/>
  <c r="BD60" s="1"/>
  <c r="AW60"/>
  <c r="AS60"/>
  <c r="AQ60"/>
  <c r="AR60" s="1"/>
  <c r="AN60"/>
  <c r="AT60" s="1"/>
  <c r="AK60"/>
  <c r="AJ60"/>
  <c r="AI60"/>
  <c r="AH60"/>
  <c r="AF60"/>
  <c r="AL60" s="1"/>
  <c r="AE60"/>
  <c r="AA60"/>
  <c r="Y60"/>
  <c r="Z60" s="1"/>
  <c r="V60"/>
  <c r="AB60" s="1"/>
  <c r="S60"/>
  <c r="R60"/>
  <c r="Q60"/>
  <c r="P60"/>
  <c r="N60"/>
  <c r="T60" s="1"/>
  <c r="M60"/>
  <c r="I60"/>
  <c r="G60"/>
  <c r="H60" s="1"/>
  <c r="D60"/>
  <c r="J60" s="1"/>
  <c r="BH59"/>
  <c r="BF59"/>
  <c r="BG59" s="1"/>
  <c r="BE59"/>
  <c r="BK59" s="1"/>
  <c r="BB59"/>
  <c r="AZ59"/>
  <c r="BA59" s="1"/>
  <c r="AW59"/>
  <c r="BC59" s="1"/>
  <c r="AT59"/>
  <c r="AS59"/>
  <c r="AR59"/>
  <c r="AQ59"/>
  <c r="AO59"/>
  <c r="AU59" s="1"/>
  <c r="AN59"/>
  <c r="AJ59"/>
  <c r="AH59"/>
  <c r="AI59" s="1"/>
  <c r="AE59"/>
  <c r="AK59" s="1"/>
  <c r="AB59"/>
  <c r="AA59"/>
  <c r="Z59"/>
  <c r="Y59"/>
  <c r="W59"/>
  <c r="AC59" s="1"/>
  <c r="V59"/>
  <c r="R59"/>
  <c r="P59"/>
  <c r="Q59" s="1"/>
  <c r="M59"/>
  <c r="S59" s="1"/>
  <c r="J59"/>
  <c r="I59"/>
  <c r="H59"/>
  <c r="G59"/>
  <c r="BI59" s="1"/>
  <c r="BJ59" s="1"/>
  <c r="E59"/>
  <c r="K59" s="1"/>
  <c r="D59"/>
  <c r="BH58"/>
  <c r="BE58"/>
  <c r="BF58" s="1"/>
  <c r="BC58"/>
  <c r="BB58"/>
  <c r="BA58"/>
  <c r="AZ58"/>
  <c r="AX58"/>
  <c r="BD58" s="1"/>
  <c r="AW58"/>
  <c r="AS58"/>
  <c r="AQ58"/>
  <c r="AR58" s="1"/>
  <c r="AN58"/>
  <c r="AT58" s="1"/>
  <c r="AK58"/>
  <c r="AJ58"/>
  <c r="AI58"/>
  <c r="AH58"/>
  <c r="AF58"/>
  <c r="AL58" s="1"/>
  <c r="AE58"/>
  <c r="AA58"/>
  <c r="Y58"/>
  <c r="Z58" s="1"/>
  <c r="V58"/>
  <c r="AB58" s="1"/>
  <c r="S58"/>
  <c r="R58"/>
  <c r="Q58"/>
  <c r="P58"/>
  <c r="N58"/>
  <c r="T58" s="1"/>
  <c r="M58"/>
  <c r="I58"/>
  <c r="G58"/>
  <c r="H58" s="1"/>
  <c r="D58"/>
  <c r="J58" s="1"/>
  <c r="BH57"/>
  <c r="BF57"/>
  <c r="BG57" s="1"/>
  <c r="BE57"/>
  <c r="BK57" s="1"/>
  <c r="BB57"/>
  <c r="AZ57"/>
  <c r="BA57" s="1"/>
  <c r="AW57"/>
  <c r="BC57" s="1"/>
  <c r="AT57"/>
  <c r="AS57"/>
  <c r="AR57"/>
  <c r="AQ57"/>
  <c r="AO57"/>
  <c r="AU57" s="1"/>
  <c r="AN57"/>
  <c r="AJ57"/>
  <c r="AH57"/>
  <c r="AI57" s="1"/>
  <c r="AE57"/>
  <c r="AK57" s="1"/>
  <c r="AB57"/>
  <c r="AA57"/>
  <c r="Z57"/>
  <c r="Y57"/>
  <c r="W57"/>
  <c r="AC57" s="1"/>
  <c r="V57"/>
  <c r="R57"/>
  <c r="P57"/>
  <c r="Q57" s="1"/>
  <c r="M57"/>
  <c r="S57" s="1"/>
  <c r="J57"/>
  <c r="I57"/>
  <c r="H57"/>
  <c r="G57"/>
  <c r="BI57" s="1"/>
  <c r="BJ57" s="1"/>
  <c r="E57"/>
  <c r="K57" s="1"/>
  <c r="D57"/>
  <c r="BH56"/>
  <c r="BE56"/>
  <c r="BF56" s="1"/>
  <c r="BC56"/>
  <c r="BB56"/>
  <c r="BA56"/>
  <c r="AZ56"/>
  <c r="AX56"/>
  <c r="BD56" s="1"/>
  <c r="AW56"/>
  <c r="AS56"/>
  <c r="AQ56"/>
  <c r="AR56" s="1"/>
  <c r="AN56"/>
  <c r="AT56" s="1"/>
  <c r="AK56"/>
  <c r="AJ56"/>
  <c r="AI56"/>
  <c r="AH56"/>
  <c r="AF56"/>
  <c r="AL56" s="1"/>
  <c r="AE56"/>
  <c r="AA56"/>
  <c r="Y56"/>
  <c r="Z56" s="1"/>
  <c r="V56"/>
  <c r="AB56" s="1"/>
  <c r="S56"/>
  <c r="R56"/>
  <c r="Q56"/>
  <c r="P56"/>
  <c r="N56"/>
  <c r="T56" s="1"/>
  <c r="M56"/>
  <c r="I56"/>
  <c r="G56"/>
  <c r="H56" s="1"/>
  <c r="D56"/>
  <c r="J56" s="1"/>
  <c r="BH55"/>
  <c r="BF55"/>
  <c r="BG55" s="1"/>
  <c r="BE55"/>
  <c r="BK55" s="1"/>
  <c r="BB55"/>
  <c r="AZ55"/>
  <c r="BA55" s="1"/>
  <c r="AW55"/>
  <c r="BC55" s="1"/>
  <c r="AT55"/>
  <c r="AS55"/>
  <c r="AR55"/>
  <c r="AQ55"/>
  <c r="AO55"/>
  <c r="AU55" s="1"/>
  <c r="AN55"/>
  <c r="AJ55"/>
  <c r="AH55"/>
  <c r="AI55" s="1"/>
  <c r="AE55"/>
  <c r="AK55" s="1"/>
  <c r="AB55"/>
  <c r="AA55"/>
  <c r="Z55"/>
  <c r="Y55"/>
  <c r="W55"/>
  <c r="AC55" s="1"/>
  <c r="V55"/>
  <c r="R55"/>
  <c r="P55"/>
  <c r="Q55" s="1"/>
  <c r="M55"/>
  <c r="S55" s="1"/>
  <c r="J55"/>
  <c r="I55"/>
  <c r="H55"/>
  <c r="G55"/>
  <c r="BI55" s="1"/>
  <c r="BJ55" s="1"/>
  <c r="E55"/>
  <c r="K55" s="1"/>
  <c r="D55"/>
  <c r="BH54"/>
  <c r="BE54"/>
  <c r="BF54" s="1"/>
  <c r="BC54"/>
  <c r="BB54"/>
  <c r="BA54"/>
  <c r="AZ54"/>
  <c r="AX54"/>
  <c r="BD54" s="1"/>
  <c r="AW54"/>
  <c r="AS54"/>
  <c r="AQ54"/>
  <c r="AR54" s="1"/>
  <c r="AN54"/>
  <c r="AT54" s="1"/>
  <c r="AK54"/>
  <c r="AJ54"/>
  <c r="AI54"/>
  <c r="AH54"/>
  <c r="AF54"/>
  <c r="AL54" s="1"/>
  <c r="AE54"/>
  <c r="AA54"/>
  <c r="Y54"/>
  <c r="Z54" s="1"/>
  <c r="V54"/>
  <c r="AB54" s="1"/>
  <c r="S54"/>
  <c r="R54"/>
  <c r="Q54"/>
  <c r="P54"/>
  <c r="N54"/>
  <c r="T54" s="1"/>
  <c r="M54"/>
  <c r="I54"/>
  <c r="G54"/>
  <c r="H54" s="1"/>
  <c r="D54"/>
  <c r="J54" s="1"/>
  <c r="BH53"/>
  <c r="BF53"/>
  <c r="BG53" s="1"/>
  <c r="BE53"/>
  <c r="BK53" s="1"/>
  <c r="BB53"/>
  <c r="AZ53"/>
  <c r="BA53" s="1"/>
  <c r="AW53"/>
  <c r="BC53" s="1"/>
  <c r="AT53"/>
  <c r="AS53"/>
  <c r="AR53"/>
  <c r="AQ53"/>
  <c r="AO53"/>
  <c r="AU53" s="1"/>
  <c r="AN53"/>
  <c r="AJ53"/>
  <c r="AH53"/>
  <c r="AI53" s="1"/>
  <c r="AE53"/>
  <c r="AK53" s="1"/>
  <c r="AB53"/>
  <c r="AA53"/>
  <c r="Z53"/>
  <c r="Y53"/>
  <c r="W53"/>
  <c r="AC53" s="1"/>
  <c r="V53"/>
  <c r="R53"/>
  <c r="P53"/>
  <c r="Q53" s="1"/>
  <c r="M53"/>
  <c r="S53" s="1"/>
  <c r="J53"/>
  <c r="I53"/>
  <c r="H53"/>
  <c r="G53"/>
  <c r="BI53" s="1"/>
  <c r="BJ53" s="1"/>
  <c r="E53"/>
  <c r="K53" s="1"/>
  <c r="D53"/>
  <c r="BH52"/>
  <c r="BE52"/>
  <c r="BF52" s="1"/>
  <c r="BC52"/>
  <c r="BB52"/>
  <c r="BA52"/>
  <c r="AZ52"/>
  <c r="AX52"/>
  <c r="BD52" s="1"/>
  <c r="AW52"/>
  <c r="AS52"/>
  <c r="AQ52"/>
  <c r="AR52" s="1"/>
  <c r="AN52"/>
  <c r="AT52" s="1"/>
  <c r="AK52"/>
  <c r="AJ52"/>
  <c r="AI52"/>
  <c r="AH52"/>
  <c r="AF52"/>
  <c r="AL52" s="1"/>
  <c r="AE52"/>
  <c r="AA52"/>
  <c r="Y52"/>
  <c r="Z52" s="1"/>
  <c r="V52"/>
  <c r="AB52" s="1"/>
  <c r="S52"/>
  <c r="R52"/>
  <c r="Q52"/>
  <c r="P52"/>
  <c r="N52"/>
  <c r="T52" s="1"/>
  <c r="M52"/>
  <c r="I52"/>
  <c r="G52"/>
  <c r="H52" s="1"/>
  <c r="D52"/>
  <c r="J52" s="1"/>
  <c r="BH51"/>
  <c r="BF51"/>
  <c r="BG51" s="1"/>
  <c r="BE51"/>
  <c r="BK51" s="1"/>
  <c r="BB51"/>
  <c r="AZ51"/>
  <c r="BA51" s="1"/>
  <c r="AW51"/>
  <c r="BC51" s="1"/>
  <c r="AT51"/>
  <c r="AS51"/>
  <c r="AR51"/>
  <c r="AQ51"/>
  <c r="AO51"/>
  <c r="AU51" s="1"/>
  <c r="AN51"/>
  <c r="AJ51"/>
  <c r="AH51"/>
  <c r="AI51" s="1"/>
  <c r="AE51"/>
  <c r="AK51" s="1"/>
  <c r="AB51"/>
  <c r="AA51"/>
  <c r="Z51"/>
  <c r="Y51"/>
  <c r="W51"/>
  <c r="AC51" s="1"/>
  <c r="V51"/>
  <c r="R51"/>
  <c r="P51"/>
  <c r="Q51" s="1"/>
  <c r="M51"/>
  <c r="S51" s="1"/>
  <c r="J51"/>
  <c r="I51"/>
  <c r="H51"/>
  <c r="G51"/>
  <c r="BI51" s="1"/>
  <c r="BJ51" s="1"/>
  <c r="E51"/>
  <c r="K51" s="1"/>
  <c r="D51"/>
  <c r="BH50"/>
  <c r="BE50"/>
  <c r="BF50" s="1"/>
  <c r="BC50"/>
  <c r="BB50"/>
  <c r="BA50"/>
  <c r="AZ50"/>
  <c r="AX50"/>
  <c r="BD50" s="1"/>
  <c r="AW50"/>
  <c r="AS50"/>
  <c r="AQ50"/>
  <c r="AR50" s="1"/>
  <c r="AN50"/>
  <c r="AT50" s="1"/>
  <c r="AK50"/>
  <c r="AJ50"/>
  <c r="AI50"/>
  <c r="AH50"/>
  <c r="AF50"/>
  <c r="AL50" s="1"/>
  <c r="AE50"/>
  <c r="AA50"/>
  <c r="Y50"/>
  <c r="Z50" s="1"/>
  <c r="V50"/>
  <c r="AB50" s="1"/>
  <c r="S50"/>
  <c r="R50"/>
  <c r="Q50"/>
  <c r="P50"/>
  <c r="N50"/>
  <c r="T50" s="1"/>
  <c r="M50"/>
  <c r="I50"/>
  <c r="G50"/>
  <c r="H50" s="1"/>
  <c r="D50"/>
  <c r="J50" s="1"/>
  <c r="BH49"/>
  <c r="BF49"/>
  <c r="BG49" s="1"/>
  <c r="BE49"/>
  <c r="BK49" s="1"/>
  <c r="BB49"/>
  <c r="AZ49"/>
  <c r="BA49" s="1"/>
  <c r="AW49"/>
  <c r="BC49" s="1"/>
  <c r="AT49"/>
  <c r="AS49"/>
  <c r="AR49"/>
  <c r="AQ49"/>
  <c r="AO49"/>
  <c r="AU49" s="1"/>
  <c r="AN49"/>
  <c r="AJ49"/>
  <c r="AH49"/>
  <c r="AI49" s="1"/>
  <c r="AE49"/>
  <c r="AK49" s="1"/>
  <c r="AB49"/>
  <c r="AA49"/>
  <c r="Z49"/>
  <c r="Y49"/>
  <c r="W49"/>
  <c r="AC49" s="1"/>
  <c r="V49"/>
  <c r="R49"/>
  <c r="P49"/>
  <c r="Q49" s="1"/>
  <c r="M49"/>
  <c r="S49" s="1"/>
  <c r="J49"/>
  <c r="I49"/>
  <c r="H49"/>
  <c r="G49"/>
  <c r="BI49" s="1"/>
  <c r="BJ49" s="1"/>
  <c r="E49"/>
  <c r="K49" s="1"/>
  <c r="D49"/>
  <c r="BH48"/>
  <c r="BE48"/>
  <c r="BF48" s="1"/>
  <c r="BC48"/>
  <c r="BB48"/>
  <c r="BA48"/>
  <c r="AZ48"/>
  <c r="AX48"/>
  <c r="BD48" s="1"/>
  <c r="AW48"/>
  <c r="AS48"/>
  <c r="AQ48"/>
  <c r="AR48" s="1"/>
  <c r="AN48"/>
  <c r="AT48" s="1"/>
  <c r="AK48"/>
  <c r="AJ48"/>
  <c r="AI48"/>
  <c r="AH48"/>
  <c r="AF48"/>
  <c r="AL48" s="1"/>
  <c r="AE48"/>
  <c r="AA48"/>
  <c r="Y48"/>
  <c r="Z48" s="1"/>
  <c r="V48"/>
  <c r="AB48" s="1"/>
  <c r="S48"/>
  <c r="R48"/>
  <c r="Q48"/>
  <c r="P48"/>
  <c r="N48"/>
  <c r="T48" s="1"/>
  <c r="M48"/>
  <c r="I48"/>
  <c r="G48"/>
  <c r="H48" s="1"/>
  <c r="D48"/>
  <c r="J48" s="1"/>
  <c r="BH47"/>
  <c r="BF47"/>
  <c r="BG47" s="1"/>
  <c r="BE47"/>
  <c r="BK47" s="1"/>
  <c r="BB47"/>
  <c r="AZ47"/>
  <c r="BA47" s="1"/>
  <c r="AW47"/>
  <c r="BC47" s="1"/>
  <c r="AT47"/>
  <c r="AS47"/>
  <c r="AR47"/>
  <c r="AQ47"/>
  <c r="AO47"/>
  <c r="AU47" s="1"/>
  <c r="AN47"/>
  <c r="AJ47"/>
  <c r="AH47"/>
  <c r="AI47" s="1"/>
  <c r="AE47"/>
  <c r="AK47" s="1"/>
  <c r="AB47"/>
  <c r="AA47"/>
  <c r="Z47"/>
  <c r="Y47"/>
  <c r="W47"/>
  <c r="AC47" s="1"/>
  <c r="V47"/>
  <c r="R47"/>
  <c r="P47"/>
  <c r="Q47" s="1"/>
  <c r="M47"/>
  <c r="S47" s="1"/>
  <c r="J47"/>
  <c r="I47"/>
  <c r="H47"/>
  <c r="G47"/>
  <c r="BI47" s="1"/>
  <c r="BJ47" s="1"/>
  <c r="E47"/>
  <c r="K47" s="1"/>
  <c r="D47"/>
  <c r="BH46"/>
  <c r="BE46"/>
  <c r="BF46" s="1"/>
  <c r="BC46"/>
  <c r="BB46"/>
  <c r="BA46"/>
  <c r="AZ46"/>
  <c r="AX46"/>
  <c r="BD46" s="1"/>
  <c r="AW46"/>
  <c r="AS46"/>
  <c r="AQ46"/>
  <c r="AR46" s="1"/>
  <c r="AN46"/>
  <c r="AT46" s="1"/>
  <c r="AK46"/>
  <c r="AJ46"/>
  <c r="AI46"/>
  <c r="AH46"/>
  <c r="AF46"/>
  <c r="AL46" s="1"/>
  <c r="AE46"/>
  <c r="AA46"/>
  <c r="Y46"/>
  <c r="Z46" s="1"/>
  <c r="V46"/>
  <c r="AB46" s="1"/>
  <c r="S46"/>
  <c r="R46"/>
  <c r="Q46"/>
  <c r="P46"/>
  <c r="N46"/>
  <c r="T46" s="1"/>
  <c r="M46"/>
  <c r="I46"/>
  <c r="G46"/>
  <c r="H46" s="1"/>
  <c r="D46"/>
  <c r="J46" s="1"/>
  <c r="BH45"/>
  <c r="BF45"/>
  <c r="BG45" s="1"/>
  <c r="BE45"/>
  <c r="BK45" s="1"/>
  <c r="BB45"/>
  <c r="AZ45"/>
  <c r="BA45" s="1"/>
  <c r="AW45"/>
  <c r="BC45" s="1"/>
  <c r="AT45"/>
  <c r="AS45"/>
  <c r="AR45"/>
  <c r="AQ45"/>
  <c r="AO45"/>
  <c r="AU45" s="1"/>
  <c r="AN45"/>
  <c r="AJ45"/>
  <c r="AH45"/>
  <c r="AI45" s="1"/>
  <c r="AE45"/>
  <c r="AK45" s="1"/>
  <c r="AB45"/>
  <c r="AA45"/>
  <c r="Z45"/>
  <c r="Y45"/>
  <c r="W45"/>
  <c r="AC45" s="1"/>
  <c r="V45"/>
  <c r="R45"/>
  <c r="P45"/>
  <c r="Q45" s="1"/>
  <c r="M45"/>
  <c r="S45" s="1"/>
  <c r="J45"/>
  <c r="I45"/>
  <c r="H45"/>
  <c r="G45"/>
  <c r="BI45" s="1"/>
  <c r="BJ45" s="1"/>
  <c r="E45"/>
  <c r="K45" s="1"/>
  <c r="D45"/>
  <c r="BH44"/>
  <c r="BE44"/>
  <c r="BF44" s="1"/>
  <c r="BC44"/>
  <c r="BB44"/>
  <c r="BA44"/>
  <c r="AZ44"/>
  <c r="AX44"/>
  <c r="BD44" s="1"/>
  <c r="AW44"/>
  <c r="AS44"/>
  <c r="AQ44"/>
  <c r="AR44" s="1"/>
  <c r="AN44"/>
  <c r="AT44" s="1"/>
  <c r="AK44"/>
  <c r="AJ44"/>
  <c r="AI44"/>
  <c r="AH44"/>
  <c r="AF44"/>
  <c r="AL44" s="1"/>
  <c r="AE44"/>
  <c r="AA44"/>
  <c r="Y44"/>
  <c r="Z44" s="1"/>
  <c r="V44"/>
  <c r="AB44" s="1"/>
  <c r="S44"/>
  <c r="R44"/>
  <c r="Q44"/>
  <c r="P44"/>
  <c r="N44"/>
  <c r="T44" s="1"/>
  <c r="M44"/>
  <c r="I44"/>
  <c r="G44"/>
  <c r="D44"/>
  <c r="BJ43"/>
  <c r="BH43"/>
  <c r="BF43"/>
  <c r="BG43" s="1"/>
  <c r="BM43" s="1"/>
  <c r="BE43"/>
  <c r="BK43" s="1"/>
  <c r="BB43"/>
  <c r="AZ43"/>
  <c r="BA43" s="1"/>
  <c r="AW43"/>
  <c r="AT43"/>
  <c r="AS43"/>
  <c r="AR43"/>
  <c r="AQ43"/>
  <c r="AO43"/>
  <c r="AU43" s="1"/>
  <c r="AN43"/>
  <c r="AJ43"/>
  <c r="AH43"/>
  <c r="AI43" s="1"/>
  <c r="AE43"/>
  <c r="AB43"/>
  <c r="AA43"/>
  <c r="Z43"/>
  <c r="Y43"/>
  <c r="W43"/>
  <c r="AC43" s="1"/>
  <c r="V43"/>
  <c r="R43"/>
  <c r="P43"/>
  <c r="Q43" s="1"/>
  <c r="M43"/>
  <c r="J43"/>
  <c r="I43"/>
  <c r="H43"/>
  <c r="G43"/>
  <c r="BI43" s="1"/>
  <c r="E43"/>
  <c r="K43" s="1"/>
  <c r="D43"/>
  <c r="BH42"/>
  <c r="BG42"/>
  <c r="BE42"/>
  <c r="BF42" s="1"/>
  <c r="BC42"/>
  <c r="BB42"/>
  <c r="BA42"/>
  <c r="AZ42"/>
  <c r="AX42"/>
  <c r="BD42" s="1"/>
  <c r="AW42"/>
  <c r="AS42"/>
  <c r="AQ42"/>
  <c r="AR42" s="1"/>
  <c r="AN42"/>
  <c r="AK42"/>
  <c r="AJ42"/>
  <c r="AI42"/>
  <c r="AH42"/>
  <c r="AF42"/>
  <c r="AL42" s="1"/>
  <c r="AE42"/>
  <c r="AA42"/>
  <c r="Y42"/>
  <c r="Z42" s="1"/>
  <c r="V42"/>
  <c r="S42"/>
  <c r="R42"/>
  <c r="Q42"/>
  <c r="P42"/>
  <c r="N42"/>
  <c r="T42" s="1"/>
  <c r="M42"/>
  <c r="I42"/>
  <c r="G42"/>
  <c r="H42" s="1"/>
  <c r="D42"/>
  <c r="BH41"/>
  <c r="BF41"/>
  <c r="BE41"/>
  <c r="BK41" s="1"/>
  <c r="BB41"/>
  <c r="AZ41"/>
  <c r="BA41" s="1"/>
  <c r="AW41"/>
  <c r="BC41" s="1"/>
  <c r="AT41"/>
  <c r="AS41"/>
  <c r="AR41"/>
  <c r="AQ41"/>
  <c r="AO41"/>
  <c r="AU41" s="1"/>
  <c r="AN41"/>
  <c r="AJ41"/>
  <c r="AH41"/>
  <c r="AI41" s="1"/>
  <c r="AE41"/>
  <c r="AK41" s="1"/>
  <c r="AB41"/>
  <c r="AA41"/>
  <c r="Z41"/>
  <c r="Y41"/>
  <c r="W41"/>
  <c r="AC41" s="1"/>
  <c r="V41"/>
  <c r="R41"/>
  <c r="P41"/>
  <c r="Q41" s="1"/>
  <c r="M41"/>
  <c r="S41" s="1"/>
  <c r="J41"/>
  <c r="I41"/>
  <c r="H41"/>
  <c r="G41"/>
  <c r="BI41" s="1"/>
  <c r="BJ41" s="1"/>
  <c r="E41"/>
  <c r="K41" s="1"/>
  <c r="D41"/>
  <c r="BH40"/>
  <c r="BE40"/>
  <c r="BK40" s="1"/>
  <c r="BC40"/>
  <c r="BB40"/>
  <c r="BA40"/>
  <c r="AZ40"/>
  <c r="AX40"/>
  <c r="BD40" s="1"/>
  <c r="AW40"/>
  <c r="AS40"/>
  <c r="AQ40"/>
  <c r="AR40" s="1"/>
  <c r="AN40"/>
  <c r="AT40" s="1"/>
  <c r="AK40"/>
  <c r="AJ40"/>
  <c r="AI40"/>
  <c r="AH40"/>
  <c r="AF40"/>
  <c r="AL40" s="1"/>
  <c r="AE40"/>
  <c r="AA40"/>
  <c r="Y40"/>
  <c r="Z40" s="1"/>
  <c r="V40"/>
  <c r="AB40" s="1"/>
  <c r="S40"/>
  <c r="R40"/>
  <c r="Q40"/>
  <c r="P40"/>
  <c r="N40"/>
  <c r="T40" s="1"/>
  <c r="M40"/>
  <c r="I40"/>
  <c r="G40"/>
  <c r="BI40" s="1"/>
  <c r="BJ40" s="1"/>
  <c r="D40"/>
  <c r="J40" s="1"/>
  <c r="BH39"/>
  <c r="BF39"/>
  <c r="BE39"/>
  <c r="BK39" s="1"/>
  <c r="BB39"/>
  <c r="AZ39"/>
  <c r="BA39" s="1"/>
  <c r="AW39"/>
  <c r="BC39" s="1"/>
  <c r="AT39"/>
  <c r="AS39"/>
  <c r="AR39"/>
  <c r="AQ39"/>
  <c r="AO39"/>
  <c r="AU39" s="1"/>
  <c r="AN39"/>
  <c r="AJ39"/>
  <c r="AH39"/>
  <c r="AI39" s="1"/>
  <c r="AE39"/>
  <c r="AK39" s="1"/>
  <c r="AB39"/>
  <c r="AA39"/>
  <c r="Z39"/>
  <c r="Y39"/>
  <c r="W39"/>
  <c r="AC39" s="1"/>
  <c r="V39"/>
  <c r="R39"/>
  <c r="P39"/>
  <c r="Q39" s="1"/>
  <c r="M39"/>
  <c r="S39" s="1"/>
  <c r="J39"/>
  <c r="I39"/>
  <c r="H39"/>
  <c r="G39"/>
  <c r="BI39" s="1"/>
  <c r="BJ39" s="1"/>
  <c r="E39"/>
  <c r="K39" s="1"/>
  <c r="D39"/>
  <c r="BH38"/>
  <c r="BE38"/>
  <c r="BK38" s="1"/>
  <c r="BC38"/>
  <c r="BB38"/>
  <c r="BA38"/>
  <c r="AZ38"/>
  <c r="AX38"/>
  <c r="BD38" s="1"/>
  <c r="AW38"/>
  <c r="AS38"/>
  <c r="AQ38"/>
  <c r="AR38" s="1"/>
  <c r="AN38"/>
  <c r="AT38" s="1"/>
  <c r="AK38"/>
  <c r="AJ38"/>
  <c r="AI38"/>
  <c r="AH38"/>
  <c r="AF38"/>
  <c r="AL38" s="1"/>
  <c r="AE38"/>
  <c r="AA38"/>
  <c r="Y38"/>
  <c r="Z38" s="1"/>
  <c r="V38"/>
  <c r="AB38" s="1"/>
  <c r="S38"/>
  <c r="R38"/>
  <c r="Q38"/>
  <c r="P38"/>
  <c r="N38"/>
  <c r="T38" s="1"/>
  <c r="M38"/>
  <c r="I38"/>
  <c r="G38"/>
  <c r="BI38" s="1"/>
  <c r="BJ38" s="1"/>
  <c r="D38"/>
  <c r="J38" s="1"/>
  <c r="BH37"/>
  <c r="BF37"/>
  <c r="BE37"/>
  <c r="BK37" s="1"/>
  <c r="BB37"/>
  <c r="AZ37"/>
  <c r="BA37" s="1"/>
  <c r="AW37"/>
  <c r="BC37" s="1"/>
  <c r="AT37"/>
  <c r="AS37"/>
  <c r="AR37"/>
  <c r="AQ37"/>
  <c r="AO37"/>
  <c r="AU37" s="1"/>
  <c r="AN37"/>
  <c r="AJ37"/>
  <c r="AH37"/>
  <c r="AI37" s="1"/>
  <c r="AE37"/>
  <c r="AK37" s="1"/>
  <c r="AB37"/>
  <c r="AA37"/>
  <c r="Z37"/>
  <c r="Y37"/>
  <c r="W37"/>
  <c r="AC37" s="1"/>
  <c r="V37"/>
  <c r="R37"/>
  <c r="P37"/>
  <c r="Q37" s="1"/>
  <c r="M37"/>
  <c r="S37" s="1"/>
  <c r="J37"/>
  <c r="I37"/>
  <c r="H37"/>
  <c r="G37"/>
  <c r="BI37" s="1"/>
  <c r="BJ37" s="1"/>
  <c r="E37"/>
  <c r="K37" s="1"/>
  <c r="D37"/>
  <c r="BH36"/>
  <c r="BE36"/>
  <c r="BK36" s="1"/>
  <c r="BC36"/>
  <c r="BB36"/>
  <c r="BA36"/>
  <c r="AZ36"/>
  <c r="AX36"/>
  <c r="BD36" s="1"/>
  <c r="AW36"/>
  <c r="AS36"/>
  <c r="AQ36"/>
  <c r="AR36" s="1"/>
  <c r="AN36"/>
  <c r="AT36" s="1"/>
  <c r="AK36"/>
  <c r="AJ36"/>
  <c r="AI36"/>
  <c r="AH36"/>
  <c r="AF36"/>
  <c r="AL36" s="1"/>
  <c r="AE36"/>
  <c r="AA36"/>
  <c r="Y36"/>
  <c r="Z36" s="1"/>
  <c r="V36"/>
  <c r="AB36" s="1"/>
  <c r="S36"/>
  <c r="R36"/>
  <c r="Q36"/>
  <c r="P36"/>
  <c r="N36"/>
  <c r="T36" s="1"/>
  <c r="M36"/>
  <c r="I36"/>
  <c r="G36"/>
  <c r="BI36" s="1"/>
  <c r="BJ36" s="1"/>
  <c r="D36"/>
  <c r="J36" s="1"/>
  <c r="BH35"/>
  <c r="BF35"/>
  <c r="BE35"/>
  <c r="BK35" s="1"/>
  <c r="BB35"/>
  <c r="AZ35"/>
  <c r="BA35" s="1"/>
  <c r="AW35"/>
  <c r="BC35" s="1"/>
  <c r="AT35"/>
  <c r="AS35"/>
  <c r="AR35"/>
  <c r="AQ35"/>
  <c r="AO35"/>
  <c r="AU35" s="1"/>
  <c r="AN35"/>
  <c r="AJ35"/>
  <c r="AH35"/>
  <c r="AI35" s="1"/>
  <c r="AE35"/>
  <c r="AK35" s="1"/>
  <c r="AB35"/>
  <c r="AA35"/>
  <c r="Z35"/>
  <c r="Y35"/>
  <c r="W35"/>
  <c r="AC35" s="1"/>
  <c r="V35"/>
  <c r="R35"/>
  <c r="P35"/>
  <c r="Q35" s="1"/>
  <c r="M35"/>
  <c r="S35" s="1"/>
  <c r="J35"/>
  <c r="I35"/>
  <c r="H35"/>
  <c r="G35"/>
  <c r="BI35" s="1"/>
  <c r="BJ35" s="1"/>
  <c r="E35"/>
  <c r="K35" s="1"/>
  <c r="D35"/>
  <c r="BH34"/>
  <c r="BE34"/>
  <c r="BK34" s="1"/>
  <c r="BC34"/>
  <c r="BB34"/>
  <c r="BA34"/>
  <c r="AZ34"/>
  <c r="AX34"/>
  <c r="BD34" s="1"/>
  <c r="AW34"/>
  <c r="AS34"/>
  <c r="AQ34"/>
  <c r="AR34" s="1"/>
  <c r="AN34"/>
  <c r="AT34" s="1"/>
  <c r="AK34"/>
  <c r="AJ34"/>
  <c r="AI34"/>
  <c r="AH34"/>
  <c r="AF34"/>
  <c r="AL34" s="1"/>
  <c r="AE34"/>
  <c r="AA34"/>
  <c r="Y34"/>
  <c r="Z34" s="1"/>
  <c r="V34"/>
  <c r="AB34" s="1"/>
  <c r="S34"/>
  <c r="R34"/>
  <c r="Q34"/>
  <c r="P34"/>
  <c r="N34"/>
  <c r="T34" s="1"/>
  <c r="M34"/>
  <c r="I34"/>
  <c r="G34"/>
  <c r="BI34" s="1"/>
  <c r="BJ34" s="1"/>
  <c r="D34"/>
  <c r="J34" s="1"/>
  <c r="BH33"/>
  <c r="BF33"/>
  <c r="BE33"/>
  <c r="BK33" s="1"/>
  <c r="BB33"/>
  <c r="AZ33"/>
  <c r="BA33" s="1"/>
  <c r="AW33"/>
  <c r="BC33" s="1"/>
  <c r="AT33"/>
  <c r="AS33"/>
  <c r="AR33"/>
  <c r="AQ33"/>
  <c r="AO33"/>
  <c r="AU33" s="1"/>
  <c r="AN33"/>
  <c r="AJ33"/>
  <c r="AH33"/>
  <c r="AI33" s="1"/>
  <c r="AE33"/>
  <c r="AK33" s="1"/>
  <c r="AB33"/>
  <c r="AA33"/>
  <c r="Z33"/>
  <c r="Y33"/>
  <c r="W33"/>
  <c r="AC33" s="1"/>
  <c r="V33"/>
  <c r="R33"/>
  <c r="P33"/>
  <c r="Q33" s="1"/>
  <c r="M33"/>
  <c r="S33" s="1"/>
  <c r="J33"/>
  <c r="I33"/>
  <c r="H33"/>
  <c r="G33"/>
  <c r="BI33" s="1"/>
  <c r="BJ33" s="1"/>
  <c r="E33"/>
  <c r="K33" s="1"/>
  <c r="D33"/>
  <c r="BH32"/>
  <c r="BE32"/>
  <c r="BK32" s="1"/>
  <c r="BC32"/>
  <c r="BB32"/>
  <c r="BA32"/>
  <c r="AZ32"/>
  <c r="AX32"/>
  <c r="BD32" s="1"/>
  <c r="AW32"/>
  <c r="AS32"/>
  <c r="AQ32"/>
  <c r="AR32" s="1"/>
  <c r="AN32"/>
  <c r="AT32" s="1"/>
  <c r="AK32"/>
  <c r="AJ32"/>
  <c r="AI32"/>
  <c r="AH32"/>
  <c r="AF32"/>
  <c r="AL32" s="1"/>
  <c r="AE32"/>
  <c r="AA32"/>
  <c r="Y32"/>
  <c r="Z32" s="1"/>
  <c r="V32"/>
  <c r="AB32" s="1"/>
  <c r="S32"/>
  <c r="R32"/>
  <c r="Q32"/>
  <c r="P32"/>
  <c r="N32"/>
  <c r="T32" s="1"/>
  <c r="M32"/>
  <c r="I32"/>
  <c r="G32"/>
  <c r="BI32" s="1"/>
  <c r="BJ32" s="1"/>
  <c r="D32"/>
  <c r="J32" s="1"/>
  <c r="BH31"/>
  <c r="BF31"/>
  <c r="BE31"/>
  <c r="BK31" s="1"/>
  <c r="BB31"/>
  <c r="AZ31"/>
  <c r="BA31" s="1"/>
  <c r="AW31"/>
  <c r="BC31" s="1"/>
  <c r="AT31"/>
  <c r="AS31"/>
  <c r="AR31"/>
  <c r="AQ31"/>
  <c r="AO31"/>
  <c r="AU31" s="1"/>
  <c r="AN31"/>
  <c r="AJ31"/>
  <c r="AH31"/>
  <c r="AI31" s="1"/>
  <c r="AE31"/>
  <c r="AK31" s="1"/>
  <c r="AB31"/>
  <c r="AA31"/>
  <c r="Z31"/>
  <c r="Y31"/>
  <c r="W31"/>
  <c r="AC31" s="1"/>
  <c r="V31"/>
  <c r="R31"/>
  <c r="P31"/>
  <c r="Q31" s="1"/>
  <c r="M31"/>
  <c r="S31" s="1"/>
  <c r="J31"/>
  <c r="I31"/>
  <c r="H31"/>
  <c r="G31"/>
  <c r="BI31" s="1"/>
  <c r="BJ31" s="1"/>
  <c r="E31"/>
  <c r="K31" s="1"/>
  <c r="D31"/>
  <c r="BH30"/>
  <c r="BE30"/>
  <c r="BK30" s="1"/>
  <c r="BC30"/>
  <c r="BB30"/>
  <c r="BA30"/>
  <c r="AZ30"/>
  <c r="AX30"/>
  <c r="BD30" s="1"/>
  <c r="AW30"/>
  <c r="AS30"/>
  <c r="AQ30"/>
  <c r="AR30" s="1"/>
  <c r="AN30"/>
  <c r="AT30" s="1"/>
  <c r="AK30"/>
  <c r="AJ30"/>
  <c r="AI30"/>
  <c r="AH30"/>
  <c r="AF30"/>
  <c r="AL30" s="1"/>
  <c r="AE30"/>
  <c r="AA30"/>
  <c r="Y30"/>
  <c r="Z30" s="1"/>
  <c r="V30"/>
  <c r="AB30" s="1"/>
  <c r="S30"/>
  <c r="R30"/>
  <c r="Q30"/>
  <c r="P30"/>
  <c r="N30"/>
  <c r="T30" s="1"/>
  <c r="M30"/>
  <c r="I30"/>
  <c r="G30"/>
  <c r="BI30" s="1"/>
  <c r="BJ30" s="1"/>
  <c r="D30"/>
  <c r="J30" s="1"/>
  <c r="BH29"/>
  <c r="BF29"/>
  <c r="BE29"/>
  <c r="BK29" s="1"/>
  <c r="BB29"/>
  <c r="AZ29"/>
  <c r="BA29" s="1"/>
  <c r="AW29"/>
  <c r="BC29" s="1"/>
  <c r="AT29"/>
  <c r="AS29"/>
  <c r="AR29"/>
  <c r="AQ29"/>
  <c r="AO29"/>
  <c r="AU29" s="1"/>
  <c r="AN29"/>
  <c r="AJ29"/>
  <c r="AH29"/>
  <c r="AI29" s="1"/>
  <c r="AE29"/>
  <c r="AK29" s="1"/>
  <c r="AB29"/>
  <c r="AA29"/>
  <c r="Z29"/>
  <c r="Y29"/>
  <c r="W29"/>
  <c r="AC29" s="1"/>
  <c r="V29"/>
  <c r="R29"/>
  <c r="P29"/>
  <c r="Q29" s="1"/>
  <c r="M29"/>
  <c r="S29" s="1"/>
  <c r="J29"/>
  <c r="I29"/>
  <c r="H29"/>
  <c r="G29"/>
  <c r="BI29" s="1"/>
  <c r="BJ29" s="1"/>
  <c r="E29"/>
  <c r="K29" s="1"/>
  <c r="D29"/>
  <c r="BH28"/>
  <c r="BE28"/>
  <c r="BK28" s="1"/>
  <c r="BC28"/>
  <c r="BB28"/>
  <c r="BA28"/>
  <c r="AZ28"/>
  <c r="AX28"/>
  <c r="BD28" s="1"/>
  <c r="AW28"/>
  <c r="AS28"/>
  <c r="AQ28"/>
  <c r="AR28" s="1"/>
  <c r="AN28"/>
  <c r="AT28" s="1"/>
  <c r="AK28"/>
  <c r="AJ28"/>
  <c r="AI28"/>
  <c r="AH28"/>
  <c r="AF28"/>
  <c r="AL28" s="1"/>
  <c r="AE28"/>
  <c r="AA28"/>
  <c r="Y28"/>
  <c r="Z28" s="1"/>
  <c r="V28"/>
  <c r="AB28" s="1"/>
  <c r="S28"/>
  <c r="R28"/>
  <c r="Q28"/>
  <c r="P28"/>
  <c r="N28"/>
  <c r="T28" s="1"/>
  <c r="M28"/>
  <c r="I28"/>
  <c r="G28"/>
  <c r="BI28" s="1"/>
  <c r="BJ28" s="1"/>
  <c r="D28"/>
  <c r="J28" s="1"/>
  <c r="BH27"/>
  <c r="BF27"/>
  <c r="BE27"/>
  <c r="BK27" s="1"/>
  <c r="BB27"/>
  <c r="AZ27"/>
  <c r="BA27" s="1"/>
  <c r="AW27"/>
  <c r="BC27" s="1"/>
  <c r="AT27"/>
  <c r="AS27"/>
  <c r="AR27"/>
  <c r="AQ27"/>
  <c r="AO27"/>
  <c r="AU27" s="1"/>
  <c r="AN27"/>
  <c r="AJ27"/>
  <c r="AH27"/>
  <c r="AI27" s="1"/>
  <c r="AE27"/>
  <c r="AK27" s="1"/>
  <c r="AB27"/>
  <c r="AA27"/>
  <c r="Z27"/>
  <c r="Y27"/>
  <c r="W27"/>
  <c r="AC27" s="1"/>
  <c r="V27"/>
  <c r="R27"/>
  <c r="P27"/>
  <c r="Q27" s="1"/>
  <c r="M27"/>
  <c r="S27" s="1"/>
  <c r="J27"/>
  <c r="I27"/>
  <c r="H27"/>
  <c r="G27"/>
  <c r="BI27" s="1"/>
  <c r="BJ27" s="1"/>
  <c r="E27"/>
  <c r="K27" s="1"/>
  <c r="D27"/>
  <c r="BH26"/>
  <c r="BE26"/>
  <c r="BK26" s="1"/>
  <c r="BC26"/>
  <c r="BB26"/>
  <c r="BA26"/>
  <c r="AZ26"/>
  <c r="AX26"/>
  <c r="BD26" s="1"/>
  <c r="AW26"/>
  <c r="AS26"/>
  <c r="AQ26"/>
  <c r="AR26" s="1"/>
  <c r="AN26"/>
  <c r="AT26" s="1"/>
  <c r="AK26"/>
  <c r="AJ26"/>
  <c r="AI26"/>
  <c r="AH26"/>
  <c r="AF26"/>
  <c r="AL26" s="1"/>
  <c r="AE26"/>
  <c r="AA26"/>
  <c r="Y26"/>
  <c r="Z26" s="1"/>
  <c r="V26"/>
  <c r="AB26" s="1"/>
  <c r="S26"/>
  <c r="R26"/>
  <c r="Q26"/>
  <c r="P26"/>
  <c r="N26"/>
  <c r="T26" s="1"/>
  <c r="M26"/>
  <c r="I26"/>
  <c r="G26"/>
  <c r="BI26" s="1"/>
  <c r="BJ26" s="1"/>
  <c r="D26"/>
  <c r="J26" s="1"/>
  <c r="BH25"/>
  <c r="BF25"/>
  <c r="BE25"/>
  <c r="BK25" s="1"/>
  <c r="BB25"/>
  <c r="AZ25"/>
  <c r="BA25" s="1"/>
  <c r="AW25"/>
  <c r="BC25" s="1"/>
  <c r="AT25"/>
  <c r="AS25"/>
  <c r="AR25"/>
  <c r="AQ25"/>
  <c r="AO25"/>
  <c r="AU25" s="1"/>
  <c r="AN25"/>
  <c r="AJ25"/>
  <c r="AH25"/>
  <c r="AI25" s="1"/>
  <c r="AE25"/>
  <c r="AK25" s="1"/>
  <c r="AB25"/>
  <c r="AA25"/>
  <c r="Z25"/>
  <c r="Y25"/>
  <c r="W25"/>
  <c r="AC25" s="1"/>
  <c r="V25"/>
  <c r="R25"/>
  <c r="P25"/>
  <c r="Q25" s="1"/>
  <c r="M25"/>
  <c r="S25" s="1"/>
  <c r="J25"/>
  <c r="I25"/>
  <c r="H25"/>
  <c r="G25"/>
  <c r="BI25" s="1"/>
  <c r="BJ25" s="1"/>
  <c r="E25"/>
  <c r="K25" s="1"/>
  <c r="D25"/>
  <c r="BH24"/>
  <c r="BE24"/>
  <c r="BK24" s="1"/>
  <c r="BC24"/>
  <c r="BB24"/>
  <c r="BA24"/>
  <c r="AZ24"/>
  <c r="AX24"/>
  <c r="BD24" s="1"/>
  <c r="AW24"/>
  <c r="AS24"/>
  <c r="AQ24"/>
  <c r="AR24" s="1"/>
  <c r="AN24"/>
  <c r="AT24" s="1"/>
  <c r="AK24"/>
  <c r="AJ24"/>
  <c r="AI24"/>
  <c r="AH24"/>
  <c r="AF24"/>
  <c r="AL24" s="1"/>
  <c r="AE24"/>
  <c r="AA24"/>
  <c r="Y24"/>
  <c r="Z24" s="1"/>
  <c r="V24"/>
  <c r="AB24" s="1"/>
  <c r="S24"/>
  <c r="R24"/>
  <c r="Q24"/>
  <c r="P24"/>
  <c r="N24"/>
  <c r="T24" s="1"/>
  <c r="M24"/>
  <c r="I24"/>
  <c r="G24"/>
  <c r="BI24" s="1"/>
  <c r="BJ24" s="1"/>
  <c r="D24"/>
  <c r="J24" s="1"/>
  <c r="BH23"/>
  <c r="BF23"/>
  <c r="BE23"/>
  <c r="BK23" s="1"/>
  <c r="BB23"/>
  <c r="AZ23"/>
  <c r="BA23" s="1"/>
  <c r="AW23"/>
  <c r="BC23" s="1"/>
  <c r="AT23"/>
  <c r="AS23"/>
  <c r="AR23"/>
  <c r="AQ23"/>
  <c r="AO23"/>
  <c r="AU23" s="1"/>
  <c r="AN23"/>
  <c r="AJ23"/>
  <c r="AH23"/>
  <c r="AI23" s="1"/>
  <c r="AE23"/>
  <c r="AK23" s="1"/>
  <c r="AB23"/>
  <c r="AA23"/>
  <c r="Z23"/>
  <c r="Y23"/>
  <c r="W23"/>
  <c r="AC23" s="1"/>
  <c r="V23"/>
  <c r="R23"/>
  <c r="P23"/>
  <c r="Q23" s="1"/>
  <c r="M23"/>
  <c r="S23" s="1"/>
  <c r="J23"/>
  <c r="I23"/>
  <c r="H23"/>
  <c r="G23"/>
  <c r="BI23" s="1"/>
  <c r="BJ23" s="1"/>
  <c r="E23"/>
  <c r="K23" s="1"/>
  <c r="D23"/>
  <c r="BH22"/>
  <c r="BE22"/>
  <c r="BK22" s="1"/>
  <c r="BC22"/>
  <c r="BB22"/>
  <c r="BA22"/>
  <c r="AZ22"/>
  <c r="AX22"/>
  <c r="BD22" s="1"/>
  <c r="AW22"/>
  <c r="AS22"/>
  <c r="AQ22"/>
  <c r="AR22" s="1"/>
  <c r="AN22"/>
  <c r="AT22" s="1"/>
  <c r="AK22"/>
  <c r="AJ22"/>
  <c r="AI22"/>
  <c r="AH22"/>
  <c r="AF22"/>
  <c r="AL22" s="1"/>
  <c r="AE22"/>
  <c r="AA22"/>
  <c r="Y22"/>
  <c r="Z22" s="1"/>
  <c r="V22"/>
  <c r="AB22" s="1"/>
  <c r="S22"/>
  <c r="R22"/>
  <c r="Q22"/>
  <c r="P22"/>
  <c r="N22"/>
  <c r="T22" s="1"/>
  <c r="M22"/>
  <c r="I22"/>
  <c r="G22"/>
  <c r="BI22" s="1"/>
  <c r="BJ22" s="1"/>
  <c r="D22"/>
  <c r="J22" s="1"/>
  <c r="BH21"/>
  <c r="BF21"/>
  <c r="BE21"/>
  <c r="BK21" s="1"/>
  <c r="BB21"/>
  <c r="AZ21"/>
  <c r="BA21" s="1"/>
  <c r="AW21"/>
  <c r="BC21" s="1"/>
  <c r="AT21"/>
  <c r="AS21"/>
  <c r="AR21"/>
  <c r="AQ21"/>
  <c r="AO21"/>
  <c r="AU21" s="1"/>
  <c r="AN21"/>
  <c r="AJ21"/>
  <c r="AH21"/>
  <c r="AI21" s="1"/>
  <c r="AE21"/>
  <c r="AK21" s="1"/>
  <c r="AB21"/>
  <c r="AA21"/>
  <c r="Z21"/>
  <c r="Y21"/>
  <c r="W21"/>
  <c r="AC21" s="1"/>
  <c r="V21"/>
  <c r="R21"/>
  <c r="P21"/>
  <c r="Q21" s="1"/>
  <c r="M21"/>
  <c r="S21" s="1"/>
  <c r="J21"/>
  <c r="I21"/>
  <c r="H21"/>
  <c r="G21"/>
  <c r="BI21" s="1"/>
  <c r="BJ21" s="1"/>
  <c r="E21"/>
  <c r="K21" s="1"/>
  <c r="D21"/>
  <c r="BH20"/>
  <c r="BE20"/>
  <c r="BK20" s="1"/>
  <c r="BC20"/>
  <c r="BB20"/>
  <c r="BA20"/>
  <c r="AZ20"/>
  <c r="AX20"/>
  <c r="BD20" s="1"/>
  <c r="AW20"/>
  <c r="AS20"/>
  <c r="AQ20"/>
  <c r="AR20" s="1"/>
  <c r="AN20"/>
  <c r="AT20" s="1"/>
  <c r="AK20"/>
  <c r="AJ20"/>
  <c r="AI20"/>
  <c r="AH20"/>
  <c r="AF20"/>
  <c r="AL20" s="1"/>
  <c r="AE20"/>
  <c r="AA20"/>
  <c r="Y20"/>
  <c r="Z20" s="1"/>
  <c r="V20"/>
  <c r="AB20" s="1"/>
  <c r="S20"/>
  <c r="R20"/>
  <c r="Q20"/>
  <c r="P20"/>
  <c r="N20"/>
  <c r="T20" s="1"/>
  <c r="M20"/>
  <c r="I20"/>
  <c r="G20"/>
  <c r="BI20" s="1"/>
  <c r="BJ20" s="1"/>
  <c r="D20"/>
  <c r="J20" s="1"/>
  <c r="BH19"/>
  <c r="BF19"/>
  <c r="BE19"/>
  <c r="BK19" s="1"/>
  <c r="BB19"/>
  <c r="AZ19"/>
  <c r="BA19" s="1"/>
  <c r="AW19"/>
  <c r="BC19" s="1"/>
  <c r="AT19"/>
  <c r="AS19"/>
  <c r="AR19"/>
  <c r="AQ19"/>
  <c r="AO19"/>
  <c r="AU19" s="1"/>
  <c r="AN19"/>
  <c r="AJ19"/>
  <c r="AH19"/>
  <c r="AI19" s="1"/>
  <c r="AE19"/>
  <c r="AK19" s="1"/>
  <c r="AB19"/>
  <c r="AA19"/>
  <c r="Z19"/>
  <c r="Y19"/>
  <c r="W19"/>
  <c r="AC19" s="1"/>
  <c r="V19"/>
  <c r="R19"/>
  <c r="P19"/>
  <c r="Q19" s="1"/>
  <c r="M19"/>
  <c r="S19" s="1"/>
  <c r="J19"/>
  <c r="I19"/>
  <c r="H19"/>
  <c r="G19"/>
  <c r="BI19" s="1"/>
  <c r="BJ19" s="1"/>
  <c r="E19"/>
  <c r="K19" s="1"/>
  <c r="D19"/>
  <c r="BH18"/>
  <c r="BE18"/>
  <c r="BK18" s="1"/>
  <c r="BC18"/>
  <c r="BB18"/>
  <c r="BA18"/>
  <c r="AZ18"/>
  <c r="AX18"/>
  <c r="BD18" s="1"/>
  <c r="AW18"/>
  <c r="AS18"/>
  <c r="AQ18"/>
  <c r="AR18" s="1"/>
  <c r="AN18"/>
  <c r="AT18" s="1"/>
  <c r="AK18"/>
  <c r="AJ18"/>
  <c r="AI18"/>
  <c r="AH18"/>
  <c r="AF18"/>
  <c r="AL18" s="1"/>
  <c r="AE18"/>
  <c r="AA18"/>
  <c r="Y18"/>
  <c r="Z18" s="1"/>
  <c r="V18"/>
  <c r="AB18" s="1"/>
  <c r="S18"/>
  <c r="R18"/>
  <c r="Q18"/>
  <c r="P18"/>
  <c r="N18"/>
  <c r="T18" s="1"/>
  <c r="M18"/>
  <c r="I18"/>
  <c r="G18"/>
  <c r="BI18" s="1"/>
  <c r="BJ18" s="1"/>
  <c r="D18"/>
  <c r="J18" s="1"/>
  <c r="BH17"/>
  <c r="BF17"/>
  <c r="BE17"/>
  <c r="BK17" s="1"/>
  <c r="BB17"/>
  <c r="AZ17"/>
  <c r="BA17" s="1"/>
  <c r="AW17"/>
  <c r="BC17" s="1"/>
  <c r="AT17"/>
  <c r="AS17"/>
  <c r="AR17"/>
  <c r="AQ17"/>
  <c r="AO17"/>
  <c r="AU17" s="1"/>
  <c r="AN17"/>
  <c r="AJ17"/>
  <c r="AH17"/>
  <c r="AI17" s="1"/>
  <c r="AE17"/>
  <c r="AK17" s="1"/>
  <c r="AB17"/>
  <c r="AA17"/>
  <c r="Z17"/>
  <c r="Y17"/>
  <c r="W17"/>
  <c r="AC17" s="1"/>
  <c r="V17"/>
  <c r="R17"/>
  <c r="P17"/>
  <c r="Q17" s="1"/>
  <c r="M17"/>
  <c r="S17" s="1"/>
  <c r="J17"/>
  <c r="I17"/>
  <c r="H17"/>
  <c r="G17"/>
  <c r="BI17" s="1"/>
  <c r="BJ17" s="1"/>
  <c r="E17"/>
  <c r="K17" s="1"/>
  <c r="D17"/>
  <c r="BH16"/>
  <c r="BE16"/>
  <c r="BK16" s="1"/>
  <c r="BC16"/>
  <c r="BB16"/>
  <c r="BA16"/>
  <c r="AZ16"/>
  <c r="AX16"/>
  <c r="BD16" s="1"/>
  <c r="AW16"/>
  <c r="AS16"/>
  <c r="AQ16"/>
  <c r="AR16" s="1"/>
  <c r="AN16"/>
  <c r="AT16" s="1"/>
  <c r="AK16"/>
  <c r="AJ16"/>
  <c r="AI16"/>
  <c r="AH16"/>
  <c r="AF16"/>
  <c r="AL16" s="1"/>
  <c r="AE16"/>
  <c r="AA16"/>
  <c r="Y16"/>
  <c r="Z16" s="1"/>
  <c r="V16"/>
  <c r="AB16" s="1"/>
  <c r="S16"/>
  <c r="R16"/>
  <c r="Q16"/>
  <c r="P16"/>
  <c r="N16"/>
  <c r="T16" s="1"/>
  <c r="M16"/>
  <c r="I16"/>
  <c r="G16"/>
  <c r="BI16" s="1"/>
  <c r="BJ16" s="1"/>
  <c r="D16"/>
  <c r="J16" s="1"/>
  <c r="BH15"/>
  <c r="BF15"/>
  <c r="BE15"/>
  <c r="BK15" s="1"/>
  <c r="BB15"/>
  <c r="AZ15"/>
  <c r="BA15" s="1"/>
  <c r="AW15"/>
  <c r="BC15" s="1"/>
  <c r="AT15"/>
  <c r="AS15"/>
  <c r="AR15"/>
  <c r="AQ15"/>
  <c r="AO15"/>
  <c r="AU15" s="1"/>
  <c r="AN15"/>
  <c r="AJ15"/>
  <c r="AH15"/>
  <c r="AI15" s="1"/>
  <c r="AE15"/>
  <c r="AK15" s="1"/>
  <c r="AB15"/>
  <c r="AA15"/>
  <c r="Z15"/>
  <c r="Y15"/>
  <c r="W15"/>
  <c r="AC15" s="1"/>
  <c r="V15"/>
  <c r="R15"/>
  <c r="P15"/>
  <c r="Q15" s="1"/>
  <c r="M15"/>
  <c r="S15" s="1"/>
  <c r="J15"/>
  <c r="I15"/>
  <c r="H15"/>
  <c r="G15"/>
  <c r="BI15" s="1"/>
  <c r="BJ15" s="1"/>
  <c r="E15"/>
  <c r="K15" s="1"/>
  <c r="D15"/>
  <c r="BH14"/>
  <c r="BE14"/>
  <c r="BK14" s="1"/>
  <c r="BC14"/>
  <c r="BB14"/>
  <c r="BA14"/>
  <c r="AZ14"/>
  <c r="AX14"/>
  <c r="BD14" s="1"/>
  <c r="AW14"/>
  <c r="AS14"/>
  <c r="AQ14"/>
  <c r="AR14" s="1"/>
  <c r="AN14"/>
  <c r="AT14" s="1"/>
  <c r="AK14"/>
  <c r="AJ14"/>
  <c r="AI14"/>
  <c r="AH14"/>
  <c r="AF14"/>
  <c r="AL14" s="1"/>
  <c r="AE14"/>
  <c r="AA14"/>
  <c r="Y14"/>
  <c r="Z14" s="1"/>
  <c r="V14"/>
  <c r="AB14" s="1"/>
  <c r="S14"/>
  <c r="R14"/>
  <c r="Q14"/>
  <c r="P14"/>
  <c r="N14"/>
  <c r="T14" s="1"/>
  <c r="M14"/>
  <c r="I14"/>
  <c r="G14"/>
  <c r="BI14" s="1"/>
  <c r="BJ14" s="1"/>
  <c r="D14"/>
  <c r="J14" s="1"/>
  <c r="BH13"/>
  <c r="BF13"/>
  <c r="BE13"/>
  <c r="BK13" s="1"/>
  <c r="BB13"/>
  <c r="AZ13"/>
  <c r="BA13" s="1"/>
  <c r="AW13"/>
  <c r="BC13" s="1"/>
  <c r="AT13"/>
  <c r="AS13"/>
  <c r="AR13"/>
  <c r="AQ13"/>
  <c r="AO13"/>
  <c r="AU13" s="1"/>
  <c r="AN13"/>
  <c r="AJ13"/>
  <c r="AH13"/>
  <c r="AI13" s="1"/>
  <c r="AE13"/>
  <c r="AK13" s="1"/>
  <c r="AB13"/>
  <c r="AA13"/>
  <c r="Z13"/>
  <c r="Y13"/>
  <c r="W13"/>
  <c r="AC13" s="1"/>
  <c r="V13"/>
  <c r="R13"/>
  <c r="P13"/>
  <c r="Q13" s="1"/>
  <c r="M13"/>
  <c r="S13" s="1"/>
  <c r="J13"/>
  <c r="I13"/>
  <c r="H13"/>
  <c r="G13"/>
  <c r="BI13" s="1"/>
  <c r="BJ13" s="1"/>
  <c r="E13"/>
  <c r="K13" s="1"/>
  <c r="D13"/>
  <c r="BH12"/>
  <c r="BE12"/>
  <c r="BK12" s="1"/>
  <c r="BC12"/>
  <c r="BB12"/>
  <c r="BA12"/>
  <c r="AZ12"/>
  <c r="AX12"/>
  <c r="BD12" s="1"/>
  <c r="AW12"/>
  <c r="AS12"/>
  <c r="AQ12"/>
  <c r="AR12" s="1"/>
  <c r="AN12"/>
  <c r="AK12"/>
  <c r="AJ12"/>
  <c r="AI12"/>
  <c r="AH12"/>
  <c r="AF12"/>
  <c r="AL12" s="1"/>
  <c r="AE12"/>
  <c r="AA12"/>
  <c r="Y12"/>
  <c r="Z12" s="1"/>
  <c r="V12"/>
  <c r="S12"/>
  <c r="R12"/>
  <c r="Q12"/>
  <c r="P12"/>
  <c r="N12"/>
  <c r="T12" s="1"/>
  <c r="M12"/>
  <c r="I12"/>
  <c r="G12"/>
  <c r="D12"/>
  <c r="BJ11"/>
  <c r="BH11"/>
  <c r="BF11"/>
  <c r="BG11" s="1"/>
  <c r="BM11" s="1"/>
  <c r="BE11"/>
  <c r="BK11" s="1"/>
  <c r="BB11"/>
  <c r="AZ11"/>
  <c r="BA11" s="1"/>
  <c r="AW11"/>
  <c r="AT11"/>
  <c r="AS11"/>
  <c r="AR11"/>
  <c r="AQ11"/>
  <c r="AO11"/>
  <c r="AU11" s="1"/>
  <c r="AN11"/>
  <c r="AJ11"/>
  <c r="AH11"/>
  <c r="AI11" s="1"/>
  <c r="AE11"/>
  <c r="AB11"/>
  <c r="AA11"/>
  <c r="Z11"/>
  <c r="Y11"/>
  <c r="W11"/>
  <c r="AC11" s="1"/>
  <c r="V11"/>
  <c r="R11"/>
  <c r="P11"/>
  <c r="Q11" s="1"/>
  <c r="M11"/>
  <c r="J11"/>
  <c r="I11"/>
  <c r="H11"/>
  <c r="G11"/>
  <c r="BI11" s="1"/>
  <c r="E11"/>
  <c r="K11" s="1"/>
  <c r="D11"/>
  <c r="BH10"/>
  <c r="BG10"/>
  <c r="BE10"/>
  <c r="BF10" s="1"/>
  <c r="BC10"/>
  <c r="BB10"/>
  <c r="BA10"/>
  <c r="AZ10"/>
  <c r="AX10"/>
  <c r="BD10" s="1"/>
  <c r="AW10"/>
  <c r="AS10"/>
  <c r="AQ10"/>
  <c r="AR10" s="1"/>
  <c r="AN10"/>
  <c r="AK10"/>
  <c r="AJ10"/>
  <c r="AI10"/>
  <c r="AH10"/>
  <c r="AF10"/>
  <c r="AL10" s="1"/>
  <c r="AE10"/>
  <c r="AA10"/>
  <c r="Y10"/>
  <c r="Z10" s="1"/>
  <c r="V10"/>
  <c r="S10"/>
  <c r="R10"/>
  <c r="Q10"/>
  <c r="P10"/>
  <c r="N10"/>
  <c r="T10" s="1"/>
  <c r="M10"/>
  <c r="I10"/>
  <c r="G10"/>
  <c r="H10" s="1"/>
  <c r="D10"/>
  <c r="BH9"/>
  <c r="BF9"/>
  <c r="BG9" s="1"/>
  <c r="BE9"/>
  <c r="BK9" s="1"/>
  <c r="BB9"/>
  <c r="AZ9"/>
  <c r="BA9" s="1"/>
  <c r="AX9"/>
  <c r="BD9" s="1"/>
  <c r="AW9"/>
  <c r="BC9" s="1"/>
  <c r="AS9"/>
  <c r="AQ9"/>
  <c r="AR9" s="1"/>
  <c r="AN9"/>
  <c r="AT9" s="1"/>
  <c r="AK9"/>
  <c r="AJ9"/>
  <c r="AI9"/>
  <c r="AH9"/>
  <c r="AF9"/>
  <c r="AL9" s="1"/>
  <c r="AE9"/>
  <c r="AA9"/>
  <c r="Y9"/>
  <c r="Z9" s="1"/>
  <c r="V9"/>
  <c r="AB9" s="1"/>
  <c r="S9"/>
  <c r="R9"/>
  <c r="Q9"/>
  <c r="P9"/>
  <c r="N9"/>
  <c r="T9" s="1"/>
  <c r="M9"/>
  <c r="I9"/>
  <c r="G9"/>
  <c r="BI9" s="1"/>
  <c r="BJ9" s="1"/>
  <c r="D9"/>
  <c r="J9" s="1"/>
  <c r="BH8"/>
  <c r="BH105" s="1"/>
  <c r="BF8"/>
  <c r="BE8"/>
  <c r="BK8" s="1"/>
  <c r="BB8"/>
  <c r="AZ8"/>
  <c r="BA8" s="1"/>
  <c r="BA105" s="1"/>
  <c r="AW8"/>
  <c r="AW105" s="1"/>
  <c r="BC105" s="1"/>
  <c r="AT8"/>
  <c r="AS8"/>
  <c r="AR8"/>
  <c r="AQ8"/>
  <c r="AO8"/>
  <c r="AN8"/>
  <c r="AJ8"/>
  <c r="AH8"/>
  <c r="AI8" s="1"/>
  <c r="AI105" s="1"/>
  <c r="AE8"/>
  <c r="AE105" s="1"/>
  <c r="AK105" s="1"/>
  <c r="AB8"/>
  <c r="AA8"/>
  <c r="Z8"/>
  <c r="Y8"/>
  <c r="W8"/>
  <c r="V8"/>
  <c r="R8"/>
  <c r="P8"/>
  <c r="P105" s="1"/>
  <c r="M8"/>
  <c r="M105" s="1"/>
  <c r="S105" s="1"/>
  <c r="J8"/>
  <c r="I8"/>
  <c r="H8"/>
  <c r="G8"/>
  <c r="E8"/>
  <c r="D8"/>
  <c r="AZ128" i="14"/>
  <c r="AY128"/>
  <c r="AV128"/>
  <c r="BB128" s="1"/>
  <c r="AQ128"/>
  <c r="AP128"/>
  <c r="AM128"/>
  <c r="AS128" s="1"/>
  <c r="AH128"/>
  <c r="AG128"/>
  <c r="AD128"/>
  <c r="AJ128" s="1"/>
  <c r="Y128"/>
  <c r="X128"/>
  <c r="U128"/>
  <c r="AA128" s="1"/>
  <c r="P128"/>
  <c r="O128"/>
  <c r="L128"/>
  <c r="R128" s="1"/>
  <c r="G128"/>
  <c r="BI128" s="1"/>
  <c r="BJ128" s="1"/>
  <c r="F128"/>
  <c r="BH128" s="1"/>
  <c r="C128"/>
  <c r="BE128" s="1"/>
  <c r="BI127"/>
  <c r="BJ127" s="1"/>
  <c r="BH127"/>
  <c r="BE127"/>
  <c r="BB127"/>
  <c r="BA127"/>
  <c r="AW127"/>
  <c r="BC127" s="1"/>
  <c r="AS127"/>
  <c r="AR127"/>
  <c r="AN127"/>
  <c r="AT127" s="1"/>
  <c r="AJ127"/>
  <c r="AI127"/>
  <c r="AE127"/>
  <c r="AK127" s="1"/>
  <c r="AA127"/>
  <c r="Z127"/>
  <c r="V127"/>
  <c r="AB127" s="1"/>
  <c r="R127"/>
  <c r="Q127"/>
  <c r="M127"/>
  <c r="S127" s="1"/>
  <c r="I127"/>
  <c r="D127"/>
  <c r="J127" s="1"/>
  <c r="BI126"/>
  <c r="BJ126" s="1"/>
  <c r="BH126"/>
  <c r="BE126"/>
  <c r="BK126" s="1"/>
  <c r="BB126"/>
  <c r="BA126"/>
  <c r="AW126"/>
  <c r="BC126" s="1"/>
  <c r="AS126"/>
  <c r="AR126"/>
  <c r="AN126"/>
  <c r="AT126" s="1"/>
  <c r="AJ126"/>
  <c r="AI126"/>
  <c r="AE126"/>
  <c r="AK126" s="1"/>
  <c r="AA126"/>
  <c r="Z126"/>
  <c r="V126"/>
  <c r="AB126" s="1"/>
  <c r="R126"/>
  <c r="Q126"/>
  <c r="M126"/>
  <c r="S126" s="1"/>
  <c r="I126"/>
  <c r="D126"/>
  <c r="J126" s="1"/>
  <c r="BI125"/>
  <c r="BJ125" s="1"/>
  <c r="BH125"/>
  <c r="BE125"/>
  <c r="BK125" s="1"/>
  <c r="BB125"/>
  <c r="BA125"/>
  <c r="AW125"/>
  <c r="BC125" s="1"/>
  <c r="AS125"/>
  <c r="AR125"/>
  <c r="AN125"/>
  <c r="AT125" s="1"/>
  <c r="AJ125"/>
  <c r="AI125"/>
  <c r="AE125"/>
  <c r="AK125" s="1"/>
  <c r="AA125"/>
  <c r="Z125"/>
  <c r="V125"/>
  <c r="AB125" s="1"/>
  <c r="R125"/>
  <c r="Q125"/>
  <c r="M125"/>
  <c r="S125" s="1"/>
  <c r="I125"/>
  <c r="D125"/>
  <c r="J125" s="1"/>
  <c r="BI124"/>
  <c r="BJ124" s="1"/>
  <c r="BH124"/>
  <c r="BE124"/>
  <c r="BB124"/>
  <c r="BA124"/>
  <c r="AW124"/>
  <c r="BC124" s="1"/>
  <c r="AS124"/>
  <c r="AR124"/>
  <c r="AN124"/>
  <c r="AT124" s="1"/>
  <c r="AJ124"/>
  <c r="AI124"/>
  <c r="AE124"/>
  <c r="AK124" s="1"/>
  <c r="AA124"/>
  <c r="Z124"/>
  <c r="W124"/>
  <c r="AC124" s="1"/>
  <c r="V124"/>
  <c r="AB124" s="1"/>
  <c r="R124"/>
  <c r="Q124"/>
  <c r="N124"/>
  <c r="T124" s="1"/>
  <c r="M124"/>
  <c r="S124" s="1"/>
  <c r="I124"/>
  <c r="D124"/>
  <c r="J124" s="1"/>
  <c r="BJ123"/>
  <c r="BI123"/>
  <c r="BH123"/>
  <c r="BE123"/>
  <c r="BB123"/>
  <c r="BA123"/>
  <c r="AX123"/>
  <c r="BD123" s="1"/>
  <c r="AW123"/>
  <c r="BC123" s="1"/>
  <c r="AS123"/>
  <c r="AR123"/>
  <c r="AO123"/>
  <c r="AU123" s="1"/>
  <c r="AN123"/>
  <c r="AT123" s="1"/>
  <c r="AJ123"/>
  <c r="AI123"/>
  <c r="AE123"/>
  <c r="AK123" s="1"/>
  <c r="AA123"/>
  <c r="Z123"/>
  <c r="V123"/>
  <c r="AB123" s="1"/>
  <c r="R123"/>
  <c r="Q123"/>
  <c r="M123"/>
  <c r="S123" s="1"/>
  <c r="I123"/>
  <c r="D123"/>
  <c r="J123" s="1"/>
  <c r="BI122"/>
  <c r="BJ122" s="1"/>
  <c r="BH122"/>
  <c r="BF122"/>
  <c r="BG122" s="1"/>
  <c r="BE122"/>
  <c r="BK122" s="1"/>
  <c r="BB122"/>
  <c r="BA122"/>
  <c r="AX122"/>
  <c r="BD122" s="1"/>
  <c r="AW122"/>
  <c r="BC122" s="1"/>
  <c r="AS122"/>
  <c r="AR122"/>
  <c r="AO122"/>
  <c r="AU122" s="1"/>
  <c r="AN122"/>
  <c r="AT122" s="1"/>
  <c r="AJ122"/>
  <c r="AI122"/>
  <c r="AF122"/>
  <c r="AL122" s="1"/>
  <c r="AE122"/>
  <c r="AK122" s="1"/>
  <c r="AA122"/>
  <c r="Z122"/>
  <c r="W122"/>
  <c r="AC122" s="1"/>
  <c r="V122"/>
  <c r="AB122" s="1"/>
  <c r="R122"/>
  <c r="Q122"/>
  <c r="N122"/>
  <c r="T122" s="1"/>
  <c r="M122"/>
  <c r="S122" s="1"/>
  <c r="I122"/>
  <c r="D122"/>
  <c r="J122" s="1"/>
  <c r="BJ121"/>
  <c r="BI121"/>
  <c r="BH121"/>
  <c r="BE121"/>
  <c r="BK121" s="1"/>
  <c r="BB121"/>
  <c r="BA121"/>
  <c r="AW121"/>
  <c r="BC121" s="1"/>
  <c r="AS121"/>
  <c r="AR121"/>
  <c r="AN121"/>
  <c r="AT121" s="1"/>
  <c r="AJ121"/>
  <c r="AI121"/>
  <c r="AE121"/>
  <c r="AK121" s="1"/>
  <c r="AA121"/>
  <c r="Z121"/>
  <c r="V121"/>
  <c r="AB121" s="1"/>
  <c r="R121"/>
  <c r="Q121"/>
  <c r="M121"/>
  <c r="S121" s="1"/>
  <c r="I121"/>
  <c r="D121"/>
  <c r="J121" s="1"/>
  <c r="BI120"/>
  <c r="BJ120" s="1"/>
  <c r="BH120"/>
  <c r="BF120"/>
  <c r="BG120" s="1"/>
  <c r="BE120"/>
  <c r="BK120" s="1"/>
  <c r="BB120"/>
  <c r="BA120"/>
  <c r="AX120"/>
  <c r="BD120" s="1"/>
  <c r="AW120"/>
  <c r="BC120" s="1"/>
  <c r="AS120"/>
  <c r="AR120"/>
  <c r="AO120"/>
  <c r="AU120" s="1"/>
  <c r="AN120"/>
  <c r="AT120" s="1"/>
  <c r="AJ120"/>
  <c r="AI120"/>
  <c r="AF120"/>
  <c r="AL120" s="1"/>
  <c r="AE120"/>
  <c r="AK120" s="1"/>
  <c r="AA120"/>
  <c r="Z120"/>
  <c r="W120"/>
  <c r="AC120" s="1"/>
  <c r="V120"/>
  <c r="AB120" s="1"/>
  <c r="R120"/>
  <c r="Q120"/>
  <c r="N120"/>
  <c r="T120" s="1"/>
  <c r="M120"/>
  <c r="S120" s="1"/>
  <c r="I120"/>
  <c r="D120"/>
  <c r="J120" s="1"/>
  <c r="BJ119"/>
  <c r="BI119"/>
  <c r="BH119"/>
  <c r="BE119"/>
  <c r="BK119" s="1"/>
  <c r="BB119"/>
  <c r="BA119"/>
  <c r="AW119"/>
  <c r="BC119" s="1"/>
  <c r="AS119"/>
  <c r="AR119"/>
  <c r="AN119"/>
  <c r="AT119" s="1"/>
  <c r="AJ119"/>
  <c r="AI119"/>
  <c r="AE119"/>
  <c r="AK119" s="1"/>
  <c r="AA119"/>
  <c r="Z119"/>
  <c r="V119"/>
  <c r="AB119" s="1"/>
  <c r="R119"/>
  <c r="Q119"/>
  <c r="M119"/>
  <c r="S119" s="1"/>
  <c r="I119"/>
  <c r="D119"/>
  <c r="J119" s="1"/>
  <c r="BI118"/>
  <c r="BJ118" s="1"/>
  <c r="BH118"/>
  <c r="BF118"/>
  <c r="BG118" s="1"/>
  <c r="BE118"/>
  <c r="BK118" s="1"/>
  <c r="BB118"/>
  <c r="BA118"/>
  <c r="AX118"/>
  <c r="BD118" s="1"/>
  <c r="AW118"/>
  <c r="BC118" s="1"/>
  <c r="AS118"/>
  <c r="AR118"/>
  <c r="AO118"/>
  <c r="AU118" s="1"/>
  <c r="AN118"/>
  <c r="AT118" s="1"/>
  <c r="AJ118"/>
  <c r="AI118"/>
  <c r="AF118"/>
  <c r="AL118" s="1"/>
  <c r="AE118"/>
  <c r="AK118" s="1"/>
  <c r="AA118"/>
  <c r="Z118"/>
  <c r="W118"/>
  <c r="AC118" s="1"/>
  <c r="V118"/>
  <c r="AB118" s="1"/>
  <c r="R118"/>
  <c r="Q118"/>
  <c r="N118"/>
  <c r="T118" s="1"/>
  <c r="M118"/>
  <c r="S118" s="1"/>
  <c r="I118"/>
  <c r="D118"/>
  <c r="J118" s="1"/>
  <c r="BJ117"/>
  <c r="BI117"/>
  <c r="BH117"/>
  <c r="BE117"/>
  <c r="BK117" s="1"/>
  <c r="BB117"/>
  <c r="BA117"/>
  <c r="AW117"/>
  <c r="BC117" s="1"/>
  <c r="AS117"/>
  <c r="AR117"/>
  <c r="AN117"/>
  <c r="AT117" s="1"/>
  <c r="AJ117"/>
  <c r="AI117"/>
  <c r="AE117"/>
  <c r="AK117" s="1"/>
  <c r="AA117"/>
  <c r="Z117"/>
  <c r="V117"/>
  <c r="AB117" s="1"/>
  <c r="R117"/>
  <c r="Q117"/>
  <c r="M117"/>
  <c r="S117" s="1"/>
  <c r="I117"/>
  <c r="D117"/>
  <c r="J117" s="1"/>
  <c r="BI116"/>
  <c r="BJ116" s="1"/>
  <c r="BH116"/>
  <c r="BF116"/>
  <c r="BG116" s="1"/>
  <c r="BE116"/>
  <c r="BK116" s="1"/>
  <c r="BB116"/>
  <c r="BA116"/>
  <c r="AX116"/>
  <c r="BD116" s="1"/>
  <c r="AW116"/>
  <c r="BC116" s="1"/>
  <c r="AS116"/>
  <c r="AR116"/>
  <c r="AO116"/>
  <c r="AU116" s="1"/>
  <c r="AN116"/>
  <c r="AT116" s="1"/>
  <c r="AJ116"/>
  <c r="AI116"/>
  <c r="AF116"/>
  <c r="AL116" s="1"/>
  <c r="AE116"/>
  <c r="AK116" s="1"/>
  <c r="AA116"/>
  <c r="Z116"/>
  <c r="W116"/>
  <c r="AC116" s="1"/>
  <c r="V116"/>
  <c r="AB116" s="1"/>
  <c r="R116"/>
  <c r="Q116"/>
  <c r="N116"/>
  <c r="T116" s="1"/>
  <c r="M116"/>
  <c r="S116" s="1"/>
  <c r="I116"/>
  <c r="D116"/>
  <c r="J116" s="1"/>
  <c r="BJ115"/>
  <c r="BI115"/>
  <c r="BH115"/>
  <c r="BE115"/>
  <c r="BK115" s="1"/>
  <c r="BB115"/>
  <c r="BA115"/>
  <c r="AW115"/>
  <c r="BC115" s="1"/>
  <c r="AS115"/>
  <c r="AR115"/>
  <c r="AN115"/>
  <c r="AT115" s="1"/>
  <c r="AJ115"/>
  <c r="AI115"/>
  <c r="AE115"/>
  <c r="AK115" s="1"/>
  <c r="AA115"/>
  <c r="Z115"/>
  <c r="V115"/>
  <c r="AB115" s="1"/>
  <c r="R115"/>
  <c r="Q115"/>
  <c r="M115"/>
  <c r="S115" s="1"/>
  <c r="I115"/>
  <c r="D115"/>
  <c r="J115" s="1"/>
  <c r="BI114"/>
  <c r="BJ114" s="1"/>
  <c r="BH114"/>
  <c r="BF114"/>
  <c r="BG114" s="1"/>
  <c r="BE114"/>
  <c r="BK114" s="1"/>
  <c r="BB114"/>
  <c r="BA114"/>
  <c r="AX114"/>
  <c r="BD114" s="1"/>
  <c r="AW114"/>
  <c r="BC114" s="1"/>
  <c r="AS114"/>
  <c r="AR114"/>
  <c r="AO114"/>
  <c r="AU114" s="1"/>
  <c r="AN114"/>
  <c r="AT114" s="1"/>
  <c r="AJ114"/>
  <c r="AI114"/>
  <c r="AF114"/>
  <c r="AL114" s="1"/>
  <c r="AE114"/>
  <c r="AK114" s="1"/>
  <c r="AA114"/>
  <c r="Z114"/>
  <c r="W114"/>
  <c r="AC114" s="1"/>
  <c r="V114"/>
  <c r="AB114" s="1"/>
  <c r="R114"/>
  <c r="Q114"/>
  <c r="N114"/>
  <c r="T114" s="1"/>
  <c r="M114"/>
  <c r="S114" s="1"/>
  <c r="I114"/>
  <c r="D114"/>
  <c r="J114" s="1"/>
  <c r="BJ113"/>
  <c r="BI113"/>
  <c r="BH113"/>
  <c r="BE113"/>
  <c r="BK113" s="1"/>
  <c r="BB113"/>
  <c r="BA113"/>
  <c r="AW113"/>
  <c r="BC113" s="1"/>
  <c r="AS113"/>
  <c r="AR113"/>
  <c r="AN113"/>
  <c r="AT113" s="1"/>
  <c r="AJ113"/>
  <c r="AI113"/>
  <c r="AE113"/>
  <c r="AK113" s="1"/>
  <c r="AA113"/>
  <c r="Z113"/>
  <c r="V113"/>
  <c r="AB113" s="1"/>
  <c r="R113"/>
  <c r="Q113"/>
  <c r="M113"/>
  <c r="S113" s="1"/>
  <c r="I113"/>
  <c r="D113"/>
  <c r="J113" s="1"/>
  <c r="BI112"/>
  <c r="BJ112" s="1"/>
  <c r="BH112"/>
  <c r="BF112"/>
  <c r="BG112" s="1"/>
  <c r="BE112"/>
  <c r="BK112" s="1"/>
  <c r="BB112"/>
  <c r="BA112"/>
  <c r="AX112"/>
  <c r="BD112" s="1"/>
  <c r="AW112"/>
  <c r="BC112" s="1"/>
  <c r="AS112"/>
  <c r="AR112"/>
  <c r="AO112"/>
  <c r="AU112" s="1"/>
  <c r="AN112"/>
  <c r="AT112" s="1"/>
  <c r="AJ112"/>
  <c r="AI112"/>
  <c r="AF112"/>
  <c r="AL112" s="1"/>
  <c r="AE112"/>
  <c r="AK112" s="1"/>
  <c r="AA112"/>
  <c r="Z112"/>
  <c r="W112"/>
  <c r="AC112" s="1"/>
  <c r="V112"/>
  <c r="AB112" s="1"/>
  <c r="R112"/>
  <c r="Q112"/>
  <c r="N112"/>
  <c r="T112" s="1"/>
  <c r="M112"/>
  <c r="S112" s="1"/>
  <c r="I112"/>
  <c r="D112"/>
  <c r="J112" s="1"/>
  <c r="BJ111"/>
  <c r="BI111"/>
  <c r="BH111"/>
  <c r="BE111"/>
  <c r="BK111" s="1"/>
  <c r="BB111"/>
  <c r="BA111"/>
  <c r="AW111"/>
  <c r="BC111" s="1"/>
  <c r="AS111"/>
  <c r="AR111"/>
  <c r="AN111"/>
  <c r="AT111" s="1"/>
  <c r="AJ111"/>
  <c r="AI111"/>
  <c r="AE111"/>
  <c r="AK111" s="1"/>
  <c r="AA111"/>
  <c r="Z111"/>
  <c r="V111"/>
  <c r="AB111" s="1"/>
  <c r="R111"/>
  <c r="Q111"/>
  <c r="M111"/>
  <c r="S111" s="1"/>
  <c r="I111"/>
  <c r="D111"/>
  <c r="J111" s="1"/>
  <c r="BI110"/>
  <c r="BJ110" s="1"/>
  <c r="BH110"/>
  <c r="BF110"/>
  <c r="BG110" s="1"/>
  <c r="BE110"/>
  <c r="BK110" s="1"/>
  <c r="BB110"/>
  <c r="BA110"/>
  <c r="AX110"/>
  <c r="BD110" s="1"/>
  <c r="AW110"/>
  <c r="BC110" s="1"/>
  <c r="AS110"/>
  <c r="AR110"/>
  <c r="AO110"/>
  <c r="AU110" s="1"/>
  <c r="AN110"/>
  <c r="AT110" s="1"/>
  <c r="AJ110"/>
  <c r="AI110"/>
  <c r="AF110"/>
  <c r="AL110" s="1"/>
  <c r="AE110"/>
  <c r="AK110" s="1"/>
  <c r="AA110"/>
  <c r="Z110"/>
  <c r="W110"/>
  <c r="AC110" s="1"/>
  <c r="V110"/>
  <c r="AB110" s="1"/>
  <c r="R110"/>
  <c r="Q110"/>
  <c r="N110"/>
  <c r="T110" s="1"/>
  <c r="M110"/>
  <c r="S110" s="1"/>
  <c r="I110"/>
  <c r="D110"/>
  <c r="J110" s="1"/>
  <c r="BJ109"/>
  <c r="BI109"/>
  <c r="BH109"/>
  <c r="BE109"/>
  <c r="BK109" s="1"/>
  <c r="BB109"/>
  <c r="BA109"/>
  <c r="AW109"/>
  <c r="BC109" s="1"/>
  <c r="AS109"/>
  <c r="AR109"/>
  <c r="AN109"/>
  <c r="AT109" s="1"/>
  <c r="AJ109"/>
  <c r="AI109"/>
  <c r="AE109"/>
  <c r="AK109" s="1"/>
  <c r="AA109"/>
  <c r="Z109"/>
  <c r="V109"/>
  <c r="AB109" s="1"/>
  <c r="R109"/>
  <c r="Q109"/>
  <c r="M109"/>
  <c r="S109" s="1"/>
  <c r="I109"/>
  <c r="D109"/>
  <c r="J109" s="1"/>
  <c r="BI108"/>
  <c r="BJ108" s="1"/>
  <c r="BH108"/>
  <c r="BF108"/>
  <c r="BG108" s="1"/>
  <c r="BE108"/>
  <c r="BK108" s="1"/>
  <c r="BB108"/>
  <c r="BA108"/>
  <c r="AX108"/>
  <c r="BD108" s="1"/>
  <c r="AW108"/>
  <c r="BC108" s="1"/>
  <c r="AS108"/>
  <c r="AR108"/>
  <c r="AO108"/>
  <c r="AU108" s="1"/>
  <c r="AN108"/>
  <c r="AT108" s="1"/>
  <c r="AJ108"/>
  <c r="AI108"/>
  <c r="AF108"/>
  <c r="AL108" s="1"/>
  <c r="AE108"/>
  <c r="AK108" s="1"/>
  <c r="AA108"/>
  <c r="Z108"/>
  <c r="W108"/>
  <c r="AC108" s="1"/>
  <c r="V108"/>
  <c r="AB108" s="1"/>
  <c r="R108"/>
  <c r="Q108"/>
  <c r="N108"/>
  <c r="T108" s="1"/>
  <c r="M108"/>
  <c r="S108" s="1"/>
  <c r="I108"/>
  <c r="D108"/>
  <c r="J108" s="1"/>
  <c r="BJ107"/>
  <c r="BI107"/>
  <c r="BH107"/>
  <c r="BE107"/>
  <c r="BK107" s="1"/>
  <c r="BB107"/>
  <c r="BA107"/>
  <c r="AW107"/>
  <c r="BC107" s="1"/>
  <c r="AS107"/>
  <c r="AR107"/>
  <c r="AN107"/>
  <c r="AT107" s="1"/>
  <c r="AJ107"/>
  <c r="AI107"/>
  <c r="AE107"/>
  <c r="AK107" s="1"/>
  <c r="AA107"/>
  <c r="Z107"/>
  <c r="V107"/>
  <c r="AB107" s="1"/>
  <c r="R107"/>
  <c r="Q107"/>
  <c r="M107"/>
  <c r="S107" s="1"/>
  <c r="I107"/>
  <c r="D107"/>
  <c r="J107" s="1"/>
  <c r="BI106"/>
  <c r="BJ106" s="1"/>
  <c r="BH106"/>
  <c r="BF106"/>
  <c r="BG106" s="1"/>
  <c r="BE106"/>
  <c r="BK106" s="1"/>
  <c r="BB106"/>
  <c r="BA106"/>
  <c r="AX106"/>
  <c r="BD106" s="1"/>
  <c r="AW106"/>
  <c r="BC106" s="1"/>
  <c r="AS106"/>
  <c r="AR106"/>
  <c r="AO106"/>
  <c r="AU106" s="1"/>
  <c r="AN106"/>
  <c r="AT106" s="1"/>
  <c r="AJ106"/>
  <c r="AI106"/>
  <c r="AF106"/>
  <c r="AL106" s="1"/>
  <c r="AE106"/>
  <c r="AK106" s="1"/>
  <c r="AA106"/>
  <c r="Z106"/>
  <c r="W106"/>
  <c r="AC106" s="1"/>
  <c r="V106"/>
  <c r="AB106" s="1"/>
  <c r="R106"/>
  <c r="Q106"/>
  <c r="N106"/>
  <c r="T106" s="1"/>
  <c r="M106"/>
  <c r="S106" s="1"/>
  <c r="I106"/>
  <c r="D106"/>
  <c r="J106" s="1"/>
  <c r="BJ105"/>
  <c r="BI105"/>
  <c r="BH105"/>
  <c r="BE105"/>
  <c r="BK105" s="1"/>
  <c r="BB105"/>
  <c r="BA105"/>
  <c r="AW105"/>
  <c r="BC105" s="1"/>
  <c r="AS105"/>
  <c r="AR105"/>
  <c r="AO105"/>
  <c r="AU105" s="1"/>
  <c r="AN105"/>
  <c r="AT105" s="1"/>
  <c r="AJ105"/>
  <c r="AI105"/>
  <c r="AF105"/>
  <c r="AL105" s="1"/>
  <c r="AE105"/>
  <c r="AK105" s="1"/>
  <c r="AA105"/>
  <c r="Z105"/>
  <c r="V105"/>
  <c r="AB105" s="1"/>
  <c r="R105"/>
  <c r="Q105"/>
  <c r="M105"/>
  <c r="S105" s="1"/>
  <c r="I105"/>
  <c r="D105"/>
  <c r="BI104"/>
  <c r="BJ104" s="1"/>
  <c r="BH104"/>
  <c r="BF104"/>
  <c r="BG104" s="1"/>
  <c r="BE104"/>
  <c r="BK104" s="1"/>
  <c r="BB104"/>
  <c r="BA104"/>
  <c r="AX104"/>
  <c r="BD104" s="1"/>
  <c r="AW104"/>
  <c r="BC104" s="1"/>
  <c r="AS104"/>
  <c r="AR104"/>
  <c r="AO104"/>
  <c r="AU104" s="1"/>
  <c r="AN104"/>
  <c r="AT104" s="1"/>
  <c r="AJ104"/>
  <c r="AI104"/>
  <c r="AF104"/>
  <c r="AL104" s="1"/>
  <c r="AE104"/>
  <c r="AK104" s="1"/>
  <c r="AA104"/>
  <c r="Z104"/>
  <c r="W104"/>
  <c r="AC104" s="1"/>
  <c r="V104"/>
  <c r="AB104" s="1"/>
  <c r="R104"/>
  <c r="Q104"/>
  <c r="N104"/>
  <c r="T104" s="1"/>
  <c r="M104"/>
  <c r="S104" s="1"/>
  <c r="I104"/>
  <c r="D104"/>
  <c r="J104" s="1"/>
  <c r="BJ103"/>
  <c r="BI103"/>
  <c r="BH103"/>
  <c r="BE103"/>
  <c r="BK103" s="1"/>
  <c r="BB103"/>
  <c r="BA103"/>
  <c r="AW103"/>
  <c r="BC103" s="1"/>
  <c r="AS103"/>
  <c r="AR103"/>
  <c r="AN103"/>
  <c r="AT103" s="1"/>
  <c r="AJ103"/>
  <c r="AI103"/>
  <c r="AE103"/>
  <c r="AK103" s="1"/>
  <c r="AA103"/>
  <c r="Z103"/>
  <c r="V103"/>
  <c r="AB103" s="1"/>
  <c r="R103"/>
  <c r="Q103"/>
  <c r="M103"/>
  <c r="S103" s="1"/>
  <c r="I103"/>
  <c r="D103"/>
  <c r="J103" s="1"/>
  <c r="BI102"/>
  <c r="BJ102" s="1"/>
  <c r="BH102"/>
  <c r="BF102"/>
  <c r="BG102" s="1"/>
  <c r="BE102"/>
  <c r="BK102" s="1"/>
  <c r="BB102"/>
  <c r="BA102"/>
  <c r="AX102"/>
  <c r="BD102" s="1"/>
  <c r="AW102"/>
  <c r="BC102" s="1"/>
  <c r="AS102"/>
  <c r="AR102"/>
  <c r="AO102"/>
  <c r="AU102" s="1"/>
  <c r="AN102"/>
  <c r="AT102" s="1"/>
  <c r="AJ102"/>
  <c r="AI102"/>
  <c r="AF102"/>
  <c r="AL102" s="1"/>
  <c r="AE102"/>
  <c r="AK102" s="1"/>
  <c r="AA102"/>
  <c r="Z102"/>
  <c r="W102"/>
  <c r="AC102" s="1"/>
  <c r="V102"/>
  <c r="AB102" s="1"/>
  <c r="R102"/>
  <c r="Q102"/>
  <c r="N102"/>
  <c r="T102" s="1"/>
  <c r="M102"/>
  <c r="S102" s="1"/>
  <c r="I102"/>
  <c r="D102"/>
  <c r="J102" s="1"/>
  <c r="BJ101"/>
  <c r="BI101"/>
  <c r="BH101"/>
  <c r="BE101"/>
  <c r="BK101" s="1"/>
  <c r="BB101"/>
  <c r="BA101"/>
  <c r="AW101"/>
  <c r="BC101" s="1"/>
  <c r="AS101"/>
  <c r="AR101"/>
  <c r="AN101"/>
  <c r="AT101" s="1"/>
  <c r="AJ101"/>
  <c r="AI101"/>
  <c r="AE101"/>
  <c r="AK101" s="1"/>
  <c r="AA101"/>
  <c r="Z101"/>
  <c r="V101"/>
  <c r="AB101" s="1"/>
  <c r="R101"/>
  <c r="Q101"/>
  <c r="M101"/>
  <c r="S101" s="1"/>
  <c r="I101"/>
  <c r="D101"/>
  <c r="J101" s="1"/>
  <c r="BI100"/>
  <c r="BJ100" s="1"/>
  <c r="BH100"/>
  <c r="BF100"/>
  <c r="BG100" s="1"/>
  <c r="BE100"/>
  <c r="BK100" s="1"/>
  <c r="BB100"/>
  <c r="BA100"/>
  <c r="AX100"/>
  <c r="BD100" s="1"/>
  <c r="AW100"/>
  <c r="BC100" s="1"/>
  <c r="AS100"/>
  <c r="AR100"/>
  <c r="AO100"/>
  <c r="AU100" s="1"/>
  <c r="AN100"/>
  <c r="AT100" s="1"/>
  <c r="AJ100"/>
  <c r="AI100"/>
  <c r="AF100"/>
  <c r="AL100" s="1"/>
  <c r="AE100"/>
  <c r="AK100" s="1"/>
  <c r="AA100"/>
  <c r="Z100"/>
  <c r="W100"/>
  <c r="AC100" s="1"/>
  <c r="V100"/>
  <c r="AB100" s="1"/>
  <c r="R100"/>
  <c r="Q100"/>
  <c r="N100"/>
  <c r="T100" s="1"/>
  <c r="M100"/>
  <c r="S100" s="1"/>
  <c r="I100"/>
  <c r="D100"/>
  <c r="J100" s="1"/>
  <c r="BJ99"/>
  <c r="BI99"/>
  <c r="BH99"/>
  <c r="BE99"/>
  <c r="BK99" s="1"/>
  <c r="BB99"/>
  <c r="BA99"/>
  <c r="AW99"/>
  <c r="BC99" s="1"/>
  <c r="AS99"/>
  <c r="AR99"/>
  <c r="AN99"/>
  <c r="AT99" s="1"/>
  <c r="AJ99"/>
  <c r="AI99"/>
  <c r="AE99"/>
  <c r="AK99" s="1"/>
  <c r="AA99"/>
  <c r="Z99"/>
  <c r="V99"/>
  <c r="AB99" s="1"/>
  <c r="R99"/>
  <c r="Q99"/>
  <c r="M99"/>
  <c r="S99" s="1"/>
  <c r="I99"/>
  <c r="D99"/>
  <c r="J99" s="1"/>
  <c r="BI98"/>
  <c r="BJ98" s="1"/>
  <c r="BH98"/>
  <c r="BF98"/>
  <c r="BG98" s="1"/>
  <c r="BE98"/>
  <c r="BK98" s="1"/>
  <c r="BB98"/>
  <c r="BA98"/>
  <c r="AX98"/>
  <c r="BD98" s="1"/>
  <c r="AW98"/>
  <c r="BC98" s="1"/>
  <c r="AS98"/>
  <c r="AR98"/>
  <c r="AO98"/>
  <c r="AU98" s="1"/>
  <c r="AN98"/>
  <c r="AT98" s="1"/>
  <c r="AJ98"/>
  <c r="AI98"/>
  <c r="AF98"/>
  <c r="AL98" s="1"/>
  <c r="AE98"/>
  <c r="AK98" s="1"/>
  <c r="AA98"/>
  <c r="Z98"/>
  <c r="W98"/>
  <c r="AC98" s="1"/>
  <c r="V98"/>
  <c r="AB98" s="1"/>
  <c r="R98"/>
  <c r="Q98"/>
  <c r="N98"/>
  <c r="T98" s="1"/>
  <c r="M98"/>
  <c r="S98" s="1"/>
  <c r="I98"/>
  <c r="D98"/>
  <c r="J98" s="1"/>
  <c r="BJ97"/>
  <c r="BI97"/>
  <c r="BH97"/>
  <c r="BE97"/>
  <c r="BK97" s="1"/>
  <c r="BB97"/>
  <c r="BA97"/>
  <c r="AW97"/>
  <c r="BC97" s="1"/>
  <c r="AS97"/>
  <c r="AR97"/>
  <c r="AN97"/>
  <c r="AT97" s="1"/>
  <c r="AJ97"/>
  <c r="AI97"/>
  <c r="AE97"/>
  <c r="AK97" s="1"/>
  <c r="AA97"/>
  <c r="Z97"/>
  <c r="V97"/>
  <c r="AB97" s="1"/>
  <c r="R97"/>
  <c r="Q97"/>
  <c r="M97"/>
  <c r="S97" s="1"/>
  <c r="I97"/>
  <c r="D97"/>
  <c r="J97" s="1"/>
  <c r="BI96"/>
  <c r="BJ96" s="1"/>
  <c r="BH96"/>
  <c r="BF96"/>
  <c r="BG96" s="1"/>
  <c r="BE96"/>
  <c r="BK96" s="1"/>
  <c r="BB96"/>
  <c r="BA96"/>
  <c r="AX96"/>
  <c r="BD96" s="1"/>
  <c r="AW96"/>
  <c r="BC96" s="1"/>
  <c r="AS96"/>
  <c r="AR96"/>
  <c r="AO96"/>
  <c r="AU96" s="1"/>
  <c r="AN96"/>
  <c r="AT96" s="1"/>
  <c r="AJ96"/>
  <c r="AI96"/>
  <c r="AF96"/>
  <c r="AL96" s="1"/>
  <c r="AE96"/>
  <c r="AK96" s="1"/>
  <c r="AA96"/>
  <c r="Z96"/>
  <c r="W96"/>
  <c r="AC96" s="1"/>
  <c r="V96"/>
  <c r="AB96" s="1"/>
  <c r="R96"/>
  <c r="Q96"/>
  <c r="N96"/>
  <c r="T96" s="1"/>
  <c r="M96"/>
  <c r="S96" s="1"/>
  <c r="I96"/>
  <c r="D96"/>
  <c r="J96" s="1"/>
  <c r="BJ95"/>
  <c r="BI95"/>
  <c r="BH95"/>
  <c r="BE95"/>
  <c r="BK95" s="1"/>
  <c r="BB95"/>
  <c r="BA95"/>
  <c r="AW95"/>
  <c r="BC95" s="1"/>
  <c r="AS95"/>
  <c r="AR95"/>
  <c r="AN95"/>
  <c r="AT95" s="1"/>
  <c r="AJ95"/>
  <c r="AI95"/>
  <c r="AE95"/>
  <c r="AK95" s="1"/>
  <c r="AA95"/>
  <c r="Z95"/>
  <c r="V95"/>
  <c r="AB95" s="1"/>
  <c r="R95"/>
  <c r="Q95"/>
  <c r="M95"/>
  <c r="S95" s="1"/>
  <c r="I95"/>
  <c r="D95"/>
  <c r="J95" s="1"/>
  <c r="BI94"/>
  <c r="BJ94" s="1"/>
  <c r="BH94"/>
  <c r="BF94"/>
  <c r="BG94" s="1"/>
  <c r="BE94"/>
  <c r="BK94" s="1"/>
  <c r="BB94"/>
  <c r="BA94"/>
  <c r="AX94"/>
  <c r="BD94" s="1"/>
  <c r="AW94"/>
  <c r="BC94" s="1"/>
  <c r="AS94"/>
  <c r="AR94"/>
  <c r="AO94"/>
  <c r="AU94" s="1"/>
  <c r="AN94"/>
  <c r="AT94" s="1"/>
  <c r="AJ94"/>
  <c r="AI94"/>
  <c r="AF94"/>
  <c r="AL94" s="1"/>
  <c r="AE94"/>
  <c r="AK94" s="1"/>
  <c r="AA94"/>
  <c r="Z94"/>
  <c r="W94"/>
  <c r="AC94" s="1"/>
  <c r="V94"/>
  <c r="AB94" s="1"/>
  <c r="R94"/>
  <c r="Q94"/>
  <c r="N94"/>
  <c r="T94" s="1"/>
  <c r="M94"/>
  <c r="S94" s="1"/>
  <c r="I94"/>
  <c r="D94"/>
  <c r="J94" s="1"/>
  <c r="BJ93"/>
  <c r="BI93"/>
  <c r="BH93"/>
  <c r="BE93"/>
  <c r="BK93" s="1"/>
  <c r="BB93"/>
  <c r="BA93"/>
  <c r="AW93"/>
  <c r="BC93" s="1"/>
  <c r="AS93"/>
  <c r="AR93"/>
  <c r="AN93"/>
  <c r="AT93" s="1"/>
  <c r="AJ93"/>
  <c r="AI93"/>
  <c r="AE93"/>
  <c r="AK93" s="1"/>
  <c r="AA93"/>
  <c r="Z93"/>
  <c r="V93"/>
  <c r="AB93" s="1"/>
  <c r="R93"/>
  <c r="Q93"/>
  <c r="M93"/>
  <c r="S93" s="1"/>
  <c r="I93"/>
  <c r="D93"/>
  <c r="J93" s="1"/>
  <c r="BI92"/>
  <c r="BJ92" s="1"/>
  <c r="BH92"/>
  <c r="BF92"/>
  <c r="BG92" s="1"/>
  <c r="BE92"/>
  <c r="BK92" s="1"/>
  <c r="BB92"/>
  <c r="BA92"/>
  <c r="AX92"/>
  <c r="BD92" s="1"/>
  <c r="AW92"/>
  <c r="BC92" s="1"/>
  <c r="AS92"/>
  <c r="AR92"/>
  <c r="AO92"/>
  <c r="AU92" s="1"/>
  <c r="AN92"/>
  <c r="AT92" s="1"/>
  <c r="AJ92"/>
  <c r="AI92"/>
  <c r="AF92"/>
  <c r="AL92" s="1"/>
  <c r="AE92"/>
  <c r="AK92" s="1"/>
  <c r="AA92"/>
  <c r="Z92"/>
  <c r="W92"/>
  <c r="AC92" s="1"/>
  <c r="V92"/>
  <c r="AB92" s="1"/>
  <c r="R92"/>
  <c r="Q92"/>
  <c r="N92"/>
  <c r="T92" s="1"/>
  <c r="M92"/>
  <c r="S92" s="1"/>
  <c r="I92"/>
  <c r="D92"/>
  <c r="J92" s="1"/>
  <c r="BI91"/>
  <c r="BJ91" s="1"/>
  <c r="BH91"/>
  <c r="BE91"/>
  <c r="BK91" s="1"/>
  <c r="BB91"/>
  <c r="BA91"/>
  <c r="AW91"/>
  <c r="BC91" s="1"/>
  <c r="AS91"/>
  <c r="AR91"/>
  <c r="AN91"/>
  <c r="AT91" s="1"/>
  <c r="AJ91"/>
  <c r="AI91"/>
  <c r="AE91"/>
  <c r="AK91" s="1"/>
  <c r="AA91"/>
  <c r="Z91"/>
  <c r="V91"/>
  <c r="AB91" s="1"/>
  <c r="R91"/>
  <c r="Q91"/>
  <c r="M91"/>
  <c r="S91" s="1"/>
  <c r="I91"/>
  <c r="D91"/>
  <c r="J91" s="1"/>
  <c r="BI90"/>
  <c r="BJ90" s="1"/>
  <c r="BH90"/>
  <c r="BF90"/>
  <c r="BG90" s="1"/>
  <c r="BE90"/>
  <c r="BK90" s="1"/>
  <c r="BB90"/>
  <c r="BA90"/>
  <c r="AW90"/>
  <c r="BC90" s="1"/>
  <c r="AS90"/>
  <c r="AR90"/>
  <c r="AN90"/>
  <c r="AT90" s="1"/>
  <c r="AJ90"/>
  <c r="AI90"/>
  <c r="AE90"/>
  <c r="AK90" s="1"/>
  <c r="AA90"/>
  <c r="Z90"/>
  <c r="V90"/>
  <c r="AB90" s="1"/>
  <c r="R90"/>
  <c r="Q90"/>
  <c r="M90"/>
  <c r="S90" s="1"/>
  <c r="I90"/>
  <c r="D90"/>
  <c r="J90" s="1"/>
  <c r="BI89"/>
  <c r="BJ89" s="1"/>
  <c r="BH89"/>
  <c r="BF89"/>
  <c r="BG89" s="1"/>
  <c r="BE89"/>
  <c r="BK89" s="1"/>
  <c r="BB89"/>
  <c r="BA89"/>
  <c r="AX89"/>
  <c r="BD89" s="1"/>
  <c r="AW89"/>
  <c r="BC89" s="1"/>
  <c r="AS89"/>
  <c r="AR89"/>
  <c r="AO89"/>
  <c r="AU89" s="1"/>
  <c r="AN89"/>
  <c r="AT89" s="1"/>
  <c r="AJ89"/>
  <c r="AI89"/>
  <c r="AF89"/>
  <c r="AL89" s="1"/>
  <c r="AE89"/>
  <c r="AK89" s="1"/>
  <c r="AA89"/>
  <c r="Z89"/>
  <c r="W89"/>
  <c r="AC89" s="1"/>
  <c r="V89"/>
  <c r="AB89" s="1"/>
  <c r="R89"/>
  <c r="Q89"/>
  <c r="N89"/>
  <c r="T89" s="1"/>
  <c r="M89"/>
  <c r="S89" s="1"/>
  <c r="I89"/>
  <c r="D89"/>
  <c r="J89" s="1"/>
  <c r="BJ88"/>
  <c r="BI88"/>
  <c r="BH88"/>
  <c r="BE88"/>
  <c r="BK88" s="1"/>
  <c r="BB88"/>
  <c r="BA88"/>
  <c r="AW88"/>
  <c r="BC88" s="1"/>
  <c r="AS88"/>
  <c r="AR88"/>
  <c r="AN88"/>
  <c r="AT88" s="1"/>
  <c r="AJ88"/>
  <c r="AI88"/>
  <c r="AE88"/>
  <c r="AK88" s="1"/>
  <c r="AA88"/>
  <c r="Z88"/>
  <c r="V88"/>
  <c r="AB88" s="1"/>
  <c r="R88"/>
  <c r="Q88"/>
  <c r="M88"/>
  <c r="S88" s="1"/>
  <c r="I88"/>
  <c r="D88"/>
  <c r="J88" s="1"/>
  <c r="BI87"/>
  <c r="BJ87" s="1"/>
  <c r="BH87"/>
  <c r="BF87"/>
  <c r="BG87" s="1"/>
  <c r="BE87"/>
  <c r="BK87" s="1"/>
  <c r="BB87"/>
  <c r="BA87"/>
  <c r="AX87"/>
  <c r="BD87" s="1"/>
  <c r="AW87"/>
  <c r="BC87" s="1"/>
  <c r="AS87"/>
  <c r="AR87"/>
  <c r="AO87"/>
  <c r="AU87" s="1"/>
  <c r="AN87"/>
  <c r="AT87" s="1"/>
  <c r="AJ87"/>
  <c r="AI87"/>
  <c r="AF87"/>
  <c r="AL87" s="1"/>
  <c r="AE87"/>
  <c r="AK87" s="1"/>
  <c r="AA87"/>
  <c r="Z87"/>
  <c r="W87"/>
  <c r="AC87" s="1"/>
  <c r="V87"/>
  <c r="AB87" s="1"/>
  <c r="R87"/>
  <c r="Q87"/>
  <c r="N87"/>
  <c r="T87" s="1"/>
  <c r="M87"/>
  <c r="S87" s="1"/>
  <c r="I87"/>
  <c r="D87"/>
  <c r="J87" s="1"/>
  <c r="BJ86"/>
  <c r="BI86"/>
  <c r="BH86"/>
  <c r="BE86"/>
  <c r="BK86" s="1"/>
  <c r="BB86"/>
  <c r="BA86"/>
  <c r="AW86"/>
  <c r="BC86" s="1"/>
  <c r="AS86"/>
  <c r="AR86"/>
  <c r="AN86"/>
  <c r="AT86" s="1"/>
  <c r="AJ86"/>
  <c r="AI86"/>
  <c r="AE86"/>
  <c r="AK86" s="1"/>
  <c r="AA86"/>
  <c r="Z86"/>
  <c r="V86"/>
  <c r="AB86" s="1"/>
  <c r="R86"/>
  <c r="Q86"/>
  <c r="M86"/>
  <c r="S86" s="1"/>
  <c r="I86"/>
  <c r="D86"/>
  <c r="J86" s="1"/>
  <c r="BI85"/>
  <c r="BJ85" s="1"/>
  <c r="BH85"/>
  <c r="BF85"/>
  <c r="BG85" s="1"/>
  <c r="BE85"/>
  <c r="BK85" s="1"/>
  <c r="BB85"/>
  <c r="BA85"/>
  <c r="AX85"/>
  <c r="BD85" s="1"/>
  <c r="AW85"/>
  <c r="BC85" s="1"/>
  <c r="AS85"/>
  <c r="AR85"/>
  <c r="AO85"/>
  <c r="AU85" s="1"/>
  <c r="AN85"/>
  <c r="AT85" s="1"/>
  <c r="AJ85"/>
  <c r="AI85"/>
  <c r="AF85"/>
  <c r="AL85" s="1"/>
  <c r="AE85"/>
  <c r="AK85" s="1"/>
  <c r="AA85"/>
  <c r="Z85"/>
  <c r="W85"/>
  <c r="AC85" s="1"/>
  <c r="V85"/>
  <c r="AB85" s="1"/>
  <c r="R85"/>
  <c r="Q85"/>
  <c r="N85"/>
  <c r="T85" s="1"/>
  <c r="M85"/>
  <c r="S85" s="1"/>
  <c r="I85"/>
  <c r="D85"/>
  <c r="J85" s="1"/>
  <c r="BJ84"/>
  <c r="BI84"/>
  <c r="BH84"/>
  <c r="BE84"/>
  <c r="BK84" s="1"/>
  <c r="BB84"/>
  <c r="BA84"/>
  <c r="AW84"/>
  <c r="BC84" s="1"/>
  <c r="AS84"/>
  <c r="AR84"/>
  <c r="AN84"/>
  <c r="AT84" s="1"/>
  <c r="AJ84"/>
  <c r="AI84"/>
  <c r="AE84"/>
  <c r="AK84" s="1"/>
  <c r="AA84"/>
  <c r="Z84"/>
  <c r="V84"/>
  <c r="AB84" s="1"/>
  <c r="R84"/>
  <c r="Q84"/>
  <c r="M84"/>
  <c r="S84" s="1"/>
  <c r="I84"/>
  <c r="D84"/>
  <c r="J84" s="1"/>
  <c r="BI83"/>
  <c r="BJ83" s="1"/>
  <c r="BH83"/>
  <c r="BF83"/>
  <c r="BG83" s="1"/>
  <c r="BE83"/>
  <c r="BK83" s="1"/>
  <c r="BB83"/>
  <c r="BA83"/>
  <c r="AX83"/>
  <c r="BD83" s="1"/>
  <c r="AW83"/>
  <c r="BC83" s="1"/>
  <c r="AS83"/>
  <c r="AR83"/>
  <c r="AO83"/>
  <c r="AU83" s="1"/>
  <c r="AN83"/>
  <c r="AT83" s="1"/>
  <c r="AJ83"/>
  <c r="AI83"/>
  <c r="AF83"/>
  <c r="AL83" s="1"/>
  <c r="AE83"/>
  <c r="AK83" s="1"/>
  <c r="AA83"/>
  <c r="Z83"/>
  <c r="W83"/>
  <c r="AC83" s="1"/>
  <c r="V83"/>
  <c r="AB83" s="1"/>
  <c r="R83"/>
  <c r="Q83"/>
  <c r="N83"/>
  <c r="T83" s="1"/>
  <c r="M83"/>
  <c r="S83" s="1"/>
  <c r="I83"/>
  <c r="D83"/>
  <c r="J83" s="1"/>
  <c r="BI82"/>
  <c r="BJ82" s="1"/>
  <c r="BH82"/>
  <c r="BF82"/>
  <c r="BG82" s="1"/>
  <c r="BM82" s="1"/>
  <c r="BE82"/>
  <c r="BK82" s="1"/>
  <c r="BB82"/>
  <c r="BA82"/>
  <c r="AW82"/>
  <c r="BC82" s="1"/>
  <c r="AS82"/>
  <c r="AR82"/>
  <c r="AN82"/>
  <c r="AT82" s="1"/>
  <c r="AJ82"/>
  <c r="AI82"/>
  <c r="AE82"/>
  <c r="AK82" s="1"/>
  <c r="AA82"/>
  <c r="Z82"/>
  <c r="V82"/>
  <c r="AB82" s="1"/>
  <c r="R82"/>
  <c r="Q82"/>
  <c r="M82"/>
  <c r="S82" s="1"/>
  <c r="I82"/>
  <c r="D82"/>
  <c r="J82" s="1"/>
  <c r="BI81"/>
  <c r="BJ81" s="1"/>
  <c r="BH81"/>
  <c r="BE81"/>
  <c r="BB81"/>
  <c r="BA81"/>
  <c r="AX81"/>
  <c r="BD81" s="1"/>
  <c r="AW81"/>
  <c r="BC81" s="1"/>
  <c r="AS81"/>
  <c r="AR81"/>
  <c r="AO81"/>
  <c r="AU81" s="1"/>
  <c r="AN81"/>
  <c r="AT81" s="1"/>
  <c r="AJ81"/>
  <c r="AI81"/>
  <c r="AF81"/>
  <c r="AL81" s="1"/>
  <c r="AE81"/>
  <c r="AK81" s="1"/>
  <c r="AA81"/>
  <c r="Z81"/>
  <c r="W81"/>
  <c r="AC81" s="1"/>
  <c r="V81"/>
  <c r="AB81" s="1"/>
  <c r="R81"/>
  <c r="Q81"/>
  <c r="N81"/>
  <c r="T81" s="1"/>
  <c r="M81"/>
  <c r="S81" s="1"/>
  <c r="I81"/>
  <c r="D81"/>
  <c r="J81" s="1"/>
  <c r="BI80"/>
  <c r="BJ80" s="1"/>
  <c r="BH80"/>
  <c r="BE80"/>
  <c r="BK80" s="1"/>
  <c r="BB80"/>
  <c r="BA80"/>
  <c r="AW80"/>
  <c r="BC80" s="1"/>
  <c r="AS80"/>
  <c r="AR80"/>
  <c r="AN80"/>
  <c r="AT80" s="1"/>
  <c r="AJ80"/>
  <c r="AI80"/>
  <c r="AE80"/>
  <c r="AK80" s="1"/>
  <c r="AA80"/>
  <c r="Z80"/>
  <c r="V80"/>
  <c r="AB80" s="1"/>
  <c r="R80"/>
  <c r="Q80"/>
  <c r="M80"/>
  <c r="S80" s="1"/>
  <c r="I80"/>
  <c r="D80"/>
  <c r="J80" s="1"/>
  <c r="BI79"/>
  <c r="BJ79" s="1"/>
  <c r="BH79"/>
  <c r="BE79"/>
  <c r="BB79"/>
  <c r="BA79"/>
  <c r="AW79"/>
  <c r="BC79" s="1"/>
  <c r="AS79"/>
  <c r="AR79"/>
  <c r="AN79"/>
  <c r="AT79" s="1"/>
  <c r="AJ79"/>
  <c r="AI79"/>
  <c r="AE79"/>
  <c r="AK79" s="1"/>
  <c r="AA79"/>
  <c r="Z79"/>
  <c r="V79"/>
  <c r="AB79" s="1"/>
  <c r="R79"/>
  <c r="Q79"/>
  <c r="M79"/>
  <c r="S79" s="1"/>
  <c r="I79"/>
  <c r="D79"/>
  <c r="J79" s="1"/>
  <c r="BI78"/>
  <c r="BJ78" s="1"/>
  <c r="BH78"/>
  <c r="BE78"/>
  <c r="BK78" s="1"/>
  <c r="BB78"/>
  <c r="BA78"/>
  <c r="AW78"/>
  <c r="BC78" s="1"/>
  <c r="AS78"/>
  <c r="AR78"/>
  <c r="AN78"/>
  <c r="AT78" s="1"/>
  <c r="AJ78"/>
  <c r="AI78"/>
  <c r="AE78"/>
  <c r="AK78" s="1"/>
  <c r="AA78"/>
  <c r="Z78"/>
  <c r="V78"/>
  <c r="AB78" s="1"/>
  <c r="R78"/>
  <c r="Q78"/>
  <c r="M78"/>
  <c r="S78" s="1"/>
  <c r="I78"/>
  <c r="D78"/>
  <c r="J78" s="1"/>
  <c r="BI77"/>
  <c r="BJ77" s="1"/>
  <c r="BH77"/>
  <c r="BE77"/>
  <c r="BB77"/>
  <c r="BA77"/>
  <c r="AW77"/>
  <c r="BC77" s="1"/>
  <c r="AS77"/>
  <c r="AR77"/>
  <c r="AN77"/>
  <c r="AT77" s="1"/>
  <c r="AJ77"/>
  <c r="AI77"/>
  <c r="AE77"/>
  <c r="AK77" s="1"/>
  <c r="AA77"/>
  <c r="Z77"/>
  <c r="V77"/>
  <c r="AB77" s="1"/>
  <c r="R77"/>
  <c r="Q77"/>
  <c r="M77"/>
  <c r="S77" s="1"/>
  <c r="I77"/>
  <c r="E77"/>
  <c r="K77" s="1"/>
  <c r="D77"/>
  <c r="J77" s="1"/>
  <c r="BI76"/>
  <c r="BJ76" s="1"/>
  <c r="BH76"/>
  <c r="BE76"/>
  <c r="BK76" s="1"/>
  <c r="BB76"/>
  <c r="BA76"/>
  <c r="AW76"/>
  <c r="BC76" s="1"/>
  <c r="AS76"/>
  <c r="AR76"/>
  <c r="AN76"/>
  <c r="AT76" s="1"/>
  <c r="AJ76"/>
  <c r="AI76"/>
  <c r="AE76"/>
  <c r="AK76" s="1"/>
  <c r="AA76"/>
  <c r="Z76"/>
  <c r="V76"/>
  <c r="AB76" s="1"/>
  <c r="R76"/>
  <c r="Q76"/>
  <c r="M76"/>
  <c r="S76" s="1"/>
  <c r="I76"/>
  <c r="D76"/>
  <c r="J76" s="1"/>
  <c r="BI75"/>
  <c r="BJ75" s="1"/>
  <c r="BH75"/>
  <c r="BE75"/>
  <c r="BK75" s="1"/>
  <c r="BB75"/>
  <c r="BA75"/>
  <c r="AW75"/>
  <c r="BC75" s="1"/>
  <c r="AS75"/>
  <c r="AR75"/>
  <c r="AN75"/>
  <c r="AT75" s="1"/>
  <c r="AJ75"/>
  <c r="AI75"/>
  <c r="AE75"/>
  <c r="AK75" s="1"/>
  <c r="AA75"/>
  <c r="Z75"/>
  <c r="V75"/>
  <c r="AB75" s="1"/>
  <c r="R75"/>
  <c r="Q75"/>
  <c r="M75"/>
  <c r="S75" s="1"/>
  <c r="I75"/>
  <c r="D75"/>
  <c r="J75" s="1"/>
  <c r="BI74"/>
  <c r="BJ74" s="1"/>
  <c r="BH74"/>
  <c r="BE74"/>
  <c r="BK74" s="1"/>
  <c r="BB74"/>
  <c r="BA74"/>
  <c r="AW74"/>
  <c r="BC74" s="1"/>
  <c r="AS74"/>
  <c r="AR74"/>
  <c r="AN74"/>
  <c r="AJ74"/>
  <c r="AI74"/>
  <c r="AE74"/>
  <c r="AK74" s="1"/>
  <c r="AA74"/>
  <c r="Z74"/>
  <c r="V74"/>
  <c r="AB74" s="1"/>
  <c r="R74"/>
  <c r="Q74"/>
  <c r="M74"/>
  <c r="S74" s="1"/>
  <c r="J74"/>
  <c r="I74"/>
  <c r="E74"/>
  <c r="K74" s="1"/>
  <c r="D74"/>
  <c r="BI73"/>
  <c r="BJ73" s="1"/>
  <c r="BH73"/>
  <c r="BE73"/>
  <c r="BK73" s="1"/>
  <c r="BB73"/>
  <c r="BA73"/>
  <c r="AW73"/>
  <c r="BC73" s="1"/>
  <c r="AS73"/>
  <c r="AR73"/>
  <c r="AN73"/>
  <c r="AT73" s="1"/>
  <c r="AJ73"/>
  <c r="AI73"/>
  <c r="AE73"/>
  <c r="AK73" s="1"/>
  <c r="AA73"/>
  <c r="Z73"/>
  <c r="V73"/>
  <c r="AB73" s="1"/>
  <c r="R73"/>
  <c r="Q73"/>
  <c r="M73"/>
  <c r="S73" s="1"/>
  <c r="J73"/>
  <c r="I73"/>
  <c r="E73"/>
  <c r="K73" s="1"/>
  <c r="D73"/>
  <c r="BI72"/>
  <c r="BJ72" s="1"/>
  <c r="BH72"/>
  <c r="BE72"/>
  <c r="BK72" s="1"/>
  <c r="BB72"/>
  <c r="BA72"/>
  <c r="AW72"/>
  <c r="BC72" s="1"/>
  <c r="AS72"/>
  <c r="AR72"/>
  <c r="AN72"/>
  <c r="AT72" s="1"/>
  <c r="AJ72"/>
  <c r="AI72"/>
  <c r="AE72"/>
  <c r="AK72" s="1"/>
  <c r="AA72"/>
  <c r="Z72"/>
  <c r="V72"/>
  <c r="AB72" s="1"/>
  <c r="R72"/>
  <c r="Q72"/>
  <c r="M72"/>
  <c r="S72" s="1"/>
  <c r="J72"/>
  <c r="I72"/>
  <c r="E72"/>
  <c r="K72" s="1"/>
  <c r="D72"/>
  <c r="BI71"/>
  <c r="BJ71" s="1"/>
  <c r="BH71"/>
  <c r="BE71"/>
  <c r="BK71" s="1"/>
  <c r="BB71"/>
  <c r="BA71"/>
  <c r="AW71"/>
  <c r="BC71" s="1"/>
  <c r="AS71"/>
  <c r="AR71"/>
  <c r="AN71"/>
  <c r="AT71" s="1"/>
  <c r="AJ71"/>
  <c r="AI71"/>
  <c r="AE71"/>
  <c r="AK71" s="1"/>
  <c r="AA71"/>
  <c r="Z71"/>
  <c r="V71"/>
  <c r="AB71" s="1"/>
  <c r="R71"/>
  <c r="Q71"/>
  <c r="M71"/>
  <c r="S71" s="1"/>
  <c r="J71"/>
  <c r="I71"/>
  <c r="E71"/>
  <c r="K71" s="1"/>
  <c r="D71"/>
  <c r="BI70"/>
  <c r="BJ70" s="1"/>
  <c r="BH70"/>
  <c r="BE70"/>
  <c r="BK70" s="1"/>
  <c r="BB70"/>
  <c r="BA70"/>
  <c r="AW70"/>
  <c r="BC70" s="1"/>
  <c r="AS70"/>
  <c r="AR70"/>
  <c r="AN70"/>
  <c r="AT70" s="1"/>
  <c r="AJ70"/>
  <c r="AI70"/>
  <c r="AE70"/>
  <c r="AK70" s="1"/>
  <c r="AA70"/>
  <c r="Z70"/>
  <c r="V70"/>
  <c r="AB70" s="1"/>
  <c r="R70"/>
  <c r="Q70"/>
  <c r="M70"/>
  <c r="S70" s="1"/>
  <c r="J70"/>
  <c r="I70"/>
  <c r="E70"/>
  <c r="K70" s="1"/>
  <c r="D70"/>
  <c r="BI69"/>
  <c r="BJ69" s="1"/>
  <c r="BH69"/>
  <c r="BE69"/>
  <c r="BK69" s="1"/>
  <c r="BB69"/>
  <c r="BA69"/>
  <c r="AW69"/>
  <c r="BC69" s="1"/>
  <c r="AS69"/>
  <c r="AR69"/>
  <c r="AN69"/>
  <c r="AT69" s="1"/>
  <c r="AJ69"/>
  <c r="AI69"/>
  <c r="AE69"/>
  <c r="AK69" s="1"/>
  <c r="AA69"/>
  <c r="Z69"/>
  <c r="V69"/>
  <c r="AB69" s="1"/>
  <c r="R69"/>
  <c r="Q69"/>
  <c r="M69"/>
  <c r="S69" s="1"/>
  <c r="I69"/>
  <c r="D69"/>
  <c r="J69" s="1"/>
  <c r="BI68"/>
  <c r="BJ68" s="1"/>
  <c r="BH68"/>
  <c r="BE68"/>
  <c r="BB68"/>
  <c r="BA68"/>
  <c r="AW68"/>
  <c r="BC68" s="1"/>
  <c r="AS68"/>
  <c r="AR68"/>
  <c r="AN68"/>
  <c r="AT68" s="1"/>
  <c r="AJ68"/>
  <c r="AI68"/>
  <c r="AE68"/>
  <c r="AK68" s="1"/>
  <c r="AA68"/>
  <c r="Z68"/>
  <c r="V68"/>
  <c r="AB68" s="1"/>
  <c r="R68"/>
  <c r="Q68"/>
  <c r="M68"/>
  <c r="S68" s="1"/>
  <c r="I68"/>
  <c r="D68"/>
  <c r="J68" s="1"/>
  <c r="BI67"/>
  <c r="BJ67" s="1"/>
  <c r="BH67"/>
  <c r="BE67"/>
  <c r="BB67"/>
  <c r="BA67"/>
  <c r="AW67"/>
  <c r="BC67" s="1"/>
  <c r="AS67"/>
  <c r="AR67"/>
  <c r="AN67"/>
  <c r="AT67" s="1"/>
  <c r="AJ67"/>
  <c r="AI67"/>
  <c r="AE67"/>
  <c r="AK67" s="1"/>
  <c r="AA67"/>
  <c r="Z67"/>
  <c r="V67"/>
  <c r="AB67" s="1"/>
  <c r="R67"/>
  <c r="Q67"/>
  <c r="M67"/>
  <c r="S67" s="1"/>
  <c r="I67"/>
  <c r="D67"/>
  <c r="J67" s="1"/>
  <c r="BI66"/>
  <c r="BJ66" s="1"/>
  <c r="BH66"/>
  <c r="BE66"/>
  <c r="BB66"/>
  <c r="BA66"/>
  <c r="AW66"/>
  <c r="BC66" s="1"/>
  <c r="AS66"/>
  <c r="AR66"/>
  <c r="AN66"/>
  <c r="AT66" s="1"/>
  <c r="AJ66"/>
  <c r="AI66"/>
  <c r="AE66"/>
  <c r="AK66" s="1"/>
  <c r="AA66"/>
  <c r="Z66"/>
  <c r="V66"/>
  <c r="AB66" s="1"/>
  <c r="R66"/>
  <c r="Q66"/>
  <c r="M66"/>
  <c r="S66" s="1"/>
  <c r="I66"/>
  <c r="D66"/>
  <c r="J66" s="1"/>
  <c r="BI65"/>
  <c r="BJ65" s="1"/>
  <c r="BH65"/>
  <c r="BF65"/>
  <c r="BG65" s="1"/>
  <c r="BE65"/>
  <c r="BK65" s="1"/>
  <c r="BB65"/>
  <c r="BA65"/>
  <c r="AX65"/>
  <c r="BD65" s="1"/>
  <c r="AW65"/>
  <c r="BC65" s="1"/>
  <c r="AS65"/>
  <c r="AR65"/>
  <c r="AO65"/>
  <c r="AU65" s="1"/>
  <c r="AN65"/>
  <c r="AT65" s="1"/>
  <c r="AJ65"/>
  <c r="AI65"/>
  <c r="AF65"/>
  <c r="AL65" s="1"/>
  <c r="AE65"/>
  <c r="AK65" s="1"/>
  <c r="AA65"/>
  <c r="Z65"/>
  <c r="W65"/>
  <c r="AC65" s="1"/>
  <c r="V65"/>
  <c r="AB65" s="1"/>
  <c r="R65"/>
  <c r="Q65"/>
  <c r="N65"/>
  <c r="T65" s="1"/>
  <c r="M65"/>
  <c r="S65" s="1"/>
  <c r="I65"/>
  <c r="D65"/>
  <c r="J65" s="1"/>
  <c r="BJ64"/>
  <c r="BI64"/>
  <c r="BH64"/>
  <c r="BE64"/>
  <c r="BK64" s="1"/>
  <c r="BB64"/>
  <c r="BA64"/>
  <c r="AW64"/>
  <c r="BC64" s="1"/>
  <c r="AS64"/>
  <c r="AR64"/>
  <c r="AN64"/>
  <c r="AT64" s="1"/>
  <c r="AJ64"/>
  <c r="AI64"/>
  <c r="AE64"/>
  <c r="AK64" s="1"/>
  <c r="AA64"/>
  <c r="Z64"/>
  <c r="V64"/>
  <c r="AB64" s="1"/>
  <c r="R64"/>
  <c r="Q64"/>
  <c r="M64"/>
  <c r="S64" s="1"/>
  <c r="I64"/>
  <c r="D64"/>
  <c r="J64" s="1"/>
  <c r="BI63"/>
  <c r="BJ63" s="1"/>
  <c r="BH63"/>
  <c r="BF63"/>
  <c r="BG63" s="1"/>
  <c r="BE63"/>
  <c r="BK63" s="1"/>
  <c r="BB63"/>
  <c r="BA63"/>
  <c r="AX63"/>
  <c r="BD63" s="1"/>
  <c r="AW63"/>
  <c r="BC63" s="1"/>
  <c r="AS63"/>
  <c r="AR63"/>
  <c r="AO63"/>
  <c r="AU63" s="1"/>
  <c r="AN63"/>
  <c r="AT63" s="1"/>
  <c r="AJ63"/>
  <c r="AI63"/>
  <c r="AF63"/>
  <c r="AL63" s="1"/>
  <c r="AE63"/>
  <c r="AK63" s="1"/>
  <c r="AA63"/>
  <c r="Z63"/>
  <c r="W63"/>
  <c r="AC63" s="1"/>
  <c r="V63"/>
  <c r="AB63" s="1"/>
  <c r="R63"/>
  <c r="Q63"/>
  <c r="N63"/>
  <c r="T63" s="1"/>
  <c r="M63"/>
  <c r="S63" s="1"/>
  <c r="I63"/>
  <c r="D63"/>
  <c r="J63" s="1"/>
  <c r="BJ62"/>
  <c r="BI62"/>
  <c r="BH62"/>
  <c r="BE62"/>
  <c r="BK62" s="1"/>
  <c r="BB62"/>
  <c r="BA62"/>
  <c r="AW62"/>
  <c r="BC62" s="1"/>
  <c r="AS62"/>
  <c r="AR62"/>
  <c r="AN62"/>
  <c r="AT62" s="1"/>
  <c r="AJ62"/>
  <c r="AI62"/>
  <c r="AE62"/>
  <c r="AK62" s="1"/>
  <c r="AA62"/>
  <c r="Z62"/>
  <c r="V62"/>
  <c r="AB62" s="1"/>
  <c r="R62"/>
  <c r="Q62"/>
  <c r="M62"/>
  <c r="S62" s="1"/>
  <c r="I62"/>
  <c r="D62"/>
  <c r="J62" s="1"/>
  <c r="BI61"/>
  <c r="BJ61" s="1"/>
  <c r="BH61"/>
  <c r="BF61"/>
  <c r="BG61" s="1"/>
  <c r="BE61"/>
  <c r="BK61" s="1"/>
  <c r="BB61"/>
  <c r="BA61"/>
  <c r="AX61"/>
  <c r="BD61" s="1"/>
  <c r="AW61"/>
  <c r="BC61" s="1"/>
  <c r="AS61"/>
  <c r="AR61"/>
  <c r="AO61"/>
  <c r="AU61" s="1"/>
  <c r="AN61"/>
  <c r="AT61" s="1"/>
  <c r="AJ61"/>
  <c r="AI61"/>
  <c r="AF61"/>
  <c r="AL61" s="1"/>
  <c r="AE61"/>
  <c r="AK61" s="1"/>
  <c r="AA61"/>
  <c r="Z61"/>
  <c r="W61"/>
  <c r="AC61" s="1"/>
  <c r="V61"/>
  <c r="AB61" s="1"/>
  <c r="R61"/>
  <c r="Q61"/>
  <c r="N61"/>
  <c r="T61" s="1"/>
  <c r="M61"/>
  <c r="S61" s="1"/>
  <c r="I61"/>
  <c r="D61"/>
  <c r="J61" s="1"/>
  <c r="BJ60"/>
  <c r="BI60"/>
  <c r="BH60"/>
  <c r="BE60"/>
  <c r="BK60" s="1"/>
  <c r="BB60"/>
  <c r="BA60"/>
  <c r="AW60"/>
  <c r="BC60" s="1"/>
  <c r="AS60"/>
  <c r="AR60"/>
  <c r="AN60"/>
  <c r="AT60" s="1"/>
  <c r="AJ60"/>
  <c r="AI60"/>
  <c r="AE60"/>
  <c r="AK60" s="1"/>
  <c r="AA60"/>
  <c r="Z60"/>
  <c r="V60"/>
  <c r="AB60" s="1"/>
  <c r="R60"/>
  <c r="Q60"/>
  <c r="M60"/>
  <c r="S60" s="1"/>
  <c r="I60"/>
  <c r="D60"/>
  <c r="J60" s="1"/>
  <c r="BI59"/>
  <c r="BJ59" s="1"/>
  <c r="BH59"/>
  <c r="BF59"/>
  <c r="BG59" s="1"/>
  <c r="BE59"/>
  <c r="BK59" s="1"/>
  <c r="BB59"/>
  <c r="BA59"/>
  <c r="AX59"/>
  <c r="BD59" s="1"/>
  <c r="AW59"/>
  <c r="BC59" s="1"/>
  <c r="AS59"/>
  <c r="AR59"/>
  <c r="AO59"/>
  <c r="AU59" s="1"/>
  <c r="AN59"/>
  <c r="AT59" s="1"/>
  <c r="AJ59"/>
  <c r="AI59"/>
  <c r="AF59"/>
  <c r="AL59" s="1"/>
  <c r="AE59"/>
  <c r="AK59" s="1"/>
  <c r="AA59"/>
  <c r="Z59"/>
  <c r="W59"/>
  <c r="AC59" s="1"/>
  <c r="V59"/>
  <c r="AB59" s="1"/>
  <c r="R59"/>
  <c r="Q59"/>
  <c r="N59"/>
  <c r="T59" s="1"/>
  <c r="M59"/>
  <c r="S59" s="1"/>
  <c r="I59"/>
  <c r="D59"/>
  <c r="J59" s="1"/>
  <c r="BJ58"/>
  <c r="BI58"/>
  <c r="BH58"/>
  <c r="BE58"/>
  <c r="BK58" s="1"/>
  <c r="BB58"/>
  <c r="BA58"/>
  <c r="AW58"/>
  <c r="BC58" s="1"/>
  <c r="AS58"/>
  <c r="AR58"/>
  <c r="AN58"/>
  <c r="AT58" s="1"/>
  <c r="AJ58"/>
  <c r="AI58"/>
  <c r="AE58"/>
  <c r="AK58" s="1"/>
  <c r="AA58"/>
  <c r="Z58"/>
  <c r="V58"/>
  <c r="AB58" s="1"/>
  <c r="R58"/>
  <c r="Q58"/>
  <c r="M58"/>
  <c r="S58" s="1"/>
  <c r="I58"/>
  <c r="D58"/>
  <c r="J58" s="1"/>
  <c r="BI57"/>
  <c r="BJ57" s="1"/>
  <c r="BH57"/>
  <c r="BF57"/>
  <c r="BG57" s="1"/>
  <c r="BE57"/>
  <c r="BK57" s="1"/>
  <c r="BB57"/>
  <c r="BA57"/>
  <c r="AX57"/>
  <c r="BD57" s="1"/>
  <c r="AW57"/>
  <c r="BC57" s="1"/>
  <c r="AS57"/>
  <c r="AR57"/>
  <c r="AO57"/>
  <c r="AU57" s="1"/>
  <c r="AN57"/>
  <c r="AT57" s="1"/>
  <c r="AJ57"/>
  <c r="AI57"/>
  <c r="AF57"/>
  <c r="AL57" s="1"/>
  <c r="AE57"/>
  <c r="AK57" s="1"/>
  <c r="AA57"/>
  <c r="Z57"/>
  <c r="W57"/>
  <c r="AC57" s="1"/>
  <c r="V57"/>
  <c r="AB57" s="1"/>
  <c r="R57"/>
  <c r="Q57"/>
  <c r="N57"/>
  <c r="T57" s="1"/>
  <c r="M57"/>
  <c r="S57" s="1"/>
  <c r="I57"/>
  <c r="D57"/>
  <c r="J57" s="1"/>
  <c r="BJ56"/>
  <c r="BI56"/>
  <c r="BH56"/>
  <c r="BE56"/>
  <c r="BK56" s="1"/>
  <c r="BB56"/>
  <c r="BA56"/>
  <c r="AW56"/>
  <c r="BC56" s="1"/>
  <c r="AS56"/>
  <c r="AR56"/>
  <c r="AN56"/>
  <c r="AT56" s="1"/>
  <c r="AJ56"/>
  <c r="AI56"/>
  <c r="AE56"/>
  <c r="AK56" s="1"/>
  <c r="AA56"/>
  <c r="Z56"/>
  <c r="V56"/>
  <c r="AB56" s="1"/>
  <c r="R56"/>
  <c r="Q56"/>
  <c r="M56"/>
  <c r="S56" s="1"/>
  <c r="I56"/>
  <c r="D56"/>
  <c r="J56" s="1"/>
  <c r="BI55"/>
  <c r="BJ55" s="1"/>
  <c r="BH55"/>
  <c r="BF55"/>
  <c r="BG55" s="1"/>
  <c r="BE55"/>
  <c r="BK55" s="1"/>
  <c r="BB55"/>
  <c r="BA55"/>
  <c r="AX55"/>
  <c r="BD55" s="1"/>
  <c r="AW55"/>
  <c r="BC55" s="1"/>
  <c r="AS55"/>
  <c r="AR55"/>
  <c r="AO55"/>
  <c r="AU55" s="1"/>
  <c r="AN55"/>
  <c r="AT55" s="1"/>
  <c r="AJ55"/>
  <c r="AI55"/>
  <c r="AF55"/>
  <c r="AL55" s="1"/>
  <c r="AE55"/>
  <c r="AK55" s="1"/>
  <c r="AA55"/>
  <c r="Z55"/>
  <c r="W55"/>
  <c r="AC55" s="1"/>
  <c r="V55"/>
  <c r="AB55" s="1"/>
  <c r="R55"/>
  <c r="Q55"/>
  <c r="N55"/>
  <c r="T55" s="1"/>
  <c r="M55"/>
  <c r="S55" s="1"/>
  <c r="I55"/>
  <c r="D55"/>
  <c r="J55" s="1"/>
  <c r="BJ54"/>
  <c r="BI54"/>
  <c r="BH54"/>
  <c r="BE54"/>
  <c r="BK54" s="1"/>
  <c r="BB54"/>
  <c r="BA54"/>
  <c r="AW54"/>
  <c r="BC54" s="1"/>
  <c r="AS54"/>
  <c r="AR54"/>
  <c r="AN54"/>
  <c r="AT54" s="1"/>
  <c r="AJ54"/>
  <c r="AI54"/>
  <c r="AE54"/>
  <c r="AK54" s="1"/>
  <c r="AA54"/>
  <c r="Z54"/>
  <c r="V54"/>
  <c r="AB54" s="1"/>
  <c r="R54"/>
  <c r="Q54"/>
  <c r="M54"/>
  <c r="S54" s="1"/>
  <c r="I54"/>
  <c r="D54"/>
  <c r="J54" s="1"/>
  <c r="BI53"/>
  <c r="BJ53" s="1"/>
  <c r="BH53"/>
  <c r="BF53"/>
  <c r="BG53" s="1"/>
  <c r="BE53"/>
  <c r="BK53" s="1"/>
  <c r="BB53"/>
  <c r="BA53"/>
  <c r="AX53"/>
  <c r="BD53" s="1"/>
  <c r="AW53"/>
  <c r="BC53" s="1"/>
  <c r="AS53"/>
  <c r="AR53"/>
  <c r="AO53"/>
  <c r="AU53" s="1"/>
  <c r="AN53"/>
  <c r="AT53" s="1"/>
  <c r="AJ53"/>
  <c r="AI53"/>
  <c r="AF53"/>
  <c r="AL53" s="1"/>
  <c r="AE53"/>
  <c r="AK53" s="1"/>
  <c r="AA53"/>
  <c r="Z53"/>
  <c r="W53"/>
  <c r="AC53" s="1"/>
  <c r="V53"/>
  <c r="AB53" s="1"/>
  <c r="R53"/>
  <c r="Q53"/>
  <c r="N53"/>
  <c r="T53" s="1"/>
  <c r="M53"/>
  <c r="S53" s="1"/>
  <c r="I53"/>
  <c r="D53"/>
  <c r="J53" s="1"/>
  <c r="BJ52"/>
  <c r="BI52"/>
  <c r="BH52"/>
  <c r="BE52"/>
  <c r="BB52"/>
  <c r="BA52"/>
  <c r="AW52"/>
  <c r="AS52"/>
  <c r="AR52"/>
  <c r="AN52"/>
  <c r="AJ52"/>
  <c r="AI52"/>
  <c r="AE52"/>
  <c r="AA52"/>
  <c r="Z52"/>
  <c r="V52"/>
  <c r="R52"/>
  <c r="Q52"/>
  <c r="M52"/>
  <c r="I52"/>
  <c r="D52"/>
  <c r="J52" s="1"/>
  <c r="BI51"/>
  <c r="BJ51" s="1"/>
  <c r="BH51"/>
  <c r="BF51"/>
  <c r="BG51" s="1"/>
  <c r="BM51" s="1"/>
  <c r="BE51"/>
  <c r="BK51" s="1"/>
  <c r="BB51"/>
  <c r="BA51"/>
  <c r="AX51"/>
  <c r="BD51" s="1"/>
  <c r="AW51"/>
  <c r="BC51" s="1"/>
  <c r="AS51"/>
  <c r="AR51"/>
  <c r="AO51"/>
  <c r="AU51" s="1"/>
  <c r="AN51"/>
  <c r="AT51" s="1"/>
  <c r="AJ51"/>
  <c r="AI51"/>
  <c r="AF51"/>
  <c r="AL51" s="1"/>
  <c r="AE51"/>
  <c r="AK51" s="1"/>
  <c r="AA51"/>
  <c r="Z51"/>
  <c r="W51"/>
  <c r="AC51" s="1"/>
  <c r="V51"/>
  <c r="AB51" s="1"/>
  <c r="R51"/>
  <c r="Q51"/>
  <c r="N51"/>
  <c r="T51" s="1"/>
  <c r="M51"/>
  <c r="S51" s="1"/>
  <c r="I51"/>
  <c r="D51"/>
  <c r="J51" s="1"/>
  <c r="BJ50"/>
  <c r="BI50"/>
  <c r="BH50"/>
  <c r="BE50"/>
  <c r="BB50"/>
  <c r="BA50"/>
  <c r="AW50"/>
  <c r="AS50"/>
  <c r="AR50"/>
  <c r="AN50"/>
  <c r="AJ50"/>
  <c r="AI50"/>
  <c r="AE50"/>
  <c r="AA50"/>
  <c r="Z50"/>
  <c r="V50"/>
  <c r="R50"/>
  <c r="Q50"/>
  <c r="M50"/>
  <c r="I50"/>
  <c r="D50"/>
  <c r="J50" s="1"/>
  <c r="BI49"/>
  <c r="BJ49" s="1"/>
  <c r="BH49"/>
  <c r="BF49"/>
  <c r="BG49" s="1"/>
  <c r="BM49" s="1"/>
  <c r="BE49"/>
  <c r="BK49" s="1"/>
  <c r="BB49"/>
  <c r="BA49"/>
  <c r="AX49"/>
  <c r="BD49" s="1"/>
  <c r="AW49"/>
  <c r="BC49" s="1"/>
  <c r="AS49"/>
  <c r="AR49"/>
  <c r="AO49"/>
  <c r="AU49" s="1"/>
  <c r="AN49"/>
  <c r="AT49" s="1"/>
  <c r="AJ49"/>
  <c r="AI49"/>
  <c r="AF49"/>
  <c r="AL49" s="1"/>
  <c r="AE49"/>
  <c r="AK49" s="1"/>
  <c r="AA49"/>
  <c r="Z49"/>
  <c r="W49"/>
  <c r="AC49" s="1"/>
  <c r="V49"/>
  <c r="AB49" s="1"/>
  <c r="R49"/>
  <c r="Q49"/>
  <c r="N49"/>
  <c r="T49" s="1"/>
  <c r="M49"/>
  <c r="S49" s="1"/>
  <c r="I49"/>
  <c r="D49"/>
  <c r="J49" s="1"/>
  <c r="BJ48"/>
  <c r="BI48"/>
  <c r="BH48"/>
  <c r="BE48"/>
  <c r="BB48"/>
  <c r="BA48"/>
  <c r="AW48"/>
  <c r="AS48"/>
  <c r="AR48"/>
  <c r="AN48"/>
  <c r="AJ48"/>
  <c r="AI48"/>
  <c r="AE48"/>
  <c r="AA48"/>
  <c r="Z48"/>
  <c r="V48"/>
  <c r="R48"/>
  <c r="Q48"/>
  <c r="M48"/>
  <c r="I48"/>
  <c r="D48"/>
  <c r="J48" s="1"/>
  <c r="BI47"/>
  <c r="BJ47" s="1"/>
  <c r="BH47"/>
  <c r="BF47"/>
  <c r="BG47" s="1"/>
  <c r="BM47" s="1"/>
  <c r="BE47"/>
  <c r="BK47" s="1"/>
  <c r="BB47"/>
  <c r="BA47"/>
  <c r="AX47"/>
  <c r="BD47" s="1"/>
  <c r="AW47"/>
  <c r="BC47" s="1"/>
  <c r="AS47"/>
  <c r="AR47"/>
  <c r="AO47"/>
  <c r="AU47" s="1"/>
  <c r="AN47"/>
  <c r="AT47" s="1"/>
  <c r="AJ47"/>
  <c r="AI47"/>
  <c r="AF47"/>
  <c r="AL47" s="1"/>
  <c r="AE47"/>
  <c r="AK47" s="1"/>
  <c r="AA47"/>
  <c r="Z47"/>
  <c r="W47"/>
  <c r="AC47" s="1"/>
  <c r="V47"/>
  <c r="AB47" s="1"/>
  <c r="R47"/>
  <c r="Q47"/>
  <c r="N47"/>
  <c r="T47" s="1"/>
  <c r="M47"/>
  <c r="S47" s="1"/>
  <c r="I47"/>
  <c r="D47"/>
  <c r="J47" s="1"/>
  <c r="BJ46"/>
  <c r="BI46"/>
  <c r="BH46"/>
  <c r="BE46"/>
  <c r="BB46"/>
  <c r="BA46"/>
  <c r="AW46"/>
  <c r="AS46"/>
  <c r="AR46"/>
  <c r="AN46"/>
  <c r="AJ46"/>
  <c r="AI46"/>
  <c r="AE46"/>
  <c r="AA46"/>
  <c r="Z46"/>
  <c r="V46"/>
  <c r="R46"/>
  <c r="Q46"/>
  <c r="M46"/>
  <c r="I46"/>
  <c r="D46"/>
  <c r="J46" s="1"/>
  <c r="BI45"/>
  <c r="BJ45" s="1"/>
  <c r="BH45"/>
  <c r="BF45"/>
  <c r="BG45" s="1"/>
  <c r="BM45" s="1"/>
  <c r="BE45"/>
  <c r="BK45" s="1"/>
  <c r="BB45"/>
  <c r="BA45"/>
  <c r="AX45"/>
  <c r="BD45" s="1"/>
  <c r="AW45"/>
  <c r="BC45" s="1"/>
  <c r="AS45"/>
  <c r="AR45"/>
  <c r="AO45"/>
  <c r="AU45" s="1"/>
  <c r="AN45"/>
  <c r="AT45" s="1"/>
  <c r="AJ45"/>
  <c r="AI45"/>
  <c r="AF45"/>
  <c r="AL45" s="1"/>
  <c r="AE45"/>
  <c r="AK45" s="1"/>
  <c r="AA45"/>
  <c r="Z45"/>
  <c r="W45"/>
  <c r="AC45" s="1"/>
  <c r="V45"/>
  <c r="AB45" s="1"/>
  <c r="R45"/>
  <c r="Q45"/>
  <c r="N45"/>
  <c r="T45" s="1"/>
  <c r="M45"/>
  <c r="S45" s="1"/>
  <c r="I45"/>
  <c r="D45"/>
  <c r="J45" s="1"/>
  <c r="BJ44"/>
  <c r="BI44"/>
  <c r="BH44"/>
  <c r="BE44"/>
  <c r="BB44"/>
  <c r="BA44"/>
  <c r="AW44"/>
  <c r="AS44"/>
  <c r="AR44"/>
  <c r="AN44"/>
  <c r="AJ44"/>
  <c r="AI44"/>
  <c r="AE44"/>
  <c r="AA44"/>
  <c r="Z44"/>
  <c r="V44"/>
  <c r="R44"/>
  <c r="Q44"/>
  <c r="M44"/>
  <c r="I44"/>
  <c r="D44"/>
  <c r="J44" s="1"/>
  <c r="BI43"/>
  <c r="BJ43" s="1"/>
  <c r="BH43"/>
  <c r="BF43"/>
  <c r="BG43" s="1"/>
  <c r="BM43" s="1"/>
  <c r="BE43"/>
  <c r="BK43" s="1"/>
  <c r="BB43"/>
  <c r="BA43"/>
  <c r="AX43"/>
  <c r="BD43" s="1"/>
  <c r="AW43"/>
  <c r="BC43" s="1"/>
  <c r="AS43"/>
  <c r="AR43"/>
  <c r="AO43"/>
  <c r="AU43" s="1"/>
  <c r="AN43"/>
  <c r="AT43" s="1"/>
  <c r="AJ43"/>
  <c r="AI43"/>
  <c r="AF43"/>
  <c r="AL43" s="1"/>
  <c r="AE43"/>
  <c r="AK43" s="1"/>
  <c r="AA43"/>
  <c r="Z43"/>
  <c r="W43"/>
  <c r="AC43" s="1"/>
  <c r="V43"/>
  <c r="AB43" s="1"/>
  <c r="R43"/>
  <c r="Q43"/>
  <c r="N43"/>
  <c r="T43" s="1"/>
  <c r="M43"/>
  <c r="S43" s="1"/>
  <c r="I43"/>
  <c r="D43"/>
  <c r="J43" s="1"/>
  <c r="BJ42"/>
  <c r="BI42"/>
  <c r="BH42"/>
  <c r="BE42"/>
  <c r="BB42"/>
  <c r="BA42"/>
  <c r="AW42"/>
  <c r="AS42"/>
  <c r="AR42"/>
  <c r="AN42"/>
  <c r="AJ42"/>
  <c r="AI42"/>
  <c r="AE42"/>
  <c r="AA42"/>
  <c r="Z42"/>
  <c r="V42"/>
  <c r="R42"/>
  <c r="Q42"/>
  <c r="M42"/>
  <c r="S42" s="1"/>
  <c r="I42"/>
  <c r="D42"/>
  <c r="J42" s="1"/>
  <c r="BI41"/>
  <c r="BJ41" s="1"/>
  <c r="BH41"/>
  <c r="BF41"/>
  <c r="BG41" s="1"/>
  <c r="BE41"/>
  <c r="BK41" s="1"/>
  <c r="BB41"/>
  <c r="BA41"/>
  <c r="AX41"/>
  <c r="BD41" s="1"/>
  <c r="AW41"/>
  <c r="BC41" s="1"/>
  <c r="AS41"/>
  <c r="AR41"/>
  <c r="AO41"/>
  <c r="AU41" s="1"/>
  <c r="AN41"/>
  <c r="AT41" s="1"/>
  <c r="AJ41"/>
  <c r="AI41"/>
  <c r="AF41"/>
  <c r="AL41" s="1"/>
  <c r="AE41"/>
  <c r="AK41" s="1"/>
  <c r="AA41"/>
  <c r="Z41"/>
  <c r="W41"/>
  <c r="AC41" s="1"/>
  <c r="V41"/>
  <c r="AB41" s="1"/>
  <c r="R41"/>
  <c r="Q41"/>
  <c r="N41"/>
  <c r="T41" s="1"/>
  <c r="M41"/>
  <c r="S41" s="1"/>
  <c r="I41"/>
  <c r="D41"/>
  <c r="J41" s="1"/>
  <c r="BJ40"/>
  <c r="BI40"/>
  <c r="BH40"/>
  <c r="BE40"/>
  <c r="BK40" s="1"/>
  <c r="BB40"/>
  <c r="BA40"/>
  <c r="AW40"/>
  <c r="BC40" s="1"/>
  <c r="AS40"/>
  <c r="AR40"/>
  <c r="AN40"/>
  <c r="AT40" s="1"/>
  <c r="AJ40"/>
  <c r="AI40"/>
  <c r="AE40"/>
  <c r="AK40" s="1"/>
  <c r="AA40"/>
  <c r="Z40"/>
  <c r="V40"/>
  <c r="AB40" s="1"/>
  <c r="R40"/>
  <c r="Q40"/>
  <c r="M40"/>
  <c r="S40" s="1"/>
  <c r="I40"/>
  <c r="D40"/>
  <c r="J40" s="1"/>
  <c r="BI39"/>
  <c r="BJ39" s="1"/>
  <c r="BH39"/>
  <c r="BF39"/>
  <c r="BG39" s="1"/>
  <c r="BE39"/>
  <c r="BK39" s="1"/>
  <c r="BB39"/>
  <c r="BA39"/>
  <c r="AX39"/>
  <c r="BD39" s="1"/>
  <c r="AW39"/>
  <c r="BC39" s="1"/>
  <c r="AS39"/>
  <c r="AR39"/>
  <c r="AO39"/>
  <c r="AU39" s="1"/>
  <c r="AN39"/>
  <c r="AT39" s="1"/>
  <c r="AJ39"/>
  <c r="AI39"/>
  <c r="AF39"/>
  <c r="AL39" s="1"/>
  <c r="AE39"/>
  <c r="AK39" s="1"/>
  <c r="AA39"/>
  <c r="Z39"/>
  <c r="W39"/>
  <c r="AC39" s="1"/>
  <c r="V39"/>
  <c r="AB39" s="1"/>
  <c r="R39"/>
  <c r="Q39"/>
  <c r="N39"/>
  <c r="T39" s="1"/>
  <c r="M39"/>
  <c r="S39" s="1"/>
  <c r="I39"/>
  <c r="D39"/>
  <c r="J39" s="1"/>
  <c r="BJ38"/>
  <c r="BI38"/>
  <c r="BH38"/>
  <c r="BE38"/>
  <c r="BK38" s="1"/>
  <c r="BB38"/>
  <c r="BA38"/>
  <c r="AW38"/>
  <c r="BC38" s="1"/>
  <c r="AS38"/>
  <c r="AR38"/>
  <c r="AN38"/>
  <c r="AT38" s="1"/>
  <c r="AJ38"/>
  <c r="AI38"/>
  <c r="AE38"/>
  <c r="AK38" s="1"/>
  <c r="AA38"/>
  <c r="Z38"/>
  <c r="V38"/>
  <c r="AB38" s="1"/>
  <c r="R38"/>
  <c r="Q38"/>
  <c r="M38"/>
  <c r="S38" s="1"/>
  <c r="I38"/>
  <c r="D38"/>
  <c r="J38" s="1"/>
  <c r="BI37"/>
  <c r="BJ37" s="1"/>
  <c r="BH37"/>
  <c r="BF37"/>
  <c r="BG37" s="1"/>
  <c r="BE37"/>
  <c r="BK37" s="1"/>
  <c r="BB37"/>
  <c r="BA37"/>
  <c r="AX37"/>
  <c r="BD37" s="1"/>
  <c r="AW37"/>
  <c r="BC37" s="1"/>
  <c r="AS37"/>
  <c r="AR37"/>
  <c r="AO37"/>
  <c r="AU37" s="1"/>
  <c r="AN37"/>
  <c r="AT37" s="1"/>
  <c r="AJ37"/>
  <c r="AI37"/>
  <c r="AF37"/>
  <c r="AL37" s="1"/>
  <c r="AE37"/>
  <c r="AK37" s="1"/>
  <c r="AA37"/>
  <c r="Z37"/>
  <c r="W37"/>
  <c r="AC37" s="1"/>
  <c r="V37"/>
  <c r="AB37" s="1"/>
  <c r="R37"/>
  <c r="Q37"/>
  <c r="N37"/>
  <c r="T37" s="1"/>
  <c r="M37"/>
  <c r="S37" s="1"/>
  <c r="I37"/>
  <c r="D37"/>
  <c r="J37" s="1"/>
  <c r="BJ36"/>
  <c r="BI36"/>
  <c r="BH36"/>
  <c r="BE36"/>
  <c r="BK36" s="1"/>
  <c r="BB36"/>
  <c r="BA36"/>
  <c r="AW36"/>
  <c r="BC36" s="1"/>
  <c r="AS36"/>
  <c r="AR36"/>
  <c r="AN36"/>
  <c r="AT36" s="1"/>
  <c r="AJ36"/>
  <c r="AI36"/>
  <c r="AE36"/>
  <c r="AK36" s="1"/>
  <c r="AA36"/>
  <c r="Z36"/>
  <c r="V36"/>
  <c r="AB36" s="1"/>
  <c r="R36"/>
  <c r="Q36"/>
  <c r="M36"/>
  <c r="S36" s="1"/>
  <c r="I36"/>
  <c r="D36"/>
  <c r="J36" s="1"/>
  <c r="BI35"/>
  <c r="BJ35" s="1"/>
  <c r="BH35"/>
  <c r="BF35"/>
  <c r="BG35" s="1"/>
  <c r="BE35"/>
  <c r="BK35" s="1"/>
  <c r="BB35"/>
  <c r="BA35"/>
  <c r="AX35"/>
  <c r="BD35" s="1"/>
  <c r="AW35"/>
  <c r="BC35" s="1"/>
  <c r="AS35"/>
  <c r="AR35"/>
  <c r="AO35"/>
  <c r="AU35" s="1"/>
  <c r="AN35"/>
  <c r="AT35" s="1"/>
  <c r="AJ35"/>
  <c r="AI35"/>
  <c r="AF35"/>
  <c r="AL35" s="1"/>
  <c r="AE35"/>
  <c r="AK35" s="1"/>
  <c r="AA35"/>
  <c r="Z35"/>
  <c r="W35"/>
  <c r="AC35" s="1"/>
  <c r="V35"/>
  <c r="AB35" s="1"/>
  <c r="R35"/>
  <c r="Q35"/>
  <c r="N35"/>
  <c r="T35" s="1"/>
  <c r="M35"/>
  <c r="S35" s="1"/>
  <c r="I35"/>
  <c r="D35"/>
  <c r="J35" s="1"/>
  <c r="BJ34"/>
  <c r="BI34"/>
  <c r="BH34"/>
  <c r="BE34"/>
  <c r="BK34" s="1"/>
  <c r="BB34"/>
  <c r="BA34"/>
  <c r="AW34"/>
  <c r="BC34" s="1"/>
  <c r="AS34"/>
  <c r="AR34"/>
  <c r="AN34"/>
  <c r="AT34" s="1"/>
  <c r="AJ34"/>
  <c r="AI34"/>
  <c r="AE34"/>
  <c r="AK34" s="1"/>
  <c r="AA34"/>
  <c r="Z34"/>
  <c r="V34"/>
  <c r="AB34" s="1"/>
  <c r="R34"/>
  <c r="Q34"/>
  <c r="M34"/>
  <c r="S34" s="1"/>
  <c r="I34"/>
  <c r="D34"/>
  <c r="J34" s="1"/>
  <c r="BI33"/>
  <c r="BJ33" s="1"/>
  <c r="BH33"/>
  <c r="BF33"/>
  <c r="BG33" s="1"/>
  <c r="BE33"/>
  <c r="BK33" s="1"/>
  <c r="BB33"/>
  <c r="BA33"/>
  <c r="AX33"/>
  <c r="BD33" s="1"/>
  <c r="AW33"/>
  <c r="BC33" s="1"/>
  <c r="AS33"/>
  <c r="AR33"/>
  <c r="AO33"/>
  <c r="AU33" s="1"/>
  <c r="AN33"/>
  <c r="AT33" s="1"/>
  <c r="AJ33"/>
  <c r="AI33"/>
  <c r="AF33"/>
  <c r="AL33" s="1"/>
  <c r="AE33"/>
  <c r="AK33" s="1"/>
  <c r="AA33"/>
  <c r="Z33"/>
  <c r="W33"/>
  <c r="AC33" s="1"/>
  <c r="V33"/>
  <c r="AB33" s="1"/>
  <c r="R33"/>
  <c r="Q33"/>
  <c r="N33"/>
  <c r="T33" s="1"/>
  <c r="M33"/>
  <c r="S33" s="1"/>
  <c r="I33"/>
  <c r="D33"/>
  <c r="J33" s="1"/>
  <c r="BJ32"/>
  <c r="BI32"/>
  <c r="BH32"/>
  <c r="BE32"/>
  <c r="BK32" s="1"/>
  <c r="BB32"/>
  <c r="BA32"/>
  <c r="AW32"/>
  <c r="BC32" s="1"/>
  <c r="AS32"/>
  <c r="AR32"/>
  <c r="AN32"/>
  <c r="AT32" s="1"/>
  <c r="AJ32"/>
  <c r="AI32"/>
  <c r="AE32"/>
  <c r="AK32" s="1"/>
  <c r="AA32"/>
  <c r="Z32"/>
  <c r="V32"/>
  <c r="AB32" s="1"/>
  <c r="R32"/>
  <c r="Q32"/>
  <c r="M32"/>
  <c r="S32" s="1"/>
  <c r="I32"/>
  <c r="D32"/>
  <c r="J32" s="1"/>
  <c r="BI31"/>
  <c r="BJ31" s="1"/>
  <c r="BH31"/>
  <c r="BF31"/>
  <c r="BG31" s="1"/>
  <c r="BE31"/>
  <c r="BK31" s="1"/>
  <c r="BB31"/>
  <c r="BA31"/>
  <c r="AX31"/>
  <c r="BD31" s="1"/>
  <c r="AW31"/>
  <c r="BC31" s="1"/>
  <c r="AS31"/>
  <c r="AR31"/>
  <c r="AO31"/>
  <c r="AU31" s="1"/>
  <c r="AN31"/>
  <c r="AT31" s="1"/>
  <c r="AJ31"/>
  <c r="AI31"/>
  <c r="AF31"/>
  <c r="AL31" s="1"/>
  <c r="AE31"/>
  <c r="AK31" s="1"/>
  <c r="AA31"/>
  <c r="Z31"/>
  <c r="W31"/>
  <c r="AC31" s="1"/>
  <c r="V31"/>
  <c r="AB31" s="1"/>
  <c r="R31"/>
  <c r="Q31"/>
  <c r="N31"/>
  <c r="T31" s="1"/>
  <c r="M31"/>
  <c r="S31" s="1"/>
  <c r="I31"/>
  <c r="D31"/>
  <c r="J31" s="1"/>
  <c r="BJ30"/>
  <c r="BI30"/>
  <c r="BH30"/>
  <c r="BE30"/>
  <c r="BK30" s="1"/>
  <c r="BB30"/>
  <c r="BA30"/>
  <c r="AW30"/>
  <c r="BC30" s="1"/>
  <c r="AS30"/>
  <c r="AR30"/>
  <c r="AN30"/>
  <c r="AT30" s="1"/>
  <c r="AJ30"/>
  <c r="AI30"/>
  <c r="AE30"/>
  <c r="AK30" s="1"/>
  <c r="AA30"/>
  <c r="Z30"/>
  <c r="V30"/>
  <c r="AB30" s="1"/>
  <c r="R30"/>
  <c r="Q30"/>
  <c r="M30"/>
  <c r="S30" s="1"/>
  <c r="I30"/>
  <c r="D30"/>
  <c r="J30" s="1"/>
  <c r="BI29"/>
  <c r="BJ29" s="1"/>
  <c r="BH29"/>
  <c r="BF29"/>
  <c r="BG29" s="1"/>
  <c r="BE29"/>
  <c r="BK29" s="1"/>
  <c r="BB29"/>
  <c r="BA29"/>
  <c r="AX29"/>
  <c r="BD29" s="1"/>
  <c r="AW29"/>
  <c r="BC29" s="1"/>
  <c r="AS29"/>
  <c r="AR29"/>
  <c r="AO29"/>
  <c r="AU29" s="1"/>
  <c r="AN29"/>
  <c r="AT29" s="1"/>
  <c r="AJ29"/>
  <c r="AI29"/>
  <c r="AF29"/>
  <c r="AL29" s="1"/>
  <c r="AE29"/>
  <c r="AK29" s="1"/>
  <c r="AA29"/>
  <c r="Z29"/>
  <c r="W29"/>
  <c r="AC29" s="1"/>
  <c r="V29"/>
  <c r="AB29" s="1"/>
  <c r="R29"/>
  <c r="Q29"/>
  <c r="N29"/>
  <c r="T29" s="1"/>
  <c r="M29"/>
  <c r="S29" s="1"/>
  <c r="I29"/>
  <c r="D29"/>
  <c r="J29" s="1"/>
  <c r="BJ28"/>
  <c r="BI28"/>
  <c r="BH28"/>
  <c r="BE28"/>
  <c r="BK28" s="1"/>
  <c r="BB28"/>
  <c r="BA28"/>
  <c r="AW28"/>
  <c r="BC28" s="1"/>
  <c r="AS28"/>
  <c r="AR28"/>
  <c r="AN28"/>
  <c r="AT28" s="1"/>
  <c r="AJ28"/>
  <c r="AI28"/>
  <c r="AE28"/>
  <c r="AK28" s="1"/>
  <c r="AA28"/>
  <c r="Z28"/>
  <c r="V28"/>
  <c r="AB28" s="1"/>
  <c r="R28"/>
  <c r="Q28"/>
  <c r="M28"/>
  <c r="S28" s="1"/>
  <c r="I28"/>
  <c r="D28"/>
  <c r="J28" s="1"/>
  <c r="BI27"/>
  <c r="BJ27" s="1"/>
  <c r="BH27"/>
  <c r="BF27"/>
  <c r="BG27" s="1"/>
  <c r="BE27"/>
  <c r="BK27" s="1"/>
  <c r="BB27"/>
  <c r="BA27"/>
  <c r="AX27"/>
  <c r="BD27" s="1"/>
  <c r="AW27"/>
  <c r="BC27" s="1"/>
  <c r="AS27"/>
  <c r="AR27"/>
  <c r="AO27"/>
  <c r="AU27" s="1"/>
  <c r="AN27"/>
  <c r="AT27" s="1"/>
  <c r="AJ27"/>
  <c r="AI27"/>
  <c r="AF27"/>
  <c r="AL27" s="1"/>
  <c r="AE27"/>
  <c r="AK27" s="1"/>
  <c r="AA27"/>
  <c r="Z27"/>
  <c r="W27"/>
  <c r="AC27" s="1"/>
  <c r="V27"/>
  <c r="AB27" s="1"/>
  <c r="R27"/>
  <c r="Q27"/>
  <c r="N27"/>
  <c r="T27" s="1"/>
  <c r="M27"/>
  <c r="S27" s="1"/>
  <c r="I27"/>
  <c r="D27"/>
  <c r="J27" s="1"/>
  <c r="BJ26"/>
  <c r="BI26"/>
  <c r="BH26"/>
  <c r="BE26"/>
  <c r="BK26" s="1"/>
  <c r="BB26"/>
  <c r="BA26"/>
  <c r="AW26"/>
  <c r="BC26" s="1"/>
  <c r="AS26"/>
  <c r="AR26"/>
  <c r="AN26"/>
  <c r="AT26" s="1"/>
  <c r="AJ26"/>
  <c r="AI26"/>
  <c r="AE26"/>
  <c r="AK26" s="1"/>
  <c r="AA26"/>
  <c r="Z26"/>
  <c r="V26"/>
  <c r="AB26" s="1"/>
  <c r="R26"/>
  <c r="Q26"/>
  <c r="M26"/>
  <c r="S26" s="1"/>
  <c r="I26"/>
  <c r="D26"/>
  <c r="J26" s="1"/>
  <c r="BI25"/>
  <c r="BJ25" s="1"/>
  <c r="BH25"/>
  <c r="BF25"/>
  <c r="BG25" s="1"/>
  <c r="BE25"/>
  <c r="BK25" s="1"/>
  <c r="BB25"/>
  <c r="BA25"/>
  <c r="AX25"/>
  <c r="BD25" s="1"/>
  <c r="AW25"/>
  <c r="BC25" s="1"/>
  <c r="AS25"/>
  <c r="AR25"/>
  <c r="AO25"/>
  <c r="AU25" s="1"/>
  <c r="AN25"/>
  <c r="AT25" s="1"/>
  <c r="AJ25"/>
  <c r="AI25"/>
  <c r="AF25"/>
  <c r="AL25" s="1"/>
  <c r="AE25"/>
  <c r="AK25" s="1"/>
  <c r="AA25"/>
  <c r="Z25"/>
  <c r="W25"/>
  <c r="AC25" s="1"/>
  <c r="V25"/>
  <c r="AB25" s="1"/>
  <c r="R25"/>
  <c r="Q25"/>
  <c r="N25"/>
  <c r="T25" s="1"/>
  <c r="M25"/>
  <c r="S25" s="1"/>
  <c r="I25"/>
  <c r="D25"/>
  <c r="J25" s="1"/>
  <c r="BJ24"/>
  <c r="BI24"/>
  <c r="BH24"/>
  <c r="BE24"/>
  <c r="BK24" s="1"/>
  <c r="BB24"/>
  <c r="BA24"/>
  <c r="AW24"/>
  <c r="BC24" s="1"/>
  <c r="AS24"/>
  <c r="AR24"/>
  <c r="AN24"/>
  <c r="AT24" s="1"/>
  <c r="AJ24"/>
  <c r="AI24"/>
  <c r="AE24"/>
  <c r="AK24" s="1"/>
  <c r="AA24"/>
  <c r="Z24"/>
  <c r="V24"/>
  <c r="AB24" s="1"/>
  <c r="R24"/>
  <c r="Q24"/>
  <c r="M24"/>
  <c r="S24" s="1"/>
  <c r="I24"/>
  <c r="D24"/>
  <c r="J24" s="1"/>
  <c r="BI23"/>
  <c r="BJ23" s="1"/>
  <c r="BH23"/>
  <c r="BF23"/>
  <c r="BG23" s="1"/>
  <c r="BE23"/>
  <c r="BK23" s="1"/>
  <c r="BB23"/>
  <c r="BA23"/>
  <c r="AX23"/>
  <c r="BD23" s="1"/>
  <c r="AW23"/>
  <c r="BC23" s="1"/>
  <c r="AS23"/>
  <c r="AR23"/>
  <c r="AO23"/>
  <c r="AU23" s="1"/>
  <c r="AN23"/>
  <c r="AT23" s="1"/>
  <c r="AJ23"/>
  <c r="AI23"/>
  <c r="AF23"/>
  <c r="AL23" s="1"/>
  <c r="AE23"/>
  <c r="AK23" s="1"/>
  <c r="AA23"/>
  <c r="Z23"/>
  <c r="W23"/>
  <c r="AC23" s="1"/>
  <c r="V23"/>
  <c r="AB23" s="1"/>
  <c r="R23"/>
  <c r="Q23"/>
  <c r="N23"/>
  <c r="T23" s="1"/>
  <c r="M23"/>
  <c r="S23" s="1"/>
  <c r="I23"/>
  <c r="D23"/>
  <c r="J23" s="1"/>
  <c r="BJ22"/>
  <c r="BI22"/>
  <c r="BH22"/>
  <c r="BE22"/>
  <c r="BK22" s="1"/>
  <c r="BB22"/>
  <c r="BA22"/>
  <c r="AW22"/>
  <c r="BC22" s="1"/>
  <c r="AS22"/>
  <c r="AR22"/>
  <c r="AN22"/>
  <c r="AT22" s="1"/>
  <c r="AJ22"/>
  <c r="AI22"/>
  <c r="AE22"/>
  <c r="AK22" s="1"/>
  <c r="AA22"/>
  <c r="Z22"/>
  <c r="W22"/>
  <c r="AC22" s="1"/>
  <c r="V22"/>
  <c r="AB22" s="1"/>
  <c r="R22"/>
  <c r="Q22"/>
  <c r="N22"/>
  <c r="T22" s="1"/>
  <c r="M22"/>
  <c r="S22" s="1"/>
  <c r="I22"/>
  <c r="D22"/>
  <c r="J22" s="1"/>
  <c r="BJ21"/>
  <c r="BI21"/>
  <c r="BH21"/>
  <c r="BE21"/>
  <c r="BK21" s="1"/>
  <c r="BB21"/>
  <c r="BA21"/>
  <c r="AW21"/>
  <c r="BC21" s="1"/>
  <c r="AS21"/>
  <c r="AR21"/>
  <c r="AN21"/>
  <c r="AT21" s="1"/>
  <c r="AJ21"/>
  <c r="AI21"/>
  <c r="AE21"/>
  <c r="AK21" s="1"/>
  <c r="AA21"/>
  <c r="Z21"/>
  <c r="V21"/>
  <c r="AB21" s="1"/>
  <c r="R21"/>
  <c r="Q21"/>
  <c r="M21"/>
  <c r="S21" s="1"/>
  <c r="I21"/>
  <c r="D21"/>
  <c r="J21" s="1"/>
  <c r="BI20"/>
  <c r="BJ20" s="1"/>
  <c r="BH20"/>
  <c r="BF20"/>
  <c r="BL20" s="1"/>
  <c r="BE20"/>
  <c r="BK20" s="1"/>
  <c r="BB20"/>
  <c r="BA20"/>
  <c r="AX20"/>
  <c r="BD20" s="1"/>
  <c r="AW20"/>
  <c r="BC20" s="1"/>
  <c r="AS20"/>
  <c r="AR20"/>
  <c r="AO20"/>
  <c r="AU20" s="1"/>
  <c r="AN20"/>
  <c r="AT20" s="1"/>
  <c r="AJ20"/>
  <c r="AI20"/>
  <c r="AF20"/>
  <c r="AL20" s="1"/>
  <c r="AE20"/>
  <c r="AK20" s="1"/>
  <c r="AA20"/>
  <c r="Z20"/>
  <c r="W20"/>
  <c r="AC20" s="1"/>
  <c r="V20"/>
  <c r="AB20" s="1"/>
  <c r="R20"/>
  <c r="Q20"/>
  <c r="N20"/>
  <c r="T20" s="1"/>
  <c r="M20"/>
  <c r="S20" s="1"/>
  <c r="I20"/>
  <c r="D20"/>
  <c r="J20" s="1"/>
  <c r="BJ19"/>
  <c r="BI19"/>
  <c r="BH19"/>
  <c r="BE19"/>
  <c r="BK19" s="1"/>
  <c r="BB19"/>
  <c r="BA19"/>
  <c r="AW19"/>
  <c r="BC19" s="1"/>
  <c r="AS19"/>
  <c r="AR19"/>
  <c r="AN19"/>
  <c r="AT19" s="1"/>
  <c r="AJ19"/>
  <c r="AI19"/>
  <c r="AE19"/>
  <c r="AK19" s="1"/>
  <c r="AA19"/>
  <c r="Z19"/>
  <c r="V19"/>
  <c r="AB19" s="1"/>
  <c r="R19"/>
  <c r="Q19"/>
  <c r="M19"/>
  <c r="S19" s="1"/>
  <c r="I19"/>
  <c r="D19"/>
  <c r="J19" s="1"/>
  <c r="BI18"/>
  <c r="BJ18" s="1"/>
  <c r="BH18"/>
  <c r="BF18"/>
  <c r="BL18" s="1"/>
  <c r="BE18"/>
  <c r="BK18" s="1"/>
  <c r="BB18"/>
  <c r="BA18"/>
  <c r="AX18"/>
  <c r="BD18" s="1"/>
  <c r="AW18"/>
  <c r="BC18" s="1"/>
  <c r="AS18"/>
  <c r="AR18"/>
  <c r="AO18"/>
  <c r="AU18" s="1"/>
  <c r="AN18"/>
  <c r="AT18" s="1"/>
  <c r="AJ18"/>
  <c r="AI18"/>
  <c r="AF18"/>
  <c r="AL18" s="1"/>
  <c r="AE18"/>
  <c r="AK18" s="1"/>
  <c r="AA18"/>
  <c r="Z18"/>
  <c r="W18"/>
  <c r="AC18" s="1"/>
  <c r="V18"/>
  <c r="AB18" s="1"/>
  <c r="R18"/>
  <c r="Q18"/>
  <c r="N18"/>
  <c r="T18" s="1"/>
  <c r="M18"/>
  <c r="S18" s="1"/>
  <c r="I18"/>
  <c r="D18"/>
  <c r="J18" s="1"/>
  <c r="BJ17"/>
  <c r="BI17"/>
  <c r="BH17"/>
  <c r="BE17"/>
  <c r="BK17" s="1"/>
  <c r="BB17"/>
  <c r="BA17"/>
  <c r="AW17"/>
  <c r="BC17" s="1"/>
  <c r="AS17"/>
  <c r="AR17"/>
  <c r="AN17"/>
  <c r="AT17" s="1"/>
  <c r="AJ17"/>
  <c r="AI17"/>
  <c r="AE17"/>
  <c r="AK17" s="1"/>
  <c r="AA17"/>
  <c r="Z17"/>
  <c r="V17"/>
  <c r="AB17" s="1"/>
  <c r="R17"/>
  <c r="Q17"/>
  <c r="M17"/>
  <c r="S17" s="1"/>
  <c r="I17"/>
  <c r="D17"/>
  <c r="J17" s="1"/>
  <c r="BI16"/>
  <c r="BJ16" s="1"/>
  <c r="BH16"/>
  <c r="BF16"/>
  <c r="BL16" s="1"/>
  <c r="BE16"/>
  <c r="BK16" s="1"/>
  <c r="BB16"/>
  <c r="BA16"/>
  <c r="AX16"/>
  <c r="BD16" s="1"/>
  <c r="AW16"/>
  <c r="BC16" s="1"/>
  <c r="AS16"/>
  <c r="AR16"/>
  <c r="AO16"/>
  <c r="AU16" s="1"/>
  <c r="AN16"/>
  <c r="AT16" s="1"/>
  <c r="AJ16"/>
  <c r="AI16"/>
  <c r="AF16"/>
  <c r="AL16" s="1"/>
  <c r="AE16"/>
  <c r="AK16" s="1"/>
  <c r="AA16"/>
  <c r="Z16"/>
  <c r="W16"/>
  <c r="AC16" s="1"/>
  <c r="V16"/>
  <c r="AB16" s="1"/>
  <c r="R16"/>
  <c r="Q16"/>
  <c r="N16"/>
  <c r="T16" s="1"/>
  <c r="M16"/>
  <c r="S16" s="1"/>
  <c r="I16"/>
  <c r="D16"/>
  <c r="J16" s="1"/>
  <c r="BJ15"/>
  <c r="BI15"/>
  <c r="BH15"/>
  <c r="BE15"/>
  <c r="BK15" s="1"/>
  <c r="BB15"/>
  <c r="BA15"/>
  <c r="AW15"/>
  <c r="BC15" s="1"/>
  <c r="AS15"/>
  <c r="AR15"/>
  <c r="AN15"/>
  <c r="AT15" s="1"/>
  <c r="AJ15"/>
  <c r="AI15"/>
  <c r="AE15"/>
  <c r="AK15" s="1"/>
  <c r="AA15"/>
  <c r="Z15"/>
  <c r="V15"/>
  <c r="AB15" s="1"/>
  <c r="R15"/>
  <c r="Q15"/>
  <c r="M15"/>
  <c r="S15" s="1"/>
  <c r="I15"/>
  <c r="D15"/>
  <c r="J15" s="1"/>
  <c r="BI14"/>
  <c r="BJ14" s="1"/>
  <c r="BH14"/>
  <c r="BF14"/>
  <c r="BL14" s="1"/>
  <c r="BE14"/>
  <c r="BK14" s="1"/>
  <c r="BB14"/>
  <c r="BA14"/>
  <c r="AX14"/>
  <c r="BD14" s="1"/>
  <c r="AW14"/>
  <c r="BC14" s="1"/>
  <c r="AS14"/>
  <c r="AR14"/>
  <c r="AO14"/>
  <c r="AU14" s="1"/>
  <c r="AN14"/>
  <c r="AT14" s="1"/>
  <c r="AJ14"/>
  <c r="AI14"/>
  <c r="AF14"/>
  <c r="AL14" s="1"/>
  <c r="AE14"/>
  <c r="AK14" s="1"/>
  <c r="AA14"/>
  <c r="Z14"/>
  <c r="W14"/>
  <c r="AC14" s="1"/>
  <c r="V14"/>
  <c r="AB14" s="1"/>
  <c r="R14"/>
  <c r="Q14"/>
  <c r="N14"/>
  <c r="T14" s="1"/>
  <c r="M14"/>
  <c r="S14" s="1"/>
  <c r="I14"/>
  <c r="D14"/>
  <c r="J14" s="1"/>
  <c r="BJ13"/>
  <c r="BI13"/>
  <c r="BH13"/>
  <c r="BE13"/>
  <c r="BK13" s="1"/>
  <c r="BB13"/>
  <c r="BA13"/>
  <c r="AW13"/>
  <c r="BC13" s="1"/>
  <c r="AS13"/>
  <c r="AR13"/>
  <c r="AN13"/>
  <c r="AT13" s="1"/>
  <c r="AJ13"/>
  <c r="AI13"/>
  <c r="AE13"/>
  <c r="AK13" s="1"/>
  <c r="AA13"/>
  <c r="Z13"/>
  <c r="V13"/>
  <c r="AB13" s="1"/>
  <c r="R13"/>
  <c r="Q13"/>
  <c r="M13"/>
  <c r="S13" s="1"/>
  <c r="I13"/>
  <c r="D13"/>
  <c r="J13" s="1"/>
  <c r="BI12"/>
  <c r="BJ12" s="1"/>
  <c r="BH12"/>
  <c r="BF12"/>
  <c r="BL12" s="1"/>
  <c r="BE12"/>
  <c r="BK12" s="1"/>
  <c r="BB12"/>
  <c r="BA12"/>
  <c r="AX12"/>
  <c r="BD12" s="1"/>
  <c r="AW12"/>
  <c r="BC12" s="1"/>
  <c r="AS12"/>
  <c r="AR12"/>
  <c r="AO12"/>
  <c r="AU12" s="1"/>
  <c r="AN12"/>
  <c r="AT12" s="1"/>
  <c r="AJ12"/>
  <c r="AI12"/>
  <c r="AF12"/>
  <c r="AL12" s="1"/>
  <c r="AE12"/>
  <c r="AK12" s="1"/>
  <c r="AA12"/>
  <c r="Z12"/>
  <c r="W12"/>
  <c r="AC12" s="1"/>
  <c r="V12"/>
  <c r="AB12" s="1"/>
  <c r="R12"/>
  <c r="Q12"/>
  <c r="N12"/>
  <c r="T12" s="1"/>
  <c r="M12"/>
  <c r="S12" s="1"/>
  <c r="I12"/>
  <c r="D12"/>
  <c r="J12" s="1"/>
  <c r="BJ11"/>
  <c r="BI11"/>
  <c r="BH11"/>
  <c r="BE11"/>
  <c r="BK11" s="1"/>
  <c r="BB11"/>
  <c r="BA11"/>
  <c r="AW11"/>
  <c r="BC11" s="1"/>
  <c r="AS11"/>
  <c r="AR11"/>
  <c r="AN11"/>
  <c r="AT11" s="1"/>
  <c r="AJ11"/>
  <c r="AI11"/>
  <c r="AE11"/>
  <c r="AK11" s="1"/>
  <c r="AA11"/>
  <c r="Z11"/>
  <c r="V11"/>
  <c r="AB11" s="1"/>
  <c r="R11"/>
  <c r="Q11"/>
  <c r="M11"/>
  <c r="S11" s="1"/>
  <c r="I11"/>
  <c r="D11"/>
  <c r="J11" s="1"/>
  <c r="BI10"/>
  <c r="BJ10" s="1"/>
  <c r="BH10"/>
  <c r="BF10"/>
  <c r="BL10" s="1"/>
  <c r="BE10"/>
  <c r="BK10" s="1"/>
  <c r="BB10"/>
  <c r="BA10"/>
  <c r="AX10"/>
  <c r="BD10" s="1"/>
  <c r="AW10"/>
  <c r="BC10" s="1"/>
  <c r="AS10"/>
  <c r="AR10"/>
  <c r="AO10"/>
  <c r="AU10" s="1"/>
  <c r="AN10"/>
  <c r="AT10" s="1"/>
  <c r="AJ10"/>
  <c r="AI10"/>
  <c r="AF10"/>
  <c r="AL10" s="1"/>
  <c r="AE10"/>
  <c r="AK10" s="1"/>
  <c r="AA10"/>
  <c r="Z10"/>
  <c r="W10"/>
  <c r="AC10" s="1"/>
  <c r="V10"/>
  <c r="AB10" s="1"/>
  <c r="R10"/>
  <c r="Q10"/>
  <c r="N10"/>
  <c r="T10" s="1"/>
  <c r="M10"/>
  <c r="S10" s="1"/>
  <c r="I10"/>
  <c r="D10"/>
  <c r="J10" s="1"/>
  <c r="BJ8"/>
  <c r="BI8"/>
  <c r="BH8"/>
  <c r="BF8"/>
  <c r="BL8" s="1"/>
  <c r="BE8"/>
  <c r="BK8" s="1"/>
  <c r="BB8"/>
  <c r="BA8"/>
  <c r="BA128" s="1"/>
  <c r="AW8"/>
  <c r="AS8"/>
  <c r="AR8"/>
  <c r="AN8"/>
  <c r="AN128" s="1"/>
  <c r="AT128" s="1"/>
  <c r="AJ8"/>
  <c r="AI8"/>
  <c r="AI128" s="1"/>
  <c r="AE8"/>
  <c r="AA8"/>
  <c r="Z8"/>
  <c r="V8"/>
  <c r="V128" s="1"/>
  <c r="AB128" s="1"/>
  <c r="R8"/>
  <c r="Q8"/>
  <c r="Q128" s="1"/>
  <c r="M8"/>
  <c r="I8"/>
  <c r="H8"/>
  <c r="H128" s="1"/>
  <c r="D8"/>
  <c r="D128" s="1"/>
  <c r="J128" s="1"/>
  <c r="AZ127" i="5"/>
  <c r="AY127"/>
  <c r="AV127"/>
  <c r="AP127"/>
  <c r="AM127"/>
  <c r="AH127"/>
  <c r="AG127"/>
  <c r="AD127"/>
  <c r="X127"/>
  <c r="U127"/>
  <c r="O127"/>
  <c r="L127"/>
  <c r="F127"/>
  <c r="C127"/>
  <c r="BI126"/>
  <c r="BJ126" s="1"/>
  <c r="BH126"/>
  <c r="BE126"/>
  <c r="BK126" s="1"/>
  <c r="BB126"/>
  <c r="BA126"/>
  <c r="AW126"/>
  <c r="BC126" s="1"/>
  <c r="AS126"/>
  <c r="AR126"/>
  <c r="AN126"/>
  <c r="AT126" s="1"/>
  <c r="AJ126"/>
  <c r="AI126"/>
  <c r="AE126"/>
  <c r="AK126" s="1"/>
  <c r="AA126"/>
  <c r="Z126"/>
  <c r="V126"/>
  <c r="AB126" s="1"/>
  <c r="R126"/>
  <c r="Q126"/>
  <c r="M126"/>
  <c r="S126" s="1"/>
  <c r="I126"/>
  <c r="H126"/>
  <c r="D126"/>
  <c r="J126" s="1"/>
  <c r="BI125"/>
  <c r="BJ125" s="1"/>
  <c r="BH125"/>
  <c r="BF125"/>
  <c r="BL125" s="1"/>
  <c r="BE125"/>
  <c r="BK125" s="1"/>
  <c r="BB125"/>
  <c r="BA125"/>
  <c r="AX125"/>
  <c r="BD125" s="1"/>
  <c r="AW125"/>
  <c r="BC125" s="1"/>
  <c r="AS125"/>
  <c r="AR125"/>
  <c r="AO125"/>
  <c r="AU125" s="1"/>
  <c r="AN125"/>
  <c r="AT125" s="1"/>
  <c r="AJ125"/>
  <c r="AI125"/>
  <c r="AF125"/>
  <c r="AL125" s="1"/>
  <c r="AE125"/>
  <c r="AK125" s="1"/>
  <c r="AA125"/>
  <c r="Z125"/>
  <c r="V125"/>
  <c r="W125" s="1"/>
  <c r="AC125" s="1"/>
  <c r="R125"/>
  <c r="Q125"/>
  <c r="M125"/>
  <c r="N125" s="1"/>
  <c r="I125"/>
  <c r="H125"/>
  <c r="D125"/>
  <c r="E125" s="1"/>
  <c r="K125" s="1"/>
  <c r="BI124"/>
  <c r="BJ124" s="1"/>
  <c r="BH124"/>
  <c r="BE124"/>
  <c r="BB124"/>
  <c r="BA124"/>
  <c r="AW124"/>
  <c r="BC124" s="1"/>
  <c r="AS124"/>
  <c r="AR124"/>
  <c r="AN124"/>
  <c r="AT124" s="1"/>
  <c r="AJ124"/>
  <c r="AI124"/>
  <c r="AE124"/>
  <c r="AK124" s="1"/>
  <c r="AA124"/>
  <c r="Z124"/>
  <c r="V124"/>
  <c r="AB124" s="1"/>
  <c r="R124"/>
  <c r="Q124"/>
  <c r="M124"/>
  <c r="S124" s="1"/>
  <c r="I124"/>
  <c r="H124"/>
  <c r="D124"/>
  <c r="J124" s="1"/>
  <c r="BI123"/>
  <c r="BJ123" s="1"/>
  <c r="BH123"/>
  <c r="BE123"/>
  <c r="BF123" s="1"/>
  <c r="BB123"/>
  <c r="BA123"/>
  <c r="AW123"/>
  <c r="AX123" s="1"/>
  <c r="AS123"/>
  <c r="AR123"/>
  <c r="AN123"/>
  <c r="AO123" s="1"/>
  <c r="AU123" s="1"/>
  <c r="AJ123"/>
  <c r="AI123"/>
  <c r="AE123"/>
  <c r="AF123" s="1"/>
  <c r="AA123"/>
  <c r="Z123"/>
  <c r="V123"/>
  <c r="W123" s="1"/>
  <c r="AC123" s="1"/>
  <c r="R123"/>
  <c r="Q123"/>
  <c r="M123"/>
  <c r="N123" s="1"/>
  <c r="I123"/>
  <c r="H123"/>
  <c r="D123"/>
  <c r="E123" s="1"/>
  <c r="K123" s="1"/>
  <c r="BI122"/>
  <c r="BJ122" s="1"/>
  <c r="BH122"/>
  <c r="BF122"/>
  <c r="BG122" s="1"/>
  <c r="BE122"/>
  <c r="BK122" s="1"/>
  <c r="BB122"/>
  <c r="BA122"/>
  <c r="AX122"/>
  <c r="BD122" s="1"/>
  <c r="AW122"/>
  <c r="BC122" s="1"/>
  <c r="AS122"/>
  <c r="AR122"/>
  <c r="AO122"/>
  <c r="AU122" s="1"/>
  <c r="AN122"/>
  <c r="AT122" s="1"/>
  <c r="AJ122"/>
  <c r="AI122"/>
  <c r="AF122"/>
  <c r="AL122" s="1"/>
  <c r="AE122"/>
  <c r="AK122" s="1"/>
  <c r="AA122"/>
  <c r="Z122"/>
  <c r="W122"/>
  <c r="AC122" s="1"/>
  <c r="V122"/>
  <c r="AB122" s="1"/>
  <c r="R122"/>
  <c r="Q122"/>
  <c r="N122"/>
  <c r="T122" s="1"/>
  <c r="M122"/>
  <c r="S122" s="1"/>
  <c r="I122"/>
  <c r="H122"/>
  <c r="E122"/>
  <c r="K122" s="1"/>
  <c r="D122"/>
  <c r="J122" s="1"/>
  <c r="BI121"/>
  <c r="BJ121" s="1"/>
  <c r="BH121"/>
  <c r="BE121"/>
  <c r="BF121" s="1"/>
  <c r="BB121"/>
  <c r="BA121"/>
  <c r="AW121"/>
  <c r="AX121" s="1"/>
  <c r="AS121"/>
  <c r="AR121"/>
  <c r="AN121"/>
  <c r="AO121" s="1"/>
  <c r="AU121" s="1"/>
  <c r="AJ121"/>
  <c r="AI121"/>
  <c r="AE121"/>
  <c r="AF121" s="1"/>
  <c r="AA121"/>
  <c r="Z121"/>
  <c r="V121"/>
  <c r="W121" s="1"/>
  <c r="AC121" s="1"/>
  <c r="R121"/>
  <c r="Q121"/>
  <c r="M121"/>
  <c r="N121" s="1"/>
  <c r="I121"/>
  <c r="H121"/>
  <c r="D121"/>
  <c r="E121" s="1"/>
  <c r="K121" s="1"/>
  <c r="BI120"/>
  <c r="BJ120" s="1"/>
  <c r="BH120"/>
  <c r="BF120"/>
  <c r="BG120" s="1"/>
  <c r="BE120"/>
  <c r="BK120" s="1"/>
  <c r="BB120"/>
  <c r="BA120"/>
  <c r="AX120"/>
  <c r="BD120" s="1"/>
  <c r="AW120"/>
  <c r="BC120" s="1"/>
  <c r="AS120"/>
  <c r="AR120"/>
  <c r="AO120"/>
  <c r="AU120" s="1"/>
  <c r="AN120"/>
  <c r="AT120" s="1"/>
  <c r="AJ120"/>
  <c r="AI120"/>
  <c r="AF120"/>
  <c r="AL120" s="1"/>
  <c r="AE120"/>
  <c r="AK120" s="1"/>
  <c r="AA120"/>
  <c r="Z120"/>
  <c r="W120"/>
  <c r="AC120" s="1"/>
  <c r="V120"/>
  <c r="AB120" s="1"/>
  <c r="R120"/>
  <c r="Q120"/>
  <c r="N120"/>
  <c r="T120" s="1"/>
  <c r="M120"/>
  <c r="S120" s="1"/>
  <c r="I120"/>
  <c r="H120"/>
  <c r="E120"/>
  <c r="K120" s="1"/>
  <c r="D120"/>
  <c r="J120" s="1"/>
  <c r="BI119"/>
  <c r="BJ119" s="1"/>
  <c r="BH119"/>
  <c r="BE119"/>
  <c r="BF119" s="1"/>
  <c r="BB119"/>
  <c r="BA119"/>
  <c r="AW119"/>
  <c r="AX119" s="1"/>
  <c r="AS119"/>
  <c r="AR119"/>
  <c r="AN119"/>
  <c r="AO119" s="1"/>
  <c r="AU119" s="1"/>
  <c r="AJ119"/>
  <c r="AI119"/>
  <c r="AE119"/>
  <c r="AF119" s="1"/>
  <c r="AA119"/>
  <c r="Z119"/>
  <c r="V119"/>
  <c r="W119" s="1"/>
  <c r="AC119" s="1"/>
  <c r="R119"/>
  <c r="Q119"/>
  <c r="M119"/>
  <c r="N119" s="1"/>
  <c r="I119"/>
  <c r="H119"/>
  <c r="D119"/>
  <c r="E119" s="1"/>
  <c r="K119" s="1"/>
  <c r="BI118"/>
  <c r="BJ118" s="1"/>
  <c r="BH118"/>
  <c r="BF118"/>
  <c r="BG118" s="1"/>
  <c r="BE118"/>
  <c r="BK118" s="1"/>
  <c r="BB118"/>
  <c r="BA118"/>
  <c r="AX118"/>
  <c r="BD118" s="1"/>
  <c r="AW118"/>
  <c r="BC118" s="1"/>
  <c r="AS118"/>
  <c r="AR118"/>
  <c r="AO118"/>
  <c r="AU118" s="1"/>
  <c r="AN118"/>
  <c r="AT118" s="1"/>
  <c r="AJ118"/>
  <c r="AI118"/>
  <c r="AF118"/>
  <c r="AL118" s="1"/>
  <c r="AE118"/>
  <c r="AK118" s="1"/>
  <c r="AA118"/>
  <c r="Z118"/>
  <c r="W118"/>
  <c r="AC118" s="1"/>
  <c r="V118"/>
  <c r="AB118" s="1"/>
  <c r="R118"/>
  <c r="Q118"/>
  <c r="N118"/>
  <c r="T118" s="1"/>
  <c r="M118"/>
  <c r="S118" s="1"/>
  <c r="I118"/>
  <c r="H118"/>
  <c r="E118"/>
  <c r="K118" s="1"/>
  <c r="D118"/>
  <c r="J118" s="1"/>
  <c r="BI117"/>
  <c r="BJ117" s="1"/>
  <c r="BH117"/>
  <c r="BE117"/>
  <c r="BF117" s="1"/>
  <c r="BB117"/>
  <c r="BA117"/>
  <c r="AW117"/>
  <c r="AX117" s="1"/>
  <c r="AS117"/>
  <c r="AR117"/>
  <c r="AN117"/>
  <c r="AO117" s="1"/>
  <c r="AU117" s="1"/>
  <c r="AJ117"/>
  <c r="AI117"/>
  <c r="AE117"/>
  <c r="AF117" s="1"/>
  <c r="AA117"/>
  <c r="Z117"/>
  <c r="V117"/>
  <c r="W117" s="1"/>
  <c r="AC117" s="1"/>
  <c r="R117"/>
  <c r="Q117"/>
  <c r="M117"/>
  <c r="N117" s="1"/>
  <c r="I117"/>
  <c r="H117"/>
  <c r="D117"/>
  <c r="E117" s="1"/>
  <c r="K117" s="1"/>
  <c r="BI116"/>
  <c r="BJ116" s="1"/>
  <c r="BH116"/>
  <c r="BF116"/>
  <c r="BG116" s="1"/>
  <c r="BE116"/>
  <c r="BK116" s="1"/>
  <c r="BB116"/>
  <c r="BA116"/>
  <c r="AX116"/>
  <c r="BD116" s="1"/>
  <c r="AW116"/>
  <c r="BC116" s="1"/>
  <c r="AS116"/>
  <c r="AR116"/>
  <c r="AO116"/>
  <c r="AU116" s="1"/>
  <c r="AN116"/>
  <c r="AT116" s="1"/>
  <c r="AJ116"/>
  <c r="AI116"/>
  <c r="AF116"/>
  <c r="AL116" s="1"/>
  <c r="AE116"/>
  <c r="AK116" s="1"/>
  <c r="AA116"/>
  <c r="Z116"/>
  <c r="W116"/>
  <c r="AC116" s="1"/>
  <c r="V116"/>
  <c r="AB116" s="1"/>
  <c r="R116"/>
  <c r="Q116"/>
  <c r="N116"/>
  <c r="T116" s="1"/>
  <c r="M116"/>
  <c r="S116" s="1"/>
  <c r="I116"/>
  <c r="H116"/>
  <c r="E116"/>
  <c r="K116" s="1"/>
  <c r="D116"/>
  <c r="J116" s="1"/>
  <c r="BI115"/>
  <c r="BJ115" s="1"/>
  <c r="BH115"/>
  <c r="BE115"/>
  <c r="BF115" s="1"/>
  <c r="BB115"/>
  <c r="BA115"/>
  <c r="AW115"/>
  <c r="AX115" s="1"/>
  <c r="AS115"/>
  <c r="AR115"/>
  <c r="AN115"/>
  <c r="AO115" s="1"/>
  <c r="AU115" s="1"/>
  <c r="AJ115"/>
  <c r="AI115"/>
  <c r="AE115"/>
  <c r="AF115" s="1"/>
  <c r="AA115"/>
  <c r="Z115"/>
  <c r="V115"/>
  <c r="W115" s="1"/>
  <c r="AC115" s="1"/>
  <c r="R115"/>
  <c r="Q115"/>
  <c r="M115"/>
  <c r="N115" s="1"/>
  <c r="I115"/>
  <c r="H115"/>
  <c r="D115"/>
  <c r="E115" s="1"/>
  <c r="K115" s="1"/>
  <c r="BI114"/>
  <c r="BJ114" s="1"/>
  <c r="BH114"/>
  <c r="BF114"/>
  <c r="BG114" s="1"/>
  <c r="BE114"/>
  <c r="BK114" s="1"/>
  <c r="BB114"/>
  <c r="BA114"/>
  <c r="AX114"/>
  <c r="BD114" s="1"/>
  <c r="AW114"/>
  <c r="BC114" s="1"/>
  <c r="AS114"/>
  <c r="AR114"/>
  <c r="AO114"/>
  <c r="AU114" s="1"/>
  <c r="AN114"/>
  <c r="AT114" s="1"/>
  <c r="AJ114"/>
  <c r="AI114"/>
  <c r="AF114"/>
  <c r="AL114" s="1"/>
  <c r="AE114"/>
  <c r="AK114" s="1"/>
  <c r="AA114"/>
  <c r="Z114"/>
  <c r="W114"/>
  <c r="AC114" s="1"/>
  <c r="V114"/>
  <c r="AB114" s="1"/>
  <c r="R114"/>
  <c r="Q114"/>
  <c r="N114"/>
  <c r="T114" s="1"/>
  <c r="M114"/>
  <c r="S114" s="1"/>
  <c r="I114"/>
  <c r="H114"/>
  <c r="E114"/>
  <c r="K114" s="1"/>
  <c r="D114"/>
  <c r="J114" s="1"/>
  <c r="BI113"/>
  <c r="BJ113" s="1"/>
  <c r="BH113"/>
  <c r="BE113"/>
  <c r="BF113" s="1"/>
  <c r="BB113"/>
  <c r="BA113"/>
  <c r="AW113"/>
  <c r="AX113" s="1"/>
  <c r="AS113"/>
  <c r="AR113"/>
  <c r="AN113"/>
  <c r="AO113" s="1"/>
  <c r="AU113" s="1"/>
  <c r="AJ113"/>
  <c r="AI113"/>
  <c r="AE113"/>
  <c r="AF113" s="1"/>
  <c r="AA113"/>
  <c r="Z113"/>
  <c r="V113"/>
  <c r="W113" s="1"/>
  <c r="AC113" s="1"/>
  <c r="R113"/>
  <c r="Q113"/>
  <c r="M113"/>
  <c r="N113" s="1"/>
  <c r="I113"/>
  <c r="H113"/>
  <c r="D113"/>
  <c r="E113" s="1"/>
  <c r="K113" s="1"/>
  <c r="BI112"/>
  <c r="BJ112" s="1"/>
  <c r="BH112"/>
  <c r="BF112"/>
  <c r="BG112" s="1"/>
  <c r="BE112"/>
  <c r="BK112" s="1"/>
  <c r="BB112"/>
  <c r="BA112"/>
  <c r="AX112"/>
  <c r="BD112" s="1"/>
  <c r="AW112"/>
  <c r="BC112" s="1"/>
  <c r="AS112"/>
  <c r="AR112"/>
  <c r="AO112"/>
  <c r="AU112" s="1"/>
  <c r="AN112"/>
  <c r="AT112" s="1"/>
  <c r="AJ112"/>
  <c r="AI112"/>
  <c r="AF112"/>
  <c r="AL112" s="1"/>
  <c r="AE112"/>
  <c r="AK112" s="1"/>
  <c r="AA112"/>
  <c r="Z112"/>
  <c r="W112"/>
  <c r="AC112" s="1"/>
  <c r="V112"/>
  <c r="AB112" s="1"/>
  <c r="R112"/>
  <c r="Q112"/>
  <c r="N112"/>
  <c r="T112" s="1"/>
  <c r="M112"/>
  <c r="S112" s="1"/>
  <c r="I112"/>
  <c r="H112"/>
  <c r="E112"/>
  <c r="K112" s="1"/>
  <c r="D112"/>
  <c r="J112" s="1"/>
  <c r="BI111"/>
  <c r="BJ111" s="1"/>
  <c r="BH111"/>
  <c r="BE111"/>
  <c r="BF111" s="1"/>
  <c r="BB111"/>
  <c r="BA111"/>
  <c r="AW111"/>
  <c r="AX111" s="1"/>
  <c r="AS111"/>
  <c r="AR111"/>
  <c r="AN111"/>
  <c r="AO111" s="1"/>
  <c r="AU111" s="1"/>
  <c r="AJ111"/>
  <c r="AI111"/>
  <c r="AE111"/>
  <c r="AF111" s="1"/>
  <c r="AA111"/>
  <c r="Z111"/>
  <c r="V111"/>
  <c r="W111" s="1"/>
  <c r="AC111" s="1"/>
  <c r="R111"/>
  <c r="Q111"/>
  <c r="M111"/>
  <c r="N111" s="1"/>
  <c r="I111"/>
  <c r="H111"/>
  <c r="D111"/>
  <c r="E111" s="1"/>
  <c r="K111" s="1"/>
  <c r="BI110"/>
  <c r="BJ110" s="1"/>
  <c r="BH110"/>
  <c r="BF110"/>
  <c r="BG110" s="1"/>
  <c r="BE110"/>
  <c r="BK110" s="1"/>
  <c r="BB110"/>
  <c r="BA110"/>
  <c r="AX110"/>
  <c r="BD110" s="1"/>
  <c r="AW110"/>
  <c r="BC110" s="1"/>
  <c r="AS110"/>
  <c r="AR110"/>
  <c r="AO110"/>
  <c r="AU110" s="1"/>
  <c r="AN110"/>
  <c r="AT110" s="1"/>
  <c r="AJ110"/>
  <c r="AI110"/>
  <c r="AF110"/>
  <c r="AL110" s="1"/>
  <c r="AE110"/>
  <c r="AK110" s="1"/>
  <c r="AA110"/>
  <c r="Z110"/>
  <c r="W110"/>
  <c r="AC110" s="1"/>
  <c r="V110"/>
  <c r="AB110" s="1"/>
  <c r="R110"/>
  <c r="Q110"/>
  <c r="N110"/>
  <c r="T110" s="1"/>
  <c r="M110"/>
  <c r="S110" s="1"/>
  <c r="I110"/>
  <c r="H110"/>
  <c r="E110"/>
  <c r="K110" s="1"/>
  <c r="D110"/>
  <c r="J110" s="1"/>
  <c r="BI109"/>
  <c r="BJ109" s="1"/>
  <c r="BH109"/>
  <c r="BE109"/>
  <c r="BF109" s="1"/>
  <c r="BB109"/>
  <c r="BA109"/>
  <c r="AW109"/>
  <c r="AX109" s="1"/>
  <c r="AS109"/>
  <c r="AR109"/>
  <c r="AN109"/>
  <c r="AO109" s="1"/>
  <c r="AU109" s="1"/>
  <c r="AJ109"/>
  <c r="AI109"/>
  <c r="AE109"/>
  <c r="AF109" s="1"/>
  <c r="AA109"/>
  <c r="Z109"/>
  <c r="V109"/>
  <c r="W109" s="1"/>
  <c r="AC109" s="1"/>
  <c r="R109"/>
  <c r="Q109"/>
  <c r="M109"/>
  <c r="N109" s="1"/>
  <c r="I109"/>
  <c r="H109"/>
  <c r="D109"/>
  <c r="E109" s="1"/>
  <c r="K109" s="1"/>
  <c r="BI108"/>
  <c r="BJ108" s="1"/>
  <c r="BH108"/>
  <c r="BF108"/>
  <c r="BG108" s="1"/>
  <c r="BE108"/>
  <c r="BK108" s="1"/>
  <c r="BB108"/>
  <c r="BA108"/>
  <c r="AX108"/>
  <c r="BD108" s="1"/>
  <c r="AW108"/>
  <c r="BC108" s="1"/>
  <c r="AS108"/>
  <c r="AR108"/>
  <c r="AO108"/>
  <c r="AU108" s="1"/>
  <c r="AN108"/>
  <c r="AT108" s="1"/>
  <c r="AJ108"/>
  <c r="AI108"/>
  <c r="AF108"/>
  <c r="AL108" s="1"/>
  <c r="AE108"/>
  <c r="AK108" s="1"/>
  <c r="AA108"/>
  <c r="Z108"/>
  <c r="W108"/>
  <c r="AC108" s="1"/>
  <c r="V108"/>
  <c r="AB108" s="1"/>
  <c r="R108"/>
  <c r="Q108"/>
  <c r="N108"/>
  <c r="T108" s="1"/>
  <c r="M108"/>
  <c r="S108" s="1"/>
  <c r="I108"/>
  <c r="H108"/>
  <c r="E108"/>
  <c r="K108" s="1"/>
  <c r="D108"/>
  <c r="J108" s="1"/>
  <c r="BI107"/>
  <c r="BJ107" s="1"/>
  <c r="BH107"/>
  <c r="BE107"/>
  <c r="BF107" s="1"/>
  <c r="BB107"/>
  <c r="BA107"/>
  <c r="AW107"/>
  <c r="AT107"/>
  <c r="AS107"/>
  <c r="AR107"/>
  <c r="AN107"/>
  <c r="AO107" s="1"/>
  <c r="AK107"/>
  <c r="AJ107"/>
  <c r="AI107"/>
  <c r="AE107"/>
  <c r="AF107" s="1"/>
  <c r="AB107"/>
  <c r="AA107"/>
  <c r="Z107"/>
  <c r="V107"/>
  <c r="W107" s="1"/>
  <c r="S107"/>
  <c r="R107"/>
  <c r="Q107"/>
  <c r="M107"/>
  <c r="N107" s="1"/>
  <c r="I107"/>
  <c r="H107"/>
  <c r="E107"/>
  <c r="K107" s="1"/>
  <c r="D107"/>
  <c r="J107" s="1"/>
  <c r="BI106"/>
  <c r="BJ106" s="1"/>
  <c r="BH106"/>
  <c r="BE106"/>
  <c r="BF106" s="1"/>
  <c r="BB106"/>
  <c r="BA106"/>
  <c r="AW106"/>
  <c r="AX106" s="1"/>
  <c r="AS106"/>
  <c r="AR106"/>
  <c r="AN106"/>
  <c r="AO106" s="1"/>
  <c r="AU106" s="1"/>
  <c r="AJ106"/>
  <c r="AI106"/>
  <c r="AE106"/>
  <c r="AF106" s="1"/>
  <c r="AA106"/>
  <c r="Z106"/>
  <c r="V106"/>
  <c r="W106" s="1"/>
  <c r="AC106" s="1"/>
  <c r="R106"/>
  <c r="Q106"/>
  <c r="M106"/>
  <c r="N106" s="1"/>
  <c r="I106"/>
  <c r="H106"/>
  <c r="D106"/>
  <c r="E106" s="1"/>
  <c r="K106" s="1"/>
  <c r="BI105"/>
  <c r="BJ105" s="1"/>
  <c r="BH105"/>
  <c r="BF105"/>
  <c r="BG105" s="1"/>
  <c r="BE105"/>
  <c r="BK105" s="1"/>
  <c r="BB105"/>
  <c r="BA105"/>
  <c r="AX105"/>
  <c r="BD105" s="1"/>
  <c r="AW105"/>
  <c r="BC105" s="1"/>
  <c r="AS105"/>
  <c r="AR105"/>
  <c r="AO105"/>
  <c r="AU105" s="1"/>
  <c r="AN105"/>
  <c r="AT105" s="1"/>
  <c r="AJ105"/>
  <c r="AI105"/>
  <c r="AF105"/>
  <c r="AL105" s="1"/>
  <c r="AE105"/>
  <c r="AK105" s="1"/>
  <c r="AA105"/>
  <c r="Z105"/>
  <c r="W105"/>
  <c r="AC105" s="1"/>
  <c r="V105"/>
  <c r="AB105" s="1"/>
  <c r="R105"/>
  <c r="Q105"/>
  <c r="N105"/>
  <c r="T105" s="1"/>
  <c r="M105"/>
  <c r="S105" s="1"/>
  <c r="I105"/>
  <c r="H105"/>
  <c r="E105"/>
  <c r="K105" s="1"/>
  <c r="D105"/>
  <c r="J105" s="1"/>
  <c r="BI104"/>
  <c r="BJ104" s="1"/>
  <c r="BH104"/>
  <c r="BE104"/>
  <c r="BF104" s="1"/>
  <c r="BB104"/>
  <c r="BA104"/>
  <c r="AW104"/>
  <c r="AX104" s="1"/>
  <c r="AS104"/>
  <c r="AR104"/>
  <c r="AN104"/>
  <c r="AO104" s="1"/>
  <c r="AU104" s="1"/>
  <c r="AJ104"/>
  <c r="AI104"/>
  <c r="AE104"/>
  <c r="AF104" s="1"/>
  <c r="AA104"/>
  <c r="Z104"/>
  <c r="V104"/>
  <c r="W104" s="1"/>
  <c r="AC104" s="1"/>
  <c r="R104"/>
  <c r="Q104"/>
  <c r="M104"/>
  <c r="N104" s="1"/>
  <c r="I104"/>
  <c r="H104"/>
  <c r="D104"/>
  <c r="E104" s="1"/>
  <c r="K104" s="1"/>
  <c r="BI103"/>
  <c r="BJ103" s="1"/>
  <c r="BH103"/>
  <c r="BF103"/>
  <c r="BG103" s="1"/>
  <c r="BE103"/>
  <c r="BK103" s="1"/>
  <c r="BB103"/>
  <c r="BA103"/>
  <c r="AX103"/>
  <c r="BD103" s="1"/>
  <c r="AW103"/>
  <c r="BC103" s="1"/>
  <c r="AS103"/>
  <c r="AR103"/>
  <c r="AO103"/>
  <c r="AU103" s="1"/>
  <c r="AN103"/>
  <c r="AT103" s="1"/>
  <c r="AJ103"/>
  <c r="AI103"/>
  <c r="AF103"/>
  <c r="AL103" s="1"/>
  <c r="AE103"/>
  <c r="AK103" s="1"/>
  <c r="AA103"/>
  <c r="Z103"/>
  <c r="W103"/>
  <c r="AC103" s="1"/>
  <c r="V103"/>
  <c r="AB103" s="1"/>
  <c r="R103"/>
  <c r="Q103"/>
  <c r="N103"/>
  <c r="T103" s="1"/>
  <c r="M103"/>
  <c r="S103" s="1"/>
  <c r="I103"/>
  <c r="H103"/>
  <c r="E103"/>
  <c r="K103" s="1"/>
  <c r="D103"/>
  <c r="J103" s="1"/>
  <c r="BI102"/>
  <c r="BJ102" s="1"/>
  <c r="BH102"/>
  <c r="BE102"/>
  <c r="BF102" s="1"/>
  <c r="BB102"/>
  <c r="BA102"/>
  <c r="AW102"/>
  <c r="AX102" s="1"/>
  <c r="AS102"/>
  <c r="AR102"/>
  <c r="AN102"/>
  <c r="AO102" s="1"/>
  <c r="AU102" s="1"/>
  <c r="AJ102"/>
  <c r="AI102"/>
  <c r="AE102"/>
  <c r="AF102" s="1"/>
  <c r="AA102"/>
  <c r="Z102"/>
  <c r="V102"/>
  <c r="W102" s="1"/>
  <c r="AC102" s="1"/>
  <c r="R102"/>
  <c r="Q102"/>
  <c r="M102"/>
  <c r="N102" s="1"/>
  <c r="I102"/>
  <c r="H102"/>
  <c r="D102"/>
  <c r="E102" s="1"/>
  <c r="K102" s="1"/>
  <c r="BI101"/>
  <c r="BJ101" s="1"/>
  <c r="BH101"/>
  <c r="BF101"/>
  <c r="BG101" s="1"/>
  <c r="BE101"/>
  <c r="BK101" s="1"/>
  <c r="BB101"/>
  <c r="BA101"/>
  <c r="AX101"/>
  <c r="BD101" s="1"/>
  <c r="AW101"/>
  <c r="BC101" s="1"/>
  <c r="AS101"/>
  <c r="AR101"/>
  <c r="AO101"/>
  <c r="AU101" s="1"/>
  <c r="AN101"/>
  <c r="AT101" s="1"/>
  <c r="AJ101"/>
  <c r="AI101"/>
  <c r="AF101"/>
  <c r="AL101" s="1"/>
  <c r="AE101"/>
  <c r="AK101" s="1"/>
  <c r="AA101"/>
  <c r="Z101"/>
  <c r="W101"/>
  <c r="AC101" s="1"/>
  <c r="V101"/>
  <c r="AB101" s="1"/>
  <c r="R101"/>
  <c r="Q101"/>
  <c r="N101"/>
  <c r="T101" s="1"/>
  <c r="M101"/>
  <c r="S101" s="1"/>
  <c r="I101"/>
  <c r="H101"/>
  <c r="E101"/>
  <c r="K101" s="1"/>
  <c r="D101"/>
  <c r="J101" s="1"/>
  <c r="BI100"/>
  <c r="BJ100" s="1"/>
  <c r="BH100"/>
  <c r="BE100"/>
  <c r="BF100" s="1"/>
  <c r="BB100"/>
  <c r="BA100"/>
  <c r="AW100"/>
  <c r="AX100" s="1"/>
  <c r="AS100"/>
  <c r="AR100"/>
  <c r="AN100"/>
  <c r="AO100" s="1"/>
  <c r="AU100" s="1"/>
  <c r="AJ100"/>
  <c r="AI100"/>
  <c r="AE100"/>
  <c r="AF100" s="1"/>
  <c r="AA100"/>
  <c r="Z100"/>
  <c r="V100"/>
  <c r="W100" s="1"/>
  <c r="AC100" s="1"/>
  <c r="R100"/>
  <c r="Q100"/>
  <c r="M100"/>
  <c r="N100" s="1"/>
  <c r="I100"/>
  <c r="H100"/>
  <c r="D100"/>
  <c r="E100" s="1"/>
  <c r="K100" s="1"/>
  <c r="BI99"/>
  <c r="BI127" s="1"/>
  <c r="BH99"/>
  <c r="BH127" s="1"/>
  <c r="BE99"/>
  <c r="BE127" s="1"/>
  <c r="BB99"/>
  <c r="BA99"/>
  <c r="AW99"/>
  <c r="BC99" s="1"/>
  <c r="AS99"/>
  <c r="AR99"/>
  <c r="AO99"/>
  <c r="AU99" s="1"/>
  <c r="AN99"/>
  <c r="AT99" s="1"/>
  <c r="AJ99"/>
  <c r="AI99"/>
  <c r="AF99"/>
  <c r="AL99" s="1"/>
  <c r="AE99"/>
  <c r="AK99" s="1"/>
  <c r="AA99"/>
  <c r="Z99"/>
  <c r="W99"/>
  <c r="AC99" s="1"/>
  <c r="V99"/>
  <c r="AB99" s="1"/>
  <c r="R99"/>
  <c r="Q99"/>
  <c r="N99"/>
  <c r="T99" s="1"/>
  <c r="M99"/>
  <c r="S99" s="1"/>
  <c r="I99"/>
  <c r="H99"/>
  <c r="E99"/>
  <c r="K99" s="1"/>
  <c r="D99"/>
  <c r="J99" s="1"/>
  <c r="BK98"/>
  <c r="BJ98"/>
  <c r="BG98"/>
  <c r="BM98" s="1"/>
  <c r="BF98"/>
  <c r="BL98" s="1"/>
  <c r="BB98"/>
  <c r="BA98"/>
  <c r="AX98"/>
  <c r="BD98" s="1"/>
  <c r="AW98"/>
  <c r="BC98" s="1"/>
  <c r="AS98"/>
  <c r="AQ98"/>
  <c r="AR98" s="1"/>
  <c r="AN98"/>
  <c r="AT98" s="1"/>
  <c r="AJ98"/>
  <c r="AI98"/>
  <c r="AE98"/>
  <c r="AF98" s="1"/>
  <c r="AL98" s="1"/>
  <c r="AB98"/>
  <c r="AA98"/>
  <c r="Z98"/>
  <c r="Y98"/>
  <c r="W98"/>
  <c r="AC98" s="1"/>
  <c r="V98"/>
  <c r="R98"/>
  <c r="Q98"/>
  <c r="N98"/>
  <c r="T98" s="1"/>
  <c r="M98"/>
  <c r="S98" s="1"/>
  <c r="I98"/>
  <c r="H98"/>
  <c r="E98"/>
  <c r="K98" s="1"/>
  <c r="D98"/>
  <c r="J98" s="1"/>
  <c r="BK97"/>
  <c r="BJ97"/>
  <c r="BG97"/>
  <c r="BM97" s="1"/>
  <c r="BF97"/>
  <c r="BL97" s="1"/>
  <c r="BB97"/>
  <c r="BA97"/>
  <c r="AX97"/>
  <c r="BD97" s="1"/>
  <c r="AW97"/>
  <c r="BC97" s="1"/>
  <c r="AS97"/>
  <c r="AQ97"/>
  <c r="AR97" s="1"/>
  <c r="AN97"/>
  <c r="AT97" s="1"/>
  <c r="AJ97"/>
  <c r="AI97"/>
  <c r="AE97"/>
  <c r="AF97" s="1"/>
  <c r="AL97" s="1"/>
  <c r="AB97"/>
  <c r="AA97"/>
  <c r="Z97"/>
  <c r="Y97"/>
  <c r="W97"/>
  <c r="AC97" s="1"/>
  <c r="V97"/>
  <c r="R97"/>
  <c r="Q97"/>
  <c r="N97"/>
  <c r="T97" s="1"/>
  <c r="M97"/>
  <c r="S97" s="1"/>
  <c r="I97"/>
  <c r="H97"/>
  <c r="E97"/>
  <c r="K97" s="1"/>
  <c r="D97"/>
  <c r="J97" s="1"/>
  <c r="BK96"/>
  <c r="BJ96"/>
  <c r="BG96"/>
  <c r="BM96" s="1"/>
  <c r="BF96"/>
  <c r="BL96" s="1"/>
  <c r="BB96"/>
  <c r="BA96"/>
  <c r="AX96"/>
  <c r="BD96" s="1"/>
  <c r="AW96"/>
  <c r="BC96" s="1"/>
  <c r="AS96"/>
  <c r="AQ96"/>
  <c r="AR96" s="1"/>
  <c r="AN96"/>
  <c r="AT96" s="1"/>
  <c r="AJ96"/>
  <c r="AI96"/>
  <c r="AE96"/>
  <c r="AF96" s="1"/>
  <c r="AL96" s="1"/>
  <c r="AB96"/>
  <c r="AA96"/>
  <c r="Z96"/>
  <c r="Y96"/>
  <c r="W96"/>
  <c r="AC96" s="1"/>
  <c r="V96"/>
  <c r="R96"/>
  <c r="Q96"/>
  <c r="N96"/>
  <c r="T96" s="1"/>
  <c r="M96"/>
  <c r="S96" s="1"/>
  <c r="I96"/>
  <c r="H96"/>
  <c r="E96"/>
  <c r="K96" s="1"/>
  <c r="D96"/>
  <c r="J96" s="1"/>
  <c r="BK95"/>
  <c r="BJ95"/>
  <c r="BG95"/>
  <c r="BM95" s="1"/>
  <c r="BF95"/>
  <c r="BL95" s="1"/>
  <c r="BB95"/>
  <c r="BA95"/>
  <c r="AX95"/>
  <c r="BD95" s="1"/>
  <c r="AW95"/>
  <c r="BC95" s="1"/>
  <c r="AS95"/>
  <c r="AQ95"/>
  <c r="AR95" s="1"/>
  <c r="AN95"/>
  <c r="AT95" s="1"/>
  <c r="AJ95"/>
  <c r="AI95"/>
  <c r="AE95"/>
  <c r="AF95" s="1"/>
  <c r="AL95" s="1"/>
  <c r="AB95"/>
  <c r="AA95"/>
  <c r="Z95"/>
  <c r="Y95"/>
  <c r="W95"/>
  <c r="AC95" s="1"/>
  <c r="V95"/>
  <c r="R95"/>
  <c r="Q95"/>
  <c r="N95"/>
  <c r="T95" s="1"/>
  <c r="M95"/>
  <c r="S95" s="1"/>
  <c r="I95"/>
  <c r="H95"/>
  <c r="E95"/>
  <c r="K95" s="1"/>
  <c r="D95"/>
  <c r="J95" s="1"/>
  <c r="BK94"/>
  <c r="BJ94"/>
  <c r="BG94"/>
  <c r="BM94" s="1"/>
  <c r="BF94"/>
  <c r="BL94" s="1"/>
  <c r="BB94"/>
  <c r="BA94"/>
  <c r="AX94"/>
  <c r="BD94" s="1"/>
  <c r="AW94"/>
  <c r="BC94" s="1"/>
  <c r="AS94"/>
  <c r="AQ94"/>
  <c r="AR94" s="1"/>
  <c r="AN94"/>
  <c r="AT94" s="1"/>
  <c r="AJ94"/>
  <c r="AI94"/>
  <c r="AE94"/>
  <c r="AF94" s="1"/>
  <c r="AL94" s="1"/>
  <c r="AB94"/>
  <c r="AA94"/>
  <c r="Z94"/>
  <c r="Y94"/>
  <c r="W94"/>
  <c r="AC94" s="1"/>
  <c r="V94"/>
  <c r="R94"/>
  <c r="Q94"/>
  <c r="N94"/>
  <c r="T94" s="1"/>
  <c r="M94"/>
  <c r="S94" s="1"/>
  <c r="I94"/>
  <c r="H94"/>
  <c r="E94"/>
  <c r="K94" s="1"/>
  <c r="D94"/>
  <c r="J94" s="1"/>
  <c r="BK93"/>
  <c r="BJ93"/>
  <c r="BG93"/>
  <c r="BM93" s="1"/>
  <c r="BF93"/>
  <c r="BL93" s="1"/>
  <c r="BB93"/>
  <c r="BA93"/>
  <c r="AX93"/>
  <c r="BD93" s="1"/>
  <c r="AW93"/>
  <c r="BC93" s="1"/>
  <c r="AS93"/>
  <c r="AQ93"/>
  <c r="AR93" s="1"/>
  <c r="AN93"/>
  <c r="AT93" s="1"/>
  <c r="AJ93"/>
  <c r="AI93"/>
  <c r="AE93"/>
  <c r="AF93" s="1"/>
  <c r="AL93" s="1"/>
  <c r="AB93"/>
  <c r="AA93"/>
  <c r="Z93"/>
  <c r="Y93"/>
  <c r="W93"/>
  <c r="AC93" s="1"/>
  <c r="V93"/>
  <c r="R93"/>
  <c r="Q93"/>
  <c r="N93"/>
  <c r="T93" s="1"/>
  <c r="M93"/>
  <c r="S93" s="1"/>
  <c r="I93"/>
  <c r="H93"/>
  <c r="E93"/>
  <c r="K93" s="1"/>
  <c r="D93"/>
  <c r="J93" s="1"/>
  <c r="BK92"/>
  <c r="BJ92"/>
  <c r="BG92"/>
  <c r="BM92" s="1"/>
  <c r="BF92"/>
  <c r="BL92" s="1"/>
  <c r="BB92"/>
  <c r="BA92"/>
  <c r="AX92"/>
  <c r="BD92" s="1"/>
  <c r="AW92"/>
  <c r="BC92" s="1"/>
  <c r="AS92"/>
  <c r="AQ92"/>
  <c r="AR92" s="1"/>
  <c r="AN92"/>
  <c r="AT92" s="1"/>
  <c r="AJ92"/>
  <c r="AI92"/>
  <c r="AE92"/>
  <c r="AF92" s="1"/>
  <c r="AL92" s="1"/>
  <c r="AB92"/>
  <c r="AA92"/>
  <c r="Z92"/>
  <c r="Y92"/>
  <c r="W92"/>
  <c r="AC92" s="1"/>
  <c r="V92"/>
  <c r="R92"/>
  <c r="Q92"/>
  <c r="N92"/>
  <c r="T92" s="1"/>
  <c r="M92"/>
  <c r="S92" s="1"/>
  <c r="I92"/>
  <c r="H92"/>
  <c r="E92"/>
  <c r="K92" s="1"/>
  <c r="D92"/>
  <c r="J92" s="1"/>
  <c r="BK91"/>
  <c r="BJ91"/>
  <c r="BG91"/>
  <c r="BM91" s="1"/>
  <c r="BF91"/>
  <c r="BL91" s="1"/>
  <c r="BB91"/>
  <c r="BA91"/>
  <c r="AX91"/>
  <c r="BD91" s="1"/>
  <c r="AW91"/>
  <c r="BC91" s="1"/>
  <c r="AS91"/>
  <c r="AQ91"/>
  <c r="AR91" s="1"/>
  <c r="AN91"/>
  <c r="AT91" s="1"/>
  <c r="AJ91"/>
  <c r="AI91"/>
  <c r="AE91"/>
  <c r="AF91" s="1"/>
  <c r="AL91" s="1"/>
  <c r="AB91"/>
  <c r="AA91"/>
  <c r="Z91"/>
  <c r="Y91"/>
  <c r="W91"/>
  <c r="AC91" s="1"/>
  <c r="V91"/>
  <c r="R91"/>
  <c r="Q91"/>
  <c r="N91"/>
  <c r="T91" s="1"/>
  <c r="M91"/>
  <c r="S91" s="1"/>
  <c r="I91"/>
  <c r="H91"/>
  <c r="E91"/>
  <c r="K91" s="1"/>
  <c r="D91"/>
  <c r="J91" s="1"/>
  <c r="BK90"/>
  <c r="BJ90"/>
  <c r="BG90"/>
  <c r="BM90" s="1"/>
  <c r="BF90"/>
  <c r="BL90" s="1"/>
  <c r="BB90"/>
  <c r="BA90"/>
  <c r="AX90"/>
  <c r="BD90" s="1"/>
  <c r="AW90"/>
  <c r="BC90" s="1"/>
  <c r="AS90"/>
  <c r="AQ90"/>
  <c r="AR90" s="1"/>
  <c r="AN90"/>
  <c r="AT90" s="1"/>
  <c r="AJ90"/>
  <c r="AI90"/>
  <c r="AE90"/>
  <c r="AF90" s="1"/>
  <c r="AL90" s="1"/>
  <c r="AB90"/>
  <c r="AA90"/>
  <c r="Z90"/>
  <c r="Y90"/>
  <c r="W90"/>
  <c r="AC90" s="1"/>
  <c r="V90"/>
  <c r="R90"/>
  <c r="Q90"/>
  <c r="N90"/>
  <c r="T90" s="1"/>
  <c r="M90"/>
  <c r="S90" s="1"/>
  <c r="I90"/>
  <c r="H90"/>
  <c r="E90"/>
  <c r="K90" s="1"/>
  <c r="D90"/>
  <c r="J90" s="1"/>
  <c r="BK89"/>
  <c r="BJ89"/>
  <c r="BG89"/>
  <c r="BM89" s="1"/>
  <c r="BF89"/>
  <c r="BL89" s="1"/>
  <c r="BB89"/>
  <c r="BA89"/>
  <c r="AX89"/>
  <c r="BD89" s="1"/>
  <c r="AW89"/>
  <c r="BC89" s="1"/>
  <c r="AS89"/>
  <c r="AQ89"/>
  <c r="AR89" s="1"/>
  <c r="AN89"/>
  <c r="AT89" s="1"/>
  <c r="AJ89"/>
  <c r="AI89"/>
  <c r="AE89"/>
  <c r="AF89" s="1"/>
  <c r="AL89" s="1"/>
  <c r="AB89"/>
  <c r="AA89"/>
  <c r="Z89"/>
  <c r="Y89"/>
  <c r="W89"/>
  <c r="AC89" s="1"/>
  <c r="V89"/>
  <c r="R89"/>
  <c r="Q89"/>
  <c r="N89"/>
  <c r="T89" s="1"/>
  <c r="M89"/>
  <c r="S89" s="1"/>
  <c r="I89"/>
  <c r="H89"/>
  <c r="E89"/>
  <c r="K89" s="1"/>
  <c r="D89"/>
  <c r="J89" s="1"/>
  <c r="BK88"/>
  <c r="BJ88"/>
  <c r="BG88"/>
  <c r="BM88" s="1"/>
  <c r="BF88"/>
  <c r="BL88" s="1"/>
  <c r="BB88"/>
  <c r="BA88"/>
  <c r="AX88"/>
  <c r="BD88" s="1"/>
  <c r="AW88"/>
  <c r="BC88" s="1"/>
  <c r="AS88"/>
  <c r="AQ88"/>
  <c r="AR88" s="1"/>
  <c r="AN88"/>
  <c r="AT88" s="1"/>
  <c r="AJ88"/>
  <c r="AI88"/>
  <c r="AE88"/>
  <c r="AF88" s="1"/>
  <c r="AL88" s="1"/>
  <c r="AB88"/>
  <c r="AA88"/>
  <c r="Z88"/>
  <c r="Y88"/>
  <c r="W88"/>
  <c r="AC88" s="1"/>
  <c r="V88"/>
  <c r="R88"/>
  <c r="Q88"/>
  <c r="N88"/>
  <c r="T88" s="1"/>
  <c r="M88"/>
  <c r="S88" s="1"/>
  <c r="I88"/>
  <c r="H88"/>
  <c r="E88"/>
  <c r="K88" s="1"/>
  <c r="D88"/>
  <c r="J88" s="1"/>
  <c r="BK87"/>
  <c r="BJ87"/>
  <c r="BG87"/>
  <c r="BM87" s="1"/>
  <c r="BF87"/>
  <c r="BL87" s="1"/>
  <c r="BB87"/>
  <c r="BA87"/>
  <c r="AX87"/>
  <c r="BD87" s="1"/>
  <c r="AW87"/>
  <c r="BC87" s="1"/>
  <c r="AS87"/>
  <c r="AQ87"/>
  <c r="AR87" s="1"/>
  <c r="AN87"/>
  <c r="AT87" s="1"/>
  <c r="AJ87"/>
  <c r="AI87"/>
  <c r="AE87"/>
  <c r="AF87" s="1"/>
  <c r="AL87" s="1"/>
  <c r="AB87"/>
  <c r="AA87"/>
  <c r="Z87"/>
  <c r="Y87"/>
  <c r="W87"/>
  <c r="AC87" s="1"/>
  <c r="V87"/>
  <c r="R87"/>
  <c r="Q87"/>
  <c r="N87"/>
  <c r="T87" s="1"/>
  <c r="M87"/>
  <c r="S87" s="1"/>
  <c r="I87"/>
  <c r="H87"/>
  <c r="E87"/>
  <c r="K87" s="1"/>
  <c r="D87"/>
  <c r="J87" s="1"/>
  <c r="BK86"/>
  <c r="BJ86"/>
  <c r="BG86"/>
  <c r="BM86" s="1"/>
  <c r="BF86"/>
  <c r="BL86" s="1"/>
  <c r="BB86"/>
  <c r="BA86"/>
  <c r="AX86"/>
  <c r="BD86" s="1"/>
  <c r="AW86"/>
  <c r="BC86" s="1"/>
  <c r="AS86"/>
  <c r="AQ86"/>
  <c r="AR86" s="1"/>
  <c r="AN86"/>
  <c r="AT86" s="1"/>
  <c r="AJ86"/>
  <c r="AI86"/>
  <c r="AE86"/>
  <c r="AF86" s="1"/>
  <c r="AL86" s="1"/>
  <c r="AB86"/>
  <c r="AA86"/>
  <c r="Z86"/>
  <c r="Y86"/>
  <c r="W86"/>
  <c r="AC86" s="1"/>
  <c r="V86"/>
  <c r="R86"/>
  <c r="Q86"/>
  <c r="N86"/>
  <c r="T86" s="1"/>
  <c r="M86"/>
  <c r="S86" s="1"/>
  <c r="I86"/>
  <c r="H86"/>
  <c r="E86"/>
  <c r="K86" s="1"/>
  <c r="D86"/>
  <c r="J86" s="1"/>
  <c r="BK85"/>
  <c r="BJ85"/>
  <c r="BG85"/>
  <c r="BM85" s="1"/>
  <c r="BF85"/>
  <c r="BL85" s="1"/>
  <c r="BB85"/>
  <c r="BA85"/>
  <c r="AX85"/>
  <c r="BD85" s="1"/>
  <c r="AW85"/>
  <c r="BC85" s="1"/>
  <c r="AS85"/>
  <c r="AQ85"/>
  <c r="AR85" s="1"/>
  <c r="AN85"/>
  <c r="AT85" s="1"/>
  <c r="AJ85"/>
  <c r="AI85"/>
  <c r="AE85"/>
  <c r="AF85" s="1"/>
  <c r="AL85" s="1"/>
  <c r="AB85"/>
  <c r="AA85"/>
  <c r="Z85"/>
  <c r="Y85"/>
  <c r="W85"/>
  <c r="AC85" s="1"/>
  <c r="V85"/>
  <c r="R85"/>
  <c r="Q85"/>
  <c r="N85"/>
  <c r="T85" s="1"/>
  <c r="M85"/>
  <c r="S85" s="1"/>
  <c r="I85"/>
  <c r="H85"/>
  <c r="E85"/>
  <c r="K85" s="1"/>
  <c r="D85"/>
  <c r="J85" s="1"/>
  <c r="BK84"/>
  <c r="BJ84"/>
  <c r="BG84"/>
  <c r="BM84" s="1"/>
  <c r="BF84"/>
  <c r="BL84" s="1"/>
  <c r="BB84"/>
  <c r="BA84"/>
  <c r="AX84"/>
  <c r="BD84" s="1"/>
  <c r="AW84"/>
  <c r="BC84" s="1"/>
  <c r="AS84"/>
  <c r="AQ84"/>
  <c r="AR84" s="1"/>
  <c r="AN84"/>
  <c r="AT84" s="1"/>
  <c r="AJ84"/>
  <c r="AI84"/>
  <c r="AE84"/>
  <c r="AF84" s="1"/>
  <c r="AL84" s="1"/>
  <c r="AB84"/>
  <c r="AA84"/>
  <c r="Z84"/>
  <c r="Y84"/>
  <c r="W84"/>
  <c r="AC84" s="1"/>
  <c r="V84"/>
  <c r="R84"/>
  <c r="Q84"/>
  <c r="N84"/>
  <c r="T84" s="1"/>
  <c r="M84"/>
  <c r="S84" s="1"/>
  <c r="I84"/>
  <c r="H84"/>
  <c r="E84"/>
  <c r="K84" s="1"/>
  <c r="D84"/>
  <c r="J84" s="1"/>
  <c r="BK83"/>
  <c r="BJ83"/>
  <c r="BG83"/>
  <c r="BM83" s="1"/>
  <c r="BF83"/>
  <c r="BL83" s="1"/>
  <c r="BB83"/>
  <c r="BA83"/>
  <c r="AX83"/>
  <c r="BD83" s="1"/>
  <c r="AW83"/>
  <c r="BC83" s="1"/>
  <c r="AS83"/>
  <c r="AQ83"/>
  <c r="AR83" s="1"/>
  <c r="AN83"/>
  <c r="AT83" s="1"/>
  <c r="AJ83"/>
  <c r="AI83"/>
  <c r="AE83"/>
  <c r="AF83" s="1"/>
  <c r="AL83" s="1"/>
  <c r="AB83"/>
  <c r="AA83"/>
  <c r="Z83"/>
  <c r="Y83"/>
  <c r="W83"/>
  <c r="AC83" s="1"/>
  <c r="V83"/>
  <c r="R83"/>
  <c r="Q83"/>
  <c r="N83"/>
  <c r="T83" s="1"/>
  <c r="M83"/>
  <c r="S83" s="1"/>
  <c r="I83"/>
  <c r="H83"/>
  <c r="E83"/>
  <c r="K83" s="1"/>
  <c r="D83"/>
  <c r="J83" s="1"/>
  <c r="BK82"/>
  <c r="BJ82"/>
  <c r="BG82"/>
  <c r="BM82" s="1"/>
  <c r="BF82"/>
  <c r="BL82" s="1"/>
  <c r="BB82"/>
  <c r="BA82"/>
  <c r="AX82"/>
  <c r="BD82" s="1"/>
  <c r="AW82"/>
  <c r="BC82" s="1"/>
  <c r="AS82"/>
  <c r="AQ82"/>
  <c r="AR82" s="1"/>
  <c r="AN82"/>
  <c r="AT82" s="1"/>
  <c r="AJ82"/>
  <c r="AI82"/>
  <c r="AE82"/>
  <c r="AF82" s="1"/>
  <c r="AL82" s="1"/>
  <c r="AB82"/>
  <c r="AA82"/>
  <c r="Z82"/>
  <c r="Y82"/>
  <c r="W82"/>
  <c r="AC82" s="1"/>
  <c r="V82"/>
  <c r="R82"/>
  <c r="Q82"/>
  <c r="N82"/>
  <c r="T82" s="1"/>
  <c r="M82"/>
  <c r="S82" s="1"/>
  <c r="I82"/>
  <c r="H82"/>
  <c r="E82"/>
  <c r="K82" s="1"/>
  <c r="D82"/>
  <c r="J82" s="1"/>
  <c r="BK81"/>
  <c r="BJ81"/>
  <c r="BG81"/>
  <c r="BM81" s="1"/>
  <c r="BF81"/>
  <c r="BL81" s="1"/>
  <c r="BB81"/>
  <c r="BA81"/>
  <c r="AX81"/>
  <c r="BD81" s="1"/>
  <c r="AW81"/>
  <c r="BC81" s="1"/>
  <c r="AS81"/>
  <c r="AQ81"/>
  <c r="AR81" s="1"/>
  <c r="AN81"/>
  <c r="AT81" s="1"/>
  <c r="AJ81"/>
  <c r="AI81"/>
  <c r="AE81"/>
  <c r="AF81" s="1"/>
  <c r="AL81" s="1"/>
  <c r="AB81"/>
  <c r="AA81"/>
  <c r="Z81"/>
  <c r="Y81"/>
  <c r="W81"/>
  <c r="AC81" s="1"/>
  <c r="V81"/>
  <c r="R81"/>
  <c r="Q81"/>
  <c r="N81"/>
  <c r="T81" s="1"/>
  <c r="M81"/>
  <c r="S81" s="1"/>
  <c r="I81"/>
  <c r="H81"/>
  <c r="E81"/>
  <c r="K81" s="1"/>
  <c r="D81"/>
  <c r="J81" s="1"/>
  <c r="BK80"/>
  <c r="BJ80"/>
  <c r="BG80"/>
  <c r="BM80" s="1"/>
  <c r="BF80"/>
  <c r="BL80" s="1"/>
  <c r="BB80"/>
  <c r="BA80"/>
  <c r="AX80"/>
  <c r="BD80" s="1"/>
  <c r="AW80"/>
  <c r="BC80" s="1"/>
  <c r="AS80"/>
  <c r="AQ80"/>
  <c r="AR80" s="1"/>
  <c r="AN80"/>
  <c r="AT80" s="1"/>
  <c r="AJ80"/>
  <c r="AI80"/>
  <c r="AE80"/>
  <c r="AF80" s="1"/>
  <c r="AL80" s="1"/>
  <c r="AB80"/>
  <c r="AA80"/>
  <c r="Z80"/>
  <c r="Y80"/>
  <c r="W80"/>
  <c r="AC80" s="1"/>
  <c r="V80"/>
  <c r="R80"/>
  <c r="Q80"/>
  <c r="N80"/>
  <c r="T80" s="1"/>
  <c r="M80"/>
  <c r="S80" s="1"/>
  <c r="I80"/>
  <c r="H80"/>
  <c r="E80"/>
  <c r="K80" s="1"/>
  <c r="D80"/>
  <c r="J80" s="1"/>
  <c r="BK79"/>
  <c r="BJ79"/>
  <c r="BG79"/>
  <c r="BM79" s="1"/>
  <c r="BF79"/>
  <c r="BL79" s="1"/>
  <c r="BB79"/>
  <c r="BA79"/>
  <c r="AX79"/>
  <c r="BD79" s="1"/>
  <c r="AW79"/>
  <c r="BC79" s="1"/>
  <c r="AS79"/>
  <c r="AQ79"/>
  <c r="AR79" s="1"/>
  <c r="AN79"/>
  <c r="AT79" s="1"/>
  <c r="AJ79"/>
  <c r="AI79"/>
  <c r="AE79"/>
  <c r="AF79" s="1"/>
  <c r="AL79" s="1"/>
  <c r="AB79"/>
  <c r="AA79"/>
  <c r="Z79"/>
  <c r="Y79"/>
  <c r="W79"/>
  <c r="AC79" s="1"/>
  <c r="V79"/>
  <c r="R79"/>
  <c r="Q79"/>
  <c r="N79"/>
  <c r="T79" s="1"/>
  <c r="M79"/>
  <c r="S79" s="1"/>
  <c r="I79"/>
  <c r="H79"/>
  <c r="E79"/>
  <c r="K79" s="1"/>
  <c r="D79"/>
  <c r="J79" s="1"/>
  <c r="BK78"/>
  <c r="BJ78"/>
  <c r="BG78"/>
  <c r="BM78" s="1"/>
  <c r="BF78"/>
  <c r="BL78" s="1"/>
  <c r="BB78"/>
  <c r="BA78"/>
  <c r="AX78"/>
  <c r="BD78" s="1"/>
  <c r="AW78"/>
  <c r="BC78" s="1"/>
  <c r="AS78"/>
  <c r="AQ78"/>
  <c r="AR78" s="1"/>
  <c r="AN78"/>
  <c r="AT78" s="1"/>
  <c r="AJ78"/>
  <c r="AI78"/>
  <c r="AE78"/>
  <c r="AF78" s="1"/>
  <c r="AL78" s="1"/>
  <c r="AB78"/>
  <c r="AA78"/>
  <c r="Z78"/>
  <c r="Y78"/>
  <c r="W78"/>
  <c r="AC78" s="1"/>
  <c r="V78"/>
  <c r="R78"/>
  <c r="Q78"/>
  <c r="N78"/>
  <c r="T78" s="1"/>
  <c r="M78"/>
  <c r="S78" s="1"/>
  <c r="I78"/>
  <c r="H78"/>
  <c r="E78"/>
  <c r="K78" s="1"/>
  <c r="D78"/>
  <c r="J78" s="1"/>
  <c r="BK77"/>
  <c r="BJ77"/>
  <c r="BG77"/>
  <c r="BM77" s="1"/>
  <c r="BF77"/>
  <c r="BL77" s="1"/>
  <c r="BB77"/>
  <c r="BA77"/>
  <c r="AX77"/>
  <c r="BD77" s="1"/>
  <c r="AW77"/>
  <c r="BC77" s="1"/>
  <c r="AS77"/>
  <c r="AQ77"/>
  <c r="AR77" s="1"/>
  <c r="AN77"/>
  <c r="AT77" s="1"/>
  <c r="AJ77"/>
  <c r="AI77"/>
  <c r="AE77"/>
  <c r="AF77" s="1"/>
  <c r="AL77" s="1"/>
  <c r="AB77"/>
  <c r="AA77"/>
  <c r="Z77"/>
  <c r="Y77"/>
  <c r="W77"/>
  <c r="AC77" s="1"/>
  <c r="V77"/>
  <c r="R77"/>
  <c r="Q77"/>
  <c r="N77"/>
  <c r="T77" s="1"/>
  <c r="M77"/>
  <c r="S77" s="1"/>
  <c r="I77"/>
  <c r="H77"/>
  <c r="E77"/>
  <c r="K77" s="1"/>
  <c r="D77"/>
  <c r="J77" s="1"/>
  <c r="BK76"/>
  <c r="BJ76"/>
  <c r="BG76"/>
  <c r="BM76" s="1"/>
  <c r="BF76"/>
  <c r="BL76" s="1"/>
  <c r="BB76"/>
  <c r="BA76"/>
  <c r="AX76"/>
  <c r="BD76" s="1"/>
  <c r="AW76"/>
  <c r="BC76" s="1"/>
  <c r="AS76"/>
  <c r="AQ76"/>
  <c r="AR76" s="1"/>
  <c r="AN76"/>
  <c r="AT76" s="1"/>
  <c r="AJ76"/>
  <c r="AI76"/>
  <c r="AE76"/>
  <c r="AF76" s="1"/>
  <c r="AL76" s="1"/>
  <c r="AB76"/>
  <c r="AA76"/>
  <c r="Z76"/>
  <c r="Y76"/>
  <c r="W76"/>
  <c r="AC76" s="1"/>
  <c r="V76"/>
  <c r="R76"/>
  <c r="Q76"/>
  <c r="N76"/>
  <c r="T76" s="1"/>
  <c r="M76"/>
  <c r="S76" s="1"/>
  <c r="I76"/>
  <c r="H76"/>
  <c r="E76"/>
  <c r="K76" s="1"/>
  <c r="D76"/>
  <c r="J76" s="1"/>
  <c r="BK75"/>
  <c r="BJ75"/>
  <c r="BG75"/>
  <c r="BM75" s="1"/>
  <c r="BF75"/>
  <c r="BL75" s="1"/>
  <c r="BB75"/>
  <c r="BA75"/>
  <c r="AX75"/>
  <c r="BD75" s="1"/>
  <c r="AW75"/>
  <c r="BC75" s="1"/>
  <c r="AS75"/>
  <c r="AQ75"/>
  <c r="AR75" s="1"/>
  <c r="AN75"/>
  <c r="AT75" s="1"/>
  <c r="AJ75"/>
  <c r="AI75"/>
  <c r="AE75"/>
  <c r="AF75" s="1"/>
  <c r="AL75" s="1"/>
  <c r="AB75"/>
  <c r="AA75"/>
  <c r="Z75"/>
  <c r="Y75"/>
  <c r="W75"/>
  <c r="AC75" s="1"/>
  <c r="V75"/>
  <c r="R75"/>
  <c r="Q75"/>
  <c r="N75"/>
  <c r="T75" s="1"/>
  <c r="M75"/>
  <c r="S75" s="1"/>
  <c r="I75"/>
  <c r="H75"/>
  <c r="E75"/>
  <c r="K75" s="1"/>
  <c r="D75"/>
  <c r="J75" s="1"/>
  <c r="BK74"/>
  <c r="BJ74"/>
  <c r="BG74"/>
  <c r="BM74" s="1"/>
  <c r="BF74"/>
  <c r="BL74" s="1"/>
  <c r="BB74"/>
  <c r="BA74"/>
  <c r="AX74"/>
  <c r="BD74" s="1"/>
  <c r="AW74"/>
  <c r="BC74" s="1"/>
  <c r="AS74"/>
  <c r="AQ74"/>
  <c r="AR74" s="1"/>
  <c r="AN74"/>
  <c r="AT74" s="1"/>
  <c r="AJ74"/>
  <c r="AI74"/>
  <c r="AE74"/>
  <c r="AF74" s="1"/>
  <c r="AL74" s="1"/>
  <c r="AB74"/>
  <c r="AA74"/>
  <c r="Z74"/>
  <c r="Y74"/>
  <c r="W74"/>
  <c r="AC74" s="1"/>
  <c r="V74"/>
  <c r="R74"/>
  <c r="Q74"/>
  <c r="N74"/>
  <c r="T74" s="1"/>
  <c r="M74"/>
  <c r="S74" s="1"/>
  <c r="I74"/>
  <c r="H74"/>
  <c r="E74"/>
  <c r="K74" s="1"/>
  <c r="D74"/>
  <c r="J74" s="1"/>
  <c r="BK73"/>
  <c r="BJ73"/>
  <c r="BG73"/>
  <c r="BM73" s="1"/>
  <c r="BF73"/>
  <c r="BL73" s="1"/>
  <c r="BB73"/>
  <c r="BA73"/>
  <c r="AX73"/>
  <c r="BD73" s="1"/>
  <c r="AW73"/>
  <c r="BC73" s="1"/>
  <c r="AS73"/>
  <c r="AQ73"/>
  <c r="AR73" s="1"/>
  <c r="AN73"/>
  <c r="AT73" s="1"/>
  <c r="AJ73"/>
  <c r="AI73"/>
  <c r="AE73"/>
  <c r="AF73" s="1"/>
  <c r="AL73" s="1"/>
  <c r="AB73"/>
  <c r="AA73"/>
  <c r="Z73"/>
  <c r="Y73"/>
  <c r="W73"/>
  <c r="AC73" s="1"/>
  <c r="V73"/>
  <c r="R73"/>
  <c r="Q73"/>
  <c r="N73"/>
  <c r="T73" s="1"/>
  <c r="M73"/>
  <c r="S73" s="1"/>
  <c r="I73"/>
  <c r="H73"/>
  <c r="E73"/>
  <c r="K73" s="1"/>
  <c r="D73"/>
  <c r="J73" s="1"/>
  <c r="BK72"/>
  <c r="BJ72"/>
  <c r="BG72"/>
  <c r="BM72" s="1"/>
  <c r="BF72"/>
  <c r="BL72" s="1"/>
  <c r="BB72"/>
  <c r="BA72"/>
  <c r="AX72"/>
  <c r="BD72" s="1"/>
  <c r="AW72"/>
  <c r="BC72" s="1"/>
  <c r="AS72"/>
  <c r="AQ72"/>
  <c r="AR72" s="1"/>
  <c r="AN72"/>
  <c r="AT72" s="1"/>
  <c r="AJ72"/>
  <c r="AI72"/>
  <c r="AE72"/>
  <c r="AF72" s="1"/>
  <c r="AL72" s="1"/>
  <c r="AB72"/>
  <c r="AA72"/>
  <c r="Z72"/>
  <c r="Y72"/>
  <c r="W72"/>
  <c r="AC72" s="1"/>
  <c r="V72"/>
  <c r="R72"/>
  <c r="Q72"/>
  <c r="N72"/>
  <c r="T72" s="1"/>
  <c r="M72"/>
  <c r="S72" s="1"/>
  <c r="I72"/>
  <c r="H72"/>
  <c r="E72"/>
  <c r="K72" s="1"/>
  <c r="D72"/>
  <c r="J72" s="1"/>
  <c r="BK71"/>
  <c r="BJ71"/>
  <c r="BG71"/>
  <c r="BM71" s="1"/>
  <c r="BF71"/>
  <c r="BL71" s="1"/>
  <c r="BB71"/>
  <c r="BA71"/>
  <c r="AX71"/>
  <c r="BD71" s="1"/>
  <c r="AW71"/>
  <c r="BC71" s="1"/>
  <c r="AS71"/>
  <c r="AQ71"/>
  <c r="AR71" s="1"/>
  <c r="AN71"/>
  <c r="AT71" s="1"/>
  <c r="AJ71"/>
  <c r="AI71"/>
  <c r="AE71"/>
  <c r="AF71" s="1"/>
  <c r="AL71" s="1"/>
  <c r="AB71"/>
  <c r="AA71"/>
  <c r="Z71"/>
  <c r="Y71"/>
  <c r="W71"/>
  <c r="AC71" s="1"/>
  <c r="V71"/>
  <c r="R71"/>
  <c r="Q71"/>
  <c r="N71"/>
  <c r="T71" s="1"/>
  <c r="M71"/>
  <c r="S71" s="1"/>
  <c r="I71"/>
  <c r="H71"/>
  <c r="E71"/>
  <c r="K71" s="1"/>
  <c r="D71"/>
  <c r="J71" s="1"/>
  <c r="BK70"/>
  <c r="BJ70"/>
  <c r="BG70"/>
  <c r="BM70" s="1"/>
  <c r="BF70"/>
  <c r="BL70" s="1"/>
  <c r="BB70"/>
  <c r="BA70"/>
  <c r="AX70"/>
  <c r="BD70" s="1"/>
  <c r="AW70"/>
  <c r="BC70" s="1"/>
  <c r="AS70"/>
  <c r="AQ70"/>
  <c r="AR70" s="1"/>
  <c r="AN70"/>
  <c r="AT70" s="1"/>
  <c r="AJ70"/>
  <c r="AI70"/>
  <c r="AE70"/>
  <c r="AF70" s="1"/>
  <c r="AL70" s="1"/>
  <c r="AB70"/>
  <c r="AA70"/>
  <c r="Z70"/>
  <c r="Y70"/>
  <c r="W70"/>
  <c r="AC70" s="1"/>
  <c r="V70"/>
  <c r="R70"/>
  <c r="Q70"/>
  <c r="N70"/>
  <c r="T70" s="1"/>
  <c r="M70"/>
  <c r="S70" s="1"/>
  <c r="I70"/>
  <c r="H70"/>
  <c r="E70"/>
  <c r="K70" s="1"/>
  <c r="D70"/>
  <c r="J70" s="1"/>
  <c r="BK69"/>
  <c r="BJ69"/>
  <c r="BG69"/>
  <c r="BM69" s="1"/>
  <c r="BF69"/>
  <c r="BL69" s="1"/>
  <c r="BB69"/>
  <c r="BA69"/>
  <c r="AX69"/>
  <c r="BD69" s="1"/>
  <c r="AW69"/>
  <c r="BC69" s="1"/>
  <c r="AS69"/>
  <c r="AQ69"/>
  <c r="AR69" s="1"/>
  <c r="AN69"/>
  <c r="AT69" s="1"/>
  <c r="AJ69"/>
  <c r="AI69"/>
  <c r="AE69"/>
  <c r="AF69" s="1"/>
  <c r="AL69" s="1"/>
  <c r="AB69"/>
  <c r="AA69"/>
  <c r="Z69"/>
  <c r="Y69"/>
  <c r="W69"/>
  <c r="AC69" s="1"/>
  <c r="V69"/>
  <c r="R69"/>
  <c r="Q69"/>
  <c r="N69"/>
  <c r="T69" s="1"/>
  <c r="M69"/>
  <c r="S69" s="1"/>
  <c r="I69"/>
  <c r="H69"/>
  <c r="E69"/>
  <c r="K69" s="1"/>
  <c r="D69"/>
  <c r="J69" s="1"/>
  <c r="BK68"/>
  <c r="BJ68"/>
  <c r="BG68"/>
  <c r="BM68" s="1"/>
  <c r="BF68"/>
  <c r="BL68" s="1"/>
  <c r="BB68"/>
  <c r="BA68"/>
  <c r="AX68"/>
  <c r="BD68" s="1"/>
  <c r="AW68"/>
  <c r="BC68" s="1"/>
  <c r="AS68"/>
  <c r="AQ68"/>
  <c r="AR68" s="1"/>
  <c r="AN68"/>
  <c r="AT68" s="1"/>
  <c r="AJ68"/>
  <c r="AI68"/>
  <c r="AE68"/>
  <c r="AF68" s="1"/>
  <c r="AL68" s="1"/>
  <c r="AB68"/>
  <c r="AA68"/>
  <c r="Z68"/>
  <c r="Y68"/>
  <c r="W68"/>
  <c r="AC68" s="1"/>
  <c r="V68"/>
  <c r="R68"/>
  <c r="Q68"/>
  <c r="N68"/>
  <c r="T68" s="1"/>
  <c r="M68"/>
  <c r="S68" s="1"/>
  <c r="I68"/>
  <c r="H68"/>
  <c r="E68"/>
  <c r="K68" s="1"/>
  <c r="D68"/>
  <c r="J68" s="1"/>
  <c r="BK67"/>
  <c r="BJ67"/>
  <c r="BG67"/>
  <c r="BM67" s="1"/>
  <c r="BF67"/>
  <c r="BL67" s="1"/>
  <c r="BB67"/>
  <c r="BA67"/>
  <c r="AX67"/>
  <c r="BD67" s="1"/>
  <c r="AW67"/>
  <c r="BC67" s="1"/>
  <c r="AS67"/>
  <c r="AQ67"/>
  <c r="AR67" s="1"/>
  <c r="AN67"/>
  <c r="AJ67"/>
  <c r="AI67"/>
  <c r="AE67"/>
  <c r="AF67" s="1"/>
  <c r="AB67"/>
  <c r="AA67"/>
  <c r="Z67"/>
  <c r="Y67"/>
  <c r="W67"/>
  <c r="AC67" s="1"/>
  <c r="V67"/>
  <c r="R67"/>
  <c r="Q67"/>
  <c r="N67"/>
  <c r="T67" s="1"/>
  <c r="M67"/>
  <c r="S67" s="1"/>
  <c r="K67"/>
  <c r="I67"/>
  <c r="H67"/>
  <c r="E67"/>
  <c r="D67"/>
  <c r="J67" s="1"/>
  <c r="BK66"/>
  <c r="BJ66"/>
  <c r="BG66"/>
  <c r="BM66" s="1"/>
  <c r="BF66"/>
  <c r="BL66" s="1"/>
  <c r="BD66"/>
  <c r="BB66"/>
  <c r="BA66"/>
  <c r="AX66"/>
  <c r="AW66"/>
  <c r="BC66" s="1"/>
  <c r="AS66"/>
  <c r="AQ66"/>
  <c r="AR66" s="1"/>
  <c r="AN66"/>
  <c r="AJ66"/>
  <c r="AI66"/>
  <c r="AE66"/>
  <c r="AF66" s="1"/>
  <c r="AL66" s="1"/>
  <c r="AB66"/>
  <c r="AA66"/>
  <c r="Z66"/>
  <c r="Y66"/>
  <c r="W66"/>
  <c r="AC66" s="1"/>
  <c r="V66"/>
  <c r="R66"/>
  <c r="Q66"/>
  <c r="N66"/>
  <c r="T66" s="1"/>
  <c r="M66"/>
  <c r="S66" s="1"/>
  <c r="K66"/>
  <c r="I66"/>
  <c r="H66"/>
  <c r="E66"/>
  <c r="D66"/>
  <c r="J66" s="1"/>
  <c r="BK65"/>
  <c r="BJ65"/>
  <c r="BG65"/>
  <c r="BM65" s="1"/>
  <c r="BF65"/>
  <c r="BL65" s="1"/>
  <c r="BB65"/>
  <c r="BA65"/>
  <c r="AX65"/>
  <c r="BD65" s="1"/>
  <c r="AW65"/>
  <c r="BC65" s="1"/>
  <c r="AS65"/>
  <c r="AQ65"/>
  <c r="AR65" s="1"/>
  <c r="AN65"/>
  <c r="AT65" s="1"/>
  <c r="AJ65"/>
  <c r="AI65"/>
  <c r="AE65"/>
  <c r="AF65" s="1"/>
  <c r="AL65" s="1"/>
  <c r="AB65"/>
  <c r="AA65"/>
  <c r="Z65"/>
  <c r="Y65"/>
  <c r="W65"/>
  <c r="AC65" s="1"/>
  <c r="V65"/>
  <c r="R65"/>
  <c r="Q65"/>
  <c r="N65"/>
  <c r="T65" s="1"/>
  <c r="M65"/>
  <c r="S65" s="1"/>
  <c r="I65"/>
  <c r="H65"/>
  <c r="E65"/>
  <c r="K65" s="1"/>
  <c r="D65"/>
  <c r="J65" s="1"/>
  <c r="BK64"/>
  <c r="BJ64"/>
  <c r="BG64"/>
  <c r="BM64" s="1"/>
  <c r="BF64"/>
  <c r="BL64" s="1"/>
  <c r="BB64"/>
  <c r="BA64"/>
  <c r="AX64"/>
  <c r="BD64" s="1"/>
  <c r="AW64"/>
  <c r="BC64" s="1"/>
  <c r="AS64"/>
  <c r="AQ64"/>
  <c r="AR64" s="1"/>
  <c r="AN64"/>
  <c r="AT64" s="1"/>
  <c r="AJ64"/>
  <c r="AI64"/>
  <c r="AE64"/>
  <c r="AF64" s="1"/>
  <c r="AL64" s="1"/>
  <c r="AB64"/>
  <c r="AA64"/>
  <c r="Z64"/>
  <c r="Y64"/>
  <c r="W64"/>
  <c r="AC64" s="1"/>
  <c r="V64"/>
  <c r="R64"/>
  <c r="Q64"/>
  <c r="N64"/>
  <c r="T64" s="1"/>
  <c r="M64"/>
  <c r="S64" s="1"/>
  <c r="I64"/>
  <c r="H64"/>
  <c r="E64"/>
  <c r="K64" s="1"/>
  <c r="D64"/>
  <c r="J64" s="1"/>
  <c r="BK63"/>
  <c r="BJ63"/>
  <c r="BG63"/>
  <c r="BM63" s="1"/>
  <c r="BF63"/>
  <c r="BL63" s="1"/>
  <c r="BB63"/>
  <c r="BA63"/>
  <c r="AX63"/>
  <c r="BD63" s="1"/>
  <c r="AW63"/>
  <c r="BC63" s="1"/>
  <c r="AS63"/>
  <c r="AQ63"/>
  <c r="AR63" s="1"/>
  <c r="AN63"/>
  <c r="AT63" s="1"/>
  <c r="AJ63"/>
  <c r="AI63"/>
  <c r="AE63"/>
  <c r="AF63" s="1"/>
  <c r="AL63" s="1"/>
  <c r="AB63"/>
  <c r="AA63"/>
  <c r="Z63"/>
  <c r="Y63"/>
  <c r="W63"/>
  <c r="AC63" s="1"/>
  <c r="V63"/>
  <c r="R63"/>
  <c r="Q63"/>
  <c r="N63"/>
  <c r="T63" s="1"/>
  <c r="M63"/>
  <c r="S63" s="1"/>
  <c r="I63"/>
  <c r="H63"/>
  <c r="E63"/>
  <c r="K63" s="1"/>
  <c r="D63"/>
  <c r="J63" s="1"/>
  <c r="BK62"/>
  <c r="BJ62"/>
  <c r="BG62"/>
  <c r="BM62" s="1"/>
  <c r="BF62"/>
  <c r="BL62" s="1"/>
  <c r="BB62"/>
  <c r="BA62"/>
  <c r="AX62"/>
  <c r="BD62" s="1"/>
  <c r="AW62"/>
  <c r="BC62" s="1"/>
  <c r="AS62"/>
  <c r="AQ62"/>
  <c r="AR62" s="1"/>
  <c r="AN62"/>
  <c r="AT62" s="1"/>
  <c r="AJ62"/>
  <c r="AI62"/>
  <c r="AE62"/>
  <c r="AF62" s="1"/>
  <c r="AL62" s="1"/>
  <c r="AB62"/>
  <c r="AA62"/>
  <c r="Z62"/>
  <c r="Y62"/>
  <c r="W62"/>
  <c r="AC62" s="1"/>
  <c r="V62"/>
  <c r="R62"/>
  <c r="Q62"/>
  <c r="N62"/>
  <c r="T62" s="1"/>
  <c r="M62"/>
  <c r="S62" s="1"/>
  <c r="I62"/>
  <c r="H62"/>
  <c r="E62"/>
  <c r="K62" s="1"/>
  <c r="D62"/>
  <c r="J62" s="1"/>
  <c r="BK61"/>
  <c r="BJ61"/>
  <c r="BG61"/>
  <c r="BM61" s="1"/>
  <c r="BF61"/>
  <c r="BL61" s="1"/>
  <c r="BB61"/>
  <c r="BA61"/>
  <c r="AX61"/>
  <c r="BD61" s="1"/>
  <c r="AW61"/>
  <c r="BC61" s="1"/>
  <c r="AS61"/>
  <c r="AQ61"/>
  <c r="AR61" s="1"/>
  <c r="AN61"/>
  <c r="AT61" s="1"/>
  <c r="AJ61"/>
  <c r="AI61"/>
  <c r="AE61"/>
  <c r="AF61" s="1"/>
  <c r="AL61" s="1"/>
  <c r="AB61"/>
  <c r="AA61"/>
  <c r="Z61"/>
  <c r="Y61"/>
  <c r="W61"/>
  <c r="AC61" s="1"/>
  <c r="V61"/>
  <c r="R61"/>
  <c r="Q61"/>
  <c r="N61"/>
  <c r="T61" s="1"/>
  <c r="M61"/>
  <c r="S61" s="1"/>
  <c r="I61"/>
  <c r="H61"/>
  <c r="E61"/>
  <c r="K61" s="1"/>
  <c r="D61"/>
  <c r="J61" s="1"/>
  <c r="BK60"/>
  <c r="BJ60"/>
  <c r="BG60"/>
  <c r="BM60" s="1"/>
  <c r="BF60"/>
  <c r="BL60" s="1"/>
  <c r="BB60"/>
  <c r="BA60"/>
  <c r="AX60"/>
  <c r="BD60" s="1"/>
  <c r="AW60"/>
  <c r="BC60" s="1"/>
  <c r="AS60"/>
  <c r="AQ60"/>
  <c r="AR60" s="1"/>
  <c r="AN60"/>
  <c r="AT60" s="1"/>
  <c r="AJ60"/>
  <c r="AI60"/>
  <c r="AE60"/>
  <c r="AF60" s="1"/>
  <c r="AL60" s="1"/>
  <c r="AB60"/>
  <c r="AA60"/>
  <c r="Z60"/>
  <c r="Y60"/>
  <c r="W60"/>
  <c r="AC60" s="1"/>
  <c r="V60"/>
  <c r="R60"/>
  <c r="Q60"/>
  <c r="N60"/>
  <c r="T60" s="1"/>
  <c r="M60"/>
  <c r="S60" s="1"/>
  <c r="I60"/>
  <c r="H60"/>
  <c r="E60"/>
  <c r="K60" s="1"/>
  <c r="D60"/>
  <c r="J60" s="1"/>
  <c r="BK59"/>
  <c r="BJ59"/>
  <c r="BG59"/>
  <c r="BM59" s="1"/>
  <c r="BF59"/>
  <c r="BL59" s="1"/>
  <c r="BB59"/>
  <c r="BA59"/>
  <c r="AX59"/>
  <c r="BD59" s="1"/>
  <c r="AW59"/>
  <c r="BC59" s="1"/>
  <c r="AS59"/>
  <c r="AQ59"/>
  <c r="AR59" s="1"/>
  <c r="AN59"/>
  <c r="AT59" s="1"/>
  <c r="AJ59"/>
  <c r="AI59"/>
  <c r="AE59"/>
  <c r="AF59" s="1"/>
  <c r="AL59" s="1"/>
  <c r="AB59"/>
  <c r="AA59"/>
  <c r="Z59"/>
  <c r="Y59"/>
  <c r="W59"/>
  <c r="AC59" s="1"/>
  <c r="V59"/>
  <c r="R59"/>
  <c r="Q59"/>
  <c r="N59"/>
  <c r="T59" s="1"/>
  <c r="M59"/>
  <c r="S59" s="1"/>
  <c r="I59"/>
  <c r="H59"/>
  <c r="E59"/>
  <c r="K59" s="1"/>
  <c r="D59"/>
  <c r="J59" s="1"/>
  <c r="BK58"/>
  <c r="BJ58"/>
  <c r="BG58"/>
  <c r="BM58" s="1"/>
  <c r="BF58"/>
  <c r="BL58" s="1"/>
  <c r="BB58"/>
  <c r="BA58"/>
  <c r="AX58"/>
  <c r="BD58" s="1"/>
  <c r="AW58"/>
  <c r="BC58" s="1"/>
  <c r="AS58"/>
  <c r="AQ58"/>
  <c r="AR58" s="1"/>
  <c r="AN58"/>
  <c r="AT58" s="1"/>
  <c r="AJ58"/>
  <c r="AI58"/>
  <c r="AE58"/>
  <c r="AF58" s="1"/>
  <c r="AL58" s="1"/>
  <c r="AB58"/>
  <c r="AA58"/>
  <c r="Z58"/>
  <c r="Y58"/>
  <c r="W58"/>
  <c r="AC58" s="1"/>
  <c r="V58"/>
  <c r="R58"/>
  <c r="Q58"/>
  <c r="N58"/>
  <c r="T58" s="1"/>
  <c r="M58"/>
  <c r="S58" s="1"/>
  <c r="I58"/>
  <c r="H58"/>
  <c r="E58"/>
  <c r="K58" s="1"/>
  <c r="D58"/>
  <c r="J58" s="1"/>
  <c r="BK57"/>
  <c r="BJ57"/>
  <c r="BG57"/>
  <c r="BM57" s="1"/>
  <c r="BF57"/>
  <c r="BL57" s="1"/>
  <c r="BB57"/>
  <c r="BA57"/>
  <c r="AX57"/>
  <c r="BD57" s="1"/>
  <c r="AW57"/>
  <c r="BC57" s="1"/>
  <c r="AS57"/>
  <c r="AQ57"/>
  <c r="AR57" s="1"/>
  <c r="AN57"/>
  <c r="AT57" s="1"/>
  <c r="AJ57"/>
  <c r="AI57"/>
  <c r="AE57"/>
  <c r="AF57" s="1"/>
  <c r="AL57" s="1"/>
  <c r="AB57"/>
  <c r="AA57"/>
  <c r="Z57"/>
  <c r="Y57"/>
  <c r="W57"/>
  <c r="AC57" s="1"/>
  <c r="V57"/>
  <c r="R57"/>
  <c r="Q57"/>
  <c r="N57"/>
  <c r="T57" s="1"/>
  <c r="M57"/>
  <c r="S57" s="1"/>
  <c r="I57"/>
  <c r="H57"/>
  <c r="E57"/>
  <c r="K57" s="1"/>
  <c r="D57"/>
  <c r="J57" s="1"/>
  <c r="BK56"/>
  <c r="BJ56"/>
  <c r="BG56"/>
  <c r="BM56" s="1"/>
  <c r="BF56"/>
  <c r="BL56" s="1"/>
  <c r="BB56"/>
  <c r="BA56"/>
  <c r="AX56"/>
  <c r="BD56" s="1"/>
  <c r="AW56"/>
  <c r="BC56" s="1"/>
  <c r="AS56"/>
  <c r="AQ56"/>
  <c r="AR56" s="1"/>
  <c r="AN56"/>
  <c r="AT56" s="1"/>
  <c r="AJ56"/>
  <c r="AI56"/>
  <c r="AE56"/>
  <c r="AF56" s="1"/>
  <c r="AL56" s="1"/>
  <c r="AB56"/>
  <c r="AA56"/>
  <c r="Z56"/>
  <c r="Y56"/>
  <c r="W56"/>
  <c r="AC56" s="1"/>
  <c r="V56"/>
  <c r="R56"/>
  <c r="Q56"/>
  <c r="N56"/>
  <c r="T56" s="1"/>
  <c r="M56"/>
  <c r="S56" s="1"/>
  <c r="I56"/>
  <c r="H56"/>
  <c r="E56"/>
  <c r="K56" s="1"/>
  <c r="D56"/>
  <c r="J56" s="1"/>
  <c r="BK55"/>
  <c r="BJ55"/>
  <c r="BG55"/>
  <c r="BM55" s="1"/>
  <c r="BF55"/>
  <c r="BL55" s="1"/>
  <c r="BB55"/>
  <c r="BA55"/>
  <c r="AX55"/>
  <c r="BD55" s="1"/>
  <c r="AW55"/>
  <c r="BC55" s="1"/>
  <c r="AS55"/>
  <c r="AQ55"/>
  <c r="AR55" s="1"/>
  <c r="AN55"/>
  <c r="AT55" s="1"/>
  <c r="AJ55"/>
  <c r="AI55"/>
  <c r="AE55"/>
  <c r="AF55" s="1"/>
  <c r="AL55" s="1"/>
  <c r="AB55"/>
  <c r="AA55"/>
  <c r="Z55"/>
  <c r="Y55"/>
  <c r="W55"/>
  <c r="AC55" s="1"/>
  <c r="V55"/>
  <c r="R55"/>
  <c r="Q55"/>
  <c r="N55"/>
  <c r="T55" s="1"/>
  <c r="M55"/>
  <c r="S55" s="1"/>
  <c r="I55"/>
  <c r="H55"/>
  <c r="E55"/>
  <c r="K55" s="1"/>
  <c r="D55"/>
  <c r="J55" s="1"/>
  <c r="BK54"/>
  <c r="BJ54"/>
  <c r="BG54"/>
  <c r="BM54" s="1"/>
  <c r="BF54"/>
  <c r="BL54" s="1"/>
  <c r="BB54"/>
  <c r="BA54"/>
  <c r="AX54"/>
  <c r="BD54" s="1"/>
  <c r="AW54"/>
  <c r="BC54" s="1"/>
  <c r="AS54"/>
  <c r="AQ54"/>
  <c r="AR54" s="1"/>
  <c r="AN54"/>
  <c r="AT54" s="1"/>
  <c r="AJ54"/>
  <c r="AI54"/>
  <c r="AE54"/>
  <c r="AF54" s="1"/>
  <c r="AL54" s="1"/>
  <c r="AB54"/>
  <c r="AA54"/>
  <c r="Z54"/>
  <c r="Y54"/>
  <c r="W54"/>
  <c r="AC54" s="1"/>
  <c r="V54"/>
  <c r="R54"/>
  <c r="Q54"/>
  <c r="N54"/>
  <c r="T54" s="1"/>
  <c r="M54"/>
  <c r="S54" s="1"/>
  <c r="I54"/>
  <c r="H54"/>
  <c r="E54"/>
  <c r="K54" s="1"/>
  <c r="D54"/>
  <c r="J54" s="1"/>
  <c r="BK53"/>
  <c r="BJ53"/>
  <c r="BG53"/>
  <c r="BM53" s="1"/>
  <c r="BF53"/>
  <c r="BL53" s="1"/>
  <c r="BB53"/>
  <c r="BA53"/>
  <c r="AX53"/>
  <c r="BD53" s="1"/>
  <c r="AW53"/>
  <c r="BC53" s="1"/>
  <c r="AS53"/>
  <c r="AQ53"/>
  <c r="AR53" s="1"/>
  <c r="AN53"/>
  <c r="AT53" s="1"/>
  <c r="AJ53"/>
  <c r="AI53"/>
  <c r="AE53"/>
  <c r="AF53" s="1"/>
  <c r="AL53" s="1"/>
  <c r="AB53"/>
  <c r="AA53"/>
  <c r="Z53"/>
  <c r="Y53"/>
  <c r="W53"/>
  <c r="AC53" s="1"/>
  <c r="V53"/>
  <c r="R53"/>
  <c r="Q53"/>
  <c r="N53"/>
  <c r="T53" s="1"/>
  <c r="M53"/>
  <c r="S53" s="1"/>
  <c r="I53"/>
  <c r="H53"/>
  <c r="E53"/>
  <c r="K53" s="1"/>
  <c r="D53"/>
  <c r="J53" s="1"/>
  <c r="BK52"/>
  <c r="BJ52"/>
  <c r="BG52"/>
  <c r="BM52" s="1"/>
  <c r="BF52"/>
  <c r="BL52" s="1"/>
  <c r="BB52"/>
  <c r="BA52"/>
  <c r="AX52"/>
  <c r="BD52" s="1"/>
  <c r="AW52"/>
  <c r="BC52" s="1"/>
  <c r="AS52"/>
  <c r="AQ52"/>
  <c r="AR52" s="1"/>
  <c r="AN52"/>
  <c r="AT52" s="1"/>
  <c r="AJ52"/>
  <c r="AI52"/>
  <c r="AE52"/>
  <c r="AF52" s="1"/>
  <c r="AL52" s="1"/>
  <c r="AB52"/>
  <c r="AA52"/>
  <c r="Z52"/>
  <c r="Y52"/>
  <c r="W52"/>
  <c r="AC52" s="1"/>
  <c r="V52"/>
  <c r="R52"/>
  <c r="Q52"/>
  <c r="N52"/>
  <c r="T52" s="1"/>
  <c r="M52"/>
  <c r="S52" s="1"/>
  <c r="I52"/>
  <c r="H52"/>
  <c r="E52"/>
  <c r="K52" s="1"/>
  <c r="D52"/>
  <c r="J52" s="1"/>
  <c r="BK51"/>
  <c r="BJ51"/>
  <c r="BG51"/>
  <c r="BM51" s="1"/>
  <c r="BF51"/>
  <c r="BL51" s="1"/>
  <c r="BB51"/>
  <c r="BA51"/>
  <c r="AX51"/>
  <c r="BD51" s="1"/>
  <c r="AW51"/>
  <c r="BC51" s="1"/>
  <c r="AS51"/>
  <c r="AQ51"/>
  <c r="AR51" s="1"/>
  <c r="AN51"/>
  <c r="AT51" s="1"/>
  <c r="AJ51"/>
  <c r="AI51"/>
  <c r="AE51"/>
  <c r="AF51" s="1"/>
  <c r="AL51" s="1"/>
  <c r="AB51"/>
  <c r="AA51"/>
  <c r="Z51"/>
  <c r="Y51"/>
  <c r="W51"/>
  <c r="AC51" s="1"/>
  <c r="V51"/>
  <c r="R51"/>
  <c r="Q51"/>
  <c r="N51"/>
  <c r="T51" s="1"/>
  <c r="M51"/>
  <c r="S51" s="1"/>
  <c r="I51"/>
  <c r="H51"/>
  <c r="E51"/>
  <c r="K51" s="1"/>
  <c r="D51"/>
  <c r="J51" s="1"/>
  <c r="BK50"/>
  <c r="BJ50"/>
  <c r="BG50"/>
  <c r="BM50" s="1"/>
  <c r="BF50"/>
  <c r="BL50" s="1"/>
  <c r="BB50"/>
  <c r="BA50"/>
  <c r="AX50"/>
  <c r="BD50" s="1"/>
  <c r="AW50"/>
  <c r="BC50" s="1"/>
  <c r="AS50"/>
  <c r="AQ50"/>
  <c r="AR50" s="1"/>
  <c r="AN50"/>
  <c r="AT50" s="1"/>
  <c r="AJ50"/>
  <c r="AI50"/>
  <c r="AE50"/>
  <c r="AF50" s="1"/>
  <c r="AL50" s="1"/>
  <c r="AB50"/>
  <c r="AA50"/>
  <c r="Z50"/>
  <c r="Y50"/>
  <c r="W50"/>
  <c r="AC50" s="1"/>
  <c r="V50"/>
  <c r="R50"/>
  <c r="Q50"/>
  <c r="N50"/>
  <c r="T50" s="1"/>
  <c r="M50"/>
  <c r="S50" s="1"/>
  <c r="I50"/>
  <c r="H50"/>
  <c r="E50"/>
  <c r="K50" s="1"/>
  <c r="D50"/>
  <c r="J50" s="1"/>
  <c r="BK49"/>
  <c r="BJ49"/>
  <c r="BG49"/>
  <c r="BM49" s="1"/>
  <c r="BF49"/>
  <c r="BL49" s="1"/>
  <c r="BB49"/>
  <c r="BA49"/>
  <c r="AX49"/>
  <c r="BD49" s="1"/>
  <c r="AW49"/>
  <c r="BC49" s="1"/>
  <c r="AS49"/>
  <c r="AQ49"/>
  <c r="AR49" s="1"/>
  <c r="AN49"/>
  <c r="AT49" s="1"/>
  <c r="AJ49"/>
  <c r="AI49"/>
  <c r="AE49"/>
  <c r="AF49" s="1"/>
  <c r="AL49" s="1"/>
  <c r="AB49"/>
  <c r="AA49"/>
  <c r="Z49"/>
  <c r="Y49"/>
  <c r="W49"/>
  <c r="AC49" s="1"/>
  <c r="V49"/>
  <c r="R49"/>
  <c r="Q49"/>
  <c r="N49"/>
  <c r="T49" s="1"/>
  <c r="M49"/>
  <c r="S49" s="1"/>
  <c r="I49"/>
  <c r="H49"/>
  <c r="E49"/>
  <c r="K49" s="1"/>
  <c r="D49"/>
  <c r="J49" s="1"/>
  <c r="BK48"/>
  <c r="BJ48"/>
  <c r="BG48"/>
  <c r="BM48" s="1"/>
  <c r="BF48"/>
  <c r="BL48" s="1"/>
  <c r="BB48"/>
  <c r="BA48"/>
  <c r="AX48"/>
  <c r="BD48" s="1"/>
  <c r="AW48"/>
  <c r="BC48" s="1"/>
  <c r="AS48"/>
  <c r="AQ48"/>
  <c r="AR48" s="1"/>
  <c r="AN48"/>
  <c r="AT48" s="1"/>
  <c r="AJ48"/>
  <c r="AI48"/>
  <c r="AE48"/>
  <c r="AF48" s="1"/>
  <c r="AL48" s="1"/>
  <c r="AB48"/>
  <c r="AA48"/>
  <c r="Z48"/>
  <c r="Y48"/>
  <c r="W48"/>
  <c r="AC48" s="1"/>
  <c r="V48"/>
  <c r="R48"/>
  <c r="Q48"/>
  <c r="N48"/>
  <c r="T48" s="1"/>
  <c r="M48"/>
  <c r="S48" s="1"/>
  <c r="I48"/>
  <c r="H48"/>
  <c r="E48"/>
  <c r="K48" s="1"/>
  <c r="D48"/>
  <c r="J48" s="1"/>
  <c r="BK47"/>
  <c r="BJ47"/>
  <c r="BG47"/>
  <c r="BM47" s="1"/>
  <c r="BF47"/>
  <c r="BL47" s="1"/>
  <c r="BB47"/>
  <c r="BA47"/>
  <c r="AX47"/>
  <c r="BD47" s="1"/>
  <c r="AW47"/>
  <c r="BC47" s="1"/>
  <c r="AS47"/>
  <c r="AQ47"/>
  <c r="AR47" s="1"/>
  <c r="AN47"/>
  <c r="AT47" s="1"/>
  <c r="AJ47"/>
  <c r="AI47"/>
  <c r="AE47"/>
  <c r="AF47" s="1"/>
  <c r="AL47" s="1"/>
  <c r="AB47"/>
  <c r="AA47"/>
  <c r="Z47"/>
  <c r="Y47"/>
  <c r="W47"/>
  <c r="AC47" s="1"/>
  <c r="V47"/>
  <c r="R47"/>
  <c r="Q47"/>
  <c r="N47"/>
  <c r="T47" s="1"/>
  <c r="M47"/>
  <c r="S47" s="1"/>
  <c r="I47"/>
  <c r="H47"/>
  <c r="E47"/>
  <c r="K47" s="1"/>
  <c r="D47"/>
  <c r="J47" s="1"/>
  <c r="BK46"/>
  <c r="BJ46"/>
  <c r="BG46"/>
  <c r="BM46" s="1"/>
  <c r="BF46"/>
  <c r="BL46" s="1"/>
  <c r="BB46"/>
  <c r="BA46"/>
  <c r="AX46"/>
  <c r="BD46" s="1"/>
  <c r="AW46"/>
  <c r="BC46" s="1"/>
  <c r="AS46"/>
  <c r="AQ46"/>
  <c r="AR46" s="1"/>
  <c r="AN46"/>
  <c r="AT46" s="1"/>
  <c r="AJ46"/>
  <c r="AI46"/>
  <c r="AE46"/>
  <c r="AF46" s="1"/>
  <c r="AL46" s="1"/>
  <c r="AB46"/>
  <c r="AA46"/>
  <c r="Z46"/>
  <c r="Y46"/>
  <c r="W46"/>
  <c r="AC46" s="1"/>
  <c r="V46"/>
  <c r="R46"/>
  <c r="Q46"/>
  <c r="N46"/>
  <c r="T46" s="1"/>
  <c r="M46"/>
  <c r="S46" s="1"/>
  <c r="I46"/>
  <c r="H46"/>
  <c r="E46"/>
  <c r="K46" s="1"/>
  <c r="D46"/>
  <c r="J46" s="1"/>
  <c r="BK45"/>
  <c r="BJ45"/>
  <c r="BG45"/>
  <c r="BM45" s="1"/>
  <c r="BF45"/>
  <c r="BL45" s="1"/>
  <c r="BB45"/>
  <c r="BA45"/>
  <c r="AX45"/>
  <c r="BD45" s="1"/>
  <c r="AW45"/>
  <c r="BC45" s="1"/>
  <c r="AS45"/>
  <c r="AQ45"/>
  <c r="AR45" s="1"/>
  <c r="AN45"/>
  <c r="AT45" s="1"/>
  <c r="AJ45"/>
  <c r="AI45"/>
  <c r="AE45"/>
  <c r="AF45" s="1"/>
  <c r="AL45" s="1"/>
  <c r="AB45"/>
  <c r="AA45"/>
  <c r="Z45"/>
  <c r="Y45"/>
  <c r="W45"/>
  <c r="AC45" s="1"/>
  <c r="V45"/>
  <c r="R45"/>
  <c r="Q45"/>
  <c r="N45"/>
  <c r="T45" s="1"/>
  <c r="M45"/>
  <c r="S45" s="1"/>
  <c r="I45"/>
  <c r="H45"/>
  <c r="E45"/>
  <c r="K45" s="1"/>
  <c r="D45"/>
  <c r="J45" s="1"/>
  <c r="BK44"/>
  <c r="BJ44"/>
  <c r="BG44"/>
  <c r="BM44" s="1"/>
  <c r="BF44"/>
  <c r="BL44" s="1"/>
  <c r="BB44"/>
  <c r="BA44"/>
  <c r="AX44"/>
  <c r="BD44" s="1"/>
  <c r="AW44"/>
  <c r="BC44" s="1"/>
  <c r="AS44"/>
  <c r="AQ44"/>
  <c r="AR44" s="1"/>
  <c r="AN44"/>
  <c r="AT44" s="1"/>
  <c r="AJ44"/>
  <c r="AI44"/>
  <c r="AE44"/>
  <c r="AF44" s="1"/>
  <c r="AL44" s="1"/>
  <c r="AB44"/>
  <c r="AA44"/>
  <c r="Z44"/>
  <c r="Y44"/>
  <c r="W44"/>
  <c r="AC44" s="1"/>
  <c r="V44"/>
  <c r="R44"/>
  <c r="Q44"/>
  <c r="N44"/>
  <c r="T44" s="1"/>
  <c r="M44"/>
  <c r="S44" s="1"/>
  <c r="I44"/>
  <c r="H44"/>
  <c r="E44"/>
  <c r="K44" s="1"/>
  <c r="D44"/>
  <c r="J44" s="1"/>
  <c r="BK43"/>
  <c r="BJ43"/>
  <c r="BG43"/>
  <c r="BM43" s="1"/>
  <c r="BF43"/>
  <c r="BL43" s="1"/>
  <c r="BB43"/>
  <c r="BA43"/>
  <c r="AX43"/>
  <c r="BD43" s="1"/>
  <c r="AW43"/>
  <c r="BC43" s="1"/>
  <c r="AS43"/>
  <c r="AQ43"/>
  <c r="AR43" s="1"/>
  <c r="AN43"/>
  <c r="AT43" s="1"/>
  <c r="AJ43"/>
  <c r="AI43"/>
  <c r="AE43"/>
  <c r="AF43" s="1"/>
  <c r="AL43" s="1"/>
  <c r="AB43"/>
  <c r="AA43"/>
  <c r="Z43"/>
  <c r="Y43"/>
  <c r="W43"/>
  <c r="AC43" s="1"/>
  <c r="V43"/>
  <c r="R43"/>
  <c r="Q43"/>
  <c r="N43"/>
  <c r="T43" s="1"/>
  <c r="M43"/>
  <c r="S43" s="1"/>
  <c r="I43"/>
  <c r="H43"/>
  <c r="E43"/>
  <c r="K43" s="1"/>
  <c r="D43"/>
  <c r="J43" s="1"/>
  <c r="BK42"/>
  <c r="BJ42"/>
  <c r="BG42"/>
  <c r="BM42" s="1"/>
  <c r="BF42"/>
  <c r="BL42" s="1"/>
  <c r="BB42"/>
  <c r="BA42"/>
  <c r="AX42"/>
  <c r="BD42" s="1"/>
  <c r="AW42"/>
  <c r="BC42" s="1"/>
  <c r="AS42"/>
  <c r="AQ42"/>
  <c r="AR42" s="1"/>
  <c r="AN42"/>
  <c r="AT42" s="1"/>
  <c r="AJ42"/>
  <c r="AI42"/>
  <c r="AE42"/>
  <c r="AF42" s="1"/>
  <c r="AL42" s="1"/>
  <c r="AB42"/>
  <c r="AA42"/>
  <c r="Z42"/>
  <c r="Y42"/>
  <c r="W42"/>
  <c r="AC42" s="1"/>
  <c r="V42"/>
  <c r="R42"/>
  <c r="Q42"/>
  <c r="N42"/>
  <c r="T42" s="1"/>
  <c r="M42"/>
  <c r="S42" s="1"/>
  <c r="I42"/>
  <c r="H42"/>
  <c r="E42"/>
  <c r="K42" s="1"/>
  <c r="D42"/>
  <c r="J42" s="1"/>
  <c r="BK41"/>
  <c r="BJ41"/>
  <c r="BG41"/>
  <c r="BM41" s="1"/>
  <c r="BF41"/>
  <c r="BL41" s="1"/>
  <c r="BB41"/>
  <c r="BA41"/>
  <c r="AX41"/>
  <c r="BD41" s="1"/>
  <c r="AW41"/>
  <c r="BC41" s="1"/>
  <c r="AS41"/>
  <c r="AQ41"/>
  <c r="AR41" s="1"/>
  <c r="AN41"/>
  <c r="AT41" s="1"/>
  <c r="AJ41"/>
  <c r="AI41"/>
  <c r="AE41"/>
  <c r="AF41" s="1"/>
  <c r="AL41" s="1"/>
  <c r="AB41"/>
  <c r="AA41"/>
  <c r="Z41"/>
  <c r="Y41"/>
  <c r="W41"/>
  <c r="AC41" s="1"/>
  <c r="V41"/>
  <c r="R41"/>
  <c r="Q41"/>
  <c r="N41"/>
  <c r="T41" s="1"/>
  <c r="M41"/>
  <c r="S41" s="1"/>
  <c r="I41"/>
  <c r="G41"/>
  <c r="H41" s="1"/>
  <c r="D41"/>
  <c r="J41" s="1"/>
  <c r="BK40"/>
  <c r="BJ40"/>
  <c r="BF40"/>
  <c r="BG40" s="1"/>
  <c r="BM40" s="1"/>
  <c r="BB40"/>
  <c r="BA40"/>
  <c r="AW40"/>
  <c r="AX40" s="1"/>
  <c r="BD40" s="1"/>
  <c r="AT40"/>
  <c r="AS40"/>
  <c r="AR40"/>
  <c r="AQ40"/>
  <c r="AO40"/>
  <c r="AU40" s="1"/>
  <c r="AN40"/>
  <c r="AJ40"/>
  <c r="AI40"/>
  <c r="AF40"/>
  <c r="AL40" s="1"/>
  <c r="AE40"/>
  <c r="AK40" s="1"/>
  <c r="AA40"/>
  <c r="Y40"/>
  <c r="Z40" s="1"/>
  <c r="V40"/>
  <c r="AB40" s="1"/>
  <c r="R40"/>
  <c r="Q40"/>
  <c r="M40"/>
  <c r="N40" s="1"/>
  <c r="T40" s="1"/>
  <c r="I40"/>
  <c r="H40"/>
  <c r="D40"/>
  <c r="E40" s="1"/>
  <c r="K40" s="1"/>
  <c r="BK39"/>
  <c r="BJ39"/>
  <c r="BF39"/>
  <c r="BG39" s="1"/>
  <c r="BM39" s="1"/>
  <c r="BB39"/>
  <c r="BA39"/>
  <c r="AW39"/>
  <c r="AX39" s="1"/>
  <c r="BD39" s="1"/>
  <c r="AT39"/>
  <c r="AS39"/>
  <c r="AR39"/>
  <c r="AQ39"/>
  <c r="AO39"/>
  <c r="AU39" s="1"/>
  <c r="AN39"/>
  <c r="AJ39"/>
  <c r="AI39"/>
  <c r="AF39"/>
  <c r="AL39" s="1"/>
  <c r="AE39"/>
  <c r="AK39" s="1"/>
  <c r="AA39"/>
  <c r="Y39"/>
  <c r="Z39" s="1"/>
  <c r="V39"/>
  <c r="AB39" s="1"/>
  <c r="S39"/>
  <c r="R39"/>
  <c r="Q39"/>
  <c r="P39"/>
  <c r="N39"/>
  <c r="T39" s="1"/>
  <c r="M39"/>
  <c r="I39"/>
  <c r="G39"/>
  <c r="H39" s="1"/>
  <c r="D39"/>
  <c r="J39" s="1"/>
  <c r="BK38"/>
  <c r="BJ38"/>
  <c r="BF38"/>
  <c r="BG38" s="1"/>
  <c r="BM38" s="1"/>
  <c r="BB38"/>
  <c r="BA38"/>
  <c r="AW38"/>
  <c r="AX38" s="1"/>
  <c r="BD38" s="1"/>
  <c r="AT38"/>
  <c r="AS38"/>
  <c r="AR38"/>
  <c r="AQ38"/>
  <c r="AO38"/>
  <c r="AU38" s="1"/>
  <c r="AN38"/>
  <c r="AJ38"/>
  <c r="AI38"/>
  <c r="AF38"/>
  <c r="AL38" s="1"/>
  <c r="AE38"/>
  <c r="AK38" s="1"/>
  <c r="AA38"/>
  <c r="Y38"/>
  <c r="Z38" s="1"/>
  <c r="V38"/>
  <c r="AB38" s="1"/>
  <c r="S38"/>
  <c r="R38"/>
  <c r="Q38"/>
  <c r="P38"/>
  <c r="N38"/>
  <c r="T38" s="1"/>
  <c r="M38"/>
  <c r="I38"/>
  <c r="G38"/>
  <c r="H38" s="1"/>
  <c r="D38"/>
  <c r="J38" s="1"/>
  <c r="BK37"/>
  <c r="BJ37"/>
  <c r="BF37"/>
  <c r="BG37" s="1"/>
  <c r="BM37" s="1"/>
  <c r="BB37"/>
  <c r="BA37"/>
  <c r="AW37"/>
  <c r="AX37" s="1"/>
  <c r="BD37" s="1"/>
  <c r="AT37"/>
  <c r="AS37"/>
  <c r="AR37"/>
  <c r="AQ37"/>
  <c r="AO37"/>
  <c r="AU37" s="1"/>
  <c r="AN37"/>
  <c r="AJ37"/>
  <c r="AI37"/>
  <c r="AF37"/>
  <c r="AL37" s="1"/>
  <c r="AE37"/>
  <c r="AK37" s="1"/>
  <c r="AA37"/>
  <c r="Y37"/>
  <c r="Z37" s="1"/>
  <c r="V37"/>
  <c r="AB37" s="1"/>
  <c r="S37"/>
  <c r="R37"/>
  <c r="Q37"/>
  <c r="P37"/>
  <c r="N37"/>
  <c r="T37" s="1"/>
  <c r="M37"/>
  <c r="I37"/>
  <c r="G37"/>
  <c r="H37" s="1"/>
  <c r="D37"/>
  <c r="J37" s="1"/>
  <c r="BK36"/>
  <c r="BJ36"/>
  <c r="BF36"/>
  <c r="BG36" s="1"/>
  <c r="BM36" s="1"/>
  <c r="BB36"/>
  <c r="BA36"/>
  <c r="AW36"/>
  <c r="AX36" s="1"/>
  <c r="BD36" s="1"/>
  <c r="AT36"/>
  <c r="AS36"/>
  <c r="AR36"/>
  <c r="AQ36"/>
  <c r="AO36"/>
  <c r="AU36" s="1"/>
  <c r="AN36"/>
  <c r="AJ36"/>
  <c r="AI36"/>
  <c r="AF36"/>
  <c r="AL36" s="1"/>
  <c r="AE36"/>
  <c r="AK36" s="1"/>
  <c r="AA36"/>
  <c r="Y36"/>
  <c r="Z36" s="1"/>
  <c r="V36"/>
  <c r="AB36" s="1"/>
  <c r="S36"/>
  <c r="R36"/>
  <c r="Q36"/>
  <c r="P36"/>
  <c r="N36"/>
  <c r="T36" s="1"/>
  <c r="M36"/>
  <c r="I36"/>
  <c r="G36"/>
  <c r="H36" s="1"/>
  <c r="D36"/>
  <c r="J36" s="1"/>
  <c r="BK35"/>
  <c r="BJ35"/>
  <c r="BF35"/>
  <c r="BG35" s="1"/>
  <c r="BM35" s="1"/>
  <c r="BB35"/>
  <c r="BA35"/>
  <c r="AW35"/>
  <c r="AX35" s="1"/>
  <c r="BD35" s="1"/>
  <c r="AT35"/>
  <c r="AS35"/>
  <c r="AR35"/>
  <c r="AQ35"/>
  <c r="AO35"/>
  <c r="AU35" s="1"/>
  <c r="AN35"/>
  <c r="AJ35"/>
  <c r="AI35"/>
  <c r="AF35"/>
  <c r="AL35" s="1"/>
  <c r="AE35"/>
  <c r="AK35" s="1"/>
  <c r="AA35"/>
  <c r="Y35"/>
  <c r="Z35" s="1"/>
  <c r="V35"/>
  <c r="AB35" s="1"/>
  <c r="R35"/>
  <c r="Q35"/>
  <c r="M35"/>
  <c r="N35" s="1"/>
  <c r="T35" s="1"/>
  <c r="I35"/>
  <c r="H35"/>
  <c r="D35"/>
  <c r="E35" s="1"/>
  <c r="K35" s="1"/>
  <c r="BK34"/>
  <c r="BJ34"/>
  <c r="BF34"/>
  <c r="BG34" s="1"/>
  <c r="BM34" s="1"/>
  <c r="BB34"/>
  <c r="BA34"/>
  <c r="AW34"/>
  <c r="AX34" s="1"/>
  <c r="BD34" s="1"/>
  <c r="AT34"/>
  <c r="AS34"/>
  <c r="AR34"/>
  <c r="AQ34"/>
  <c r="AO34"/>
  <c r="AU34" s="1"/>
  <c r="AN34"/>
  <c r="AJ34"/>
  <c r="AI34"/>
  <c r="AF34"/>
  <c r="AL34" s="1"/>
  <c r="AE34"/>
  <c r="AK34" s="1"/>
  <c r="AA34"/>
  <c r="Y34"/>
  <c r="Z34" s="1"/>
  <c r="V34"/>
  <c r="AB34" s="1"/>
  <c r="S34"/>
  <c r="R34"/>
  <c r="Q34"/>
  <c r="P34"/>
  <c r="N34"/>
  <c r="T34" s="1"/>
  <c r="M34"/>
  <c r="I34"/>
  <c r="G34"/>
  <c r="H34" s="1"/>
  <c r="D34"/>
  <c r="J34" s="1"/>
  <c r="BK33"/>
  <c r="BJ33"/>
  <c r="BF33"/>
  <c r="BG33" s="1"/>
  <c r="BM33" s="1"/>
  <c r="BB33"/>
  <c r="BA33"/>
  <c r="AW33"/>
  <c r="AX33" s="1"/>
  <c r="BD33" s="1"/>
  <c r="AT33"/>
  <c r="AS33"/>
  <c r="AR33"/>
  <c r="AQ33"/>
  <c r="AO33"/>
  <c r="AU33" s="1"/>
  <c r="AN33"/>
  <c r="AJ33"/>
  <c r="AI33"/>
  <c r="AF33"/>
  <c r="AL33" s="1"/>
  <c r="AE33"/>
  <c r="AK33" s="1"/>
  <c r="AA33"/>
  <c r="Y33"/>
  <c r="Z33" s="1"/>
  <c r="V33"/>
  <c r="AB33" s="1"/>
  <c r="R33"/>
  <c r="Q33"/>
  <c r="M33"/>
  <c r="N33" s="1"/>
  <c r="T33" s="1"/>
  <c r="I33"/>
  <c r="H33"/>
  <c r="D33"/>
  <c r="E33" s="1"/>
  <c r="K33" s="1"/>
  <c r="BK32"/>
  <c r="BJ32"/>
  <c r="BF32"/>
  <c r="BG32" s="1"/>
  <c r="BM32" s="1"/>
  <c r="BB32"/>
  <c r="BA32"/>
  <c r="AW32"/>
  <c r="AX32" s="1"/>
  <c r="BD32" s="1"/>
  <c r="AT32"/>
  <c r="AS32"/>
  <c r="AR32"/>
  <c r="AQ32"/>
  <c r="AO32"/>
  <c r="AU32" s="1"/>
  <c r="AN32"/>
  <c r="AJ32"/>
  <c r="AI32"/>
  <c r="AF32"/>
  <c r="AL32" s="1"/>
  <c r="AE32"/>
  <c r="AK32" s="1"/>
  <c r="AA32"/>
  <c r="Y32"/>
  <c r="Z32" s="1"/>
  <c r="V32"/>
  <c r="AB32" s="1"/>
  <c r="R32"/>
  <c r="Q32"/>
  <c r="M32"/>
  <c r="N32" s="1"/>
  <c r="T32" s="1"/>
  <c r="J32"/>
  <c r="I32"/>
  <c r="H32"/>
  <c r="G32"/>
  <c r="E32"/>
  <c r="K32" s="1"/>
  <c r="D32"/>
  <c r="BK31"/>
  <c r="BJ31"/>
  <c r="BG31"/>
  <c r="BM31" s="1"/>
  <c r="BF31"/>
  <c r="BL31" s="1"/>
  <c r="BB31"/>
  <c r="BA31"/>
  <c r="AX31"/>
  <c r="BD31" s="1"/>
  <c r="AW31"/>
  <c r="BC31" s="1"/>
  <c r="AS31"/>
  <c r="AQ31"/>
  <c r="AR31" s="1"/>
  <c r="AN31"/>
  <c r="AT31" s="1"/>
  <c r="AJ31"/>
  <c r="AI31"/>
  <c r="AE31"/>
  <c r="AF31" s="1"/>
  <c r="AL31" s="1"/>
  <c r="AB31"/>
  <c r="AA31"/>
  <c r="Z31"/>
  <c r="Y31"/>
  <c r="W31"/>
  <c r="AC31" s="1"/>
  <c r="V31"/>
  <c r="R31"/>
  <c r="Q31"/>
  <c r="N31"/>
  <c r="T31" s="1"/>
  <c r="M31"/>
  <c r="S31" s="1"/>
  <c r="I31"/>
  <c r="G31"/>
  <c r="H31" s="1"/>
  <c r="D31"/>
  <c r="J31" s="1"/>
  <c r="BK30"/>
  <c r="BJ30"/>
  <c r="BF30"/>
  <c r="BG30" s="1"/>
  <c r="BM30" s="1"/>
  <c r="BB30"/>
  <c r="BA30"/>
  <c r="AW30"/>
  <c r="AX30" s="1"/>
  <c r="BD30" s="1"/>
  <c r="AT30"/>
  <c r="AS30"/>
  <c r="AR30"/>
  <c r="AQ30"/>
  <c r="AO30"/>
  <c r="AU30" s="1"/>
  <c r="AN30"/>
  <c r="AJ30"/>
  <c r="AI30"/>
  <c r="AF30"/>
  <c r="AL30" s="1"/>
  <c r="AE30"/>
  <c r="AK30" s="1"/>
  <c r="AA30"/>
  <c r="Y30"/>
  <c r="Z30" s="1"/>
  <c r="V30"/>
  <c r="AB30" s="1"/>
  <c r="S30"/>
  <c r="R30"/>
  <c r="Q30"/>
  <c r="P30"/>
  <c r="N30"/>
  <c r="T30" s="1"/>
  <c r="M30"/>
  <c r="I30"/>
  <c r="G30"/>
  <c r="H30" s="1"/>
  <c r="D30"/>
  <c r="J30" s="1"/>
  <c r="BK29"/>
  <c r="BJ29"/>
  <c r="BF29"/>
  <c r="BG29" s="1"/>
  <c r="BM29" s="1"/>
  <c r="BB29"/>
  <c r="BA29"/>
  <c r="AW29"/>
  <c r="AX29" s="1"/>
  <c r="BD29" s="1"/>
  <c r="AT29"/>
  <c r="AS29"/>
  <c r="AR29"/>
  <c r="AQ29"/>
  <c r="AO29"/>
  <c r="AU29" s="1"/>
  <c r="AN29"/>
  <c r="AJ29"/>
  <c r="AI29"/>
  <c r="AF29"/>
  <c r="AL29" s="1"/>
  <c r="AE29"/>
  <c r="AK29" s="1"/>
  <c r="AA29"/>
  <c r="Y29"/>
  <c r="Z29" s="1"/>
  <c r="V29"/>
  <c r="AB29" s="1"/>
  <c r="R29"/>
  <c r="Q29"/>
  <c r="M29"/>
  <c r="N29" s="1"/>
  <c r="T29" s="1"/>
  <c r="I29"/>
  <c r="H29"/>
  <c r="D29"/>
  <c r="E29" s="1"/>
  <c r="K29" s="1"/>
  <c r="BK28"/>
  <c r="BJ28"/>
  <c r="BF28"/>
  <c r="BG28" s="1"/>
  <c r="BM28" s="1"/>
  <c r="BB28"/>
  <c r="BA28"/>
  <c r="AW28"/>
  <c r="AX28" s="1"/>
  <c r="BD28" s="1"/>
  <c r="AT28"/>
  <c r="AS28"/>
  <c r="AR28"/>
  <c r="AQ28"/>
  <c r="AO28"/>
  <c r="AU28" s="1"/>
  <c r="AN28"/>
  <c r="AJ28"/>
  <c r="AI28"/>
  <c r="AF28"/>
  <c r="AL28" s="1"/>
  <c r="AE28"/>
  <c r="AK28" s="1"/>
  <c r="AA28"/>
  <c r="Y28"/>
  <c r="Z28" s="1"/>
  <c r="V28"/>
  <c r="AB28" s="1"/>
  <c r="R28"/>
  <c r="Q28"/>
  <c r="M28"/>
  <c r="N28" s="1"/>
  <c r="T28" s="1"/>
  <c r="J28"/>
  <c r="I28"/>
  <c r="H28"/>
  <c r="G28"/>
  <c r="E28"/>
  <c r="K28" s="1"/>
  <c r="D28"/>
  <c r="BK27"/>
  <c r="BJ27"/>
  <c r="BG27"/>
  <c r="BM27" s="1"/>
  <c r="BF27"/>
  <c r="BL27" s="1"/>
  <c r="BB27"/>
  <c r="BA27"/>
  <c r="AX27"/>
  <c r="BD27" s="1"/>
  <c r="AW27"/>
  <c r="BC27" s="1"/>
  <c r="AS27"/>
  <c r="AQ27"/>
  <c r="AR27" s="1"/>
  <c r="AN27"/>
  <c r="AT27" s="1"/>
  <c r="AJ27"/>
  <c r="AI27"/>
  <c r="AE27"/>
  <c r="AF27" s="1"/>
  <c r="AL27" s="1"/>
  <c r="AB27"/>
  <c r="AA27"/>
  <c r="Z27"/>
  <c r="Y27"/>
  <c r="W27"/>
  <c r="AC27" s="1"/>
  <c r="V27"/>
  <c r="R27"/>
  <c r="Q27"/>
  <c r="N27"/>
  <c r="T27" s="1"/>
  <c r="M27"/>
  <c r="S27" s="1"/>
  <c r="I27"/>
  <c r="G27"/>
  <c r="H27" s="1"/>
  <c r="D27"/>
  <c r="J27" s="1"/>
  <c r="BK26"/>
  <c r="BJ26"/>
  <c r="BF26"/>
  <c r="BG26" s="1"/>
  <c r="BM26" s="1"/>
  <c r="BB26"/>
  <c r="BA26"/>
  <c r="AW26"/>
  <c r="AX26" s="1"/>
  <c r="BD26" s="1"/>
  <c r="AT26"/>
  <c r="AS26"/>
  <c r="AR26"/>
  <c r="AQ26"/>
  <c r="AO26"/>
  <c r="AU26" s="1"/>
  <c r="AN26"/>
  <c r="AJ26"/>
  <c r="AI26"/>
  <c r="AF26"/>
  <c r="AL26" s="1"/>
  <c r="AE26"/>
  <c r="AK26" s="1"/>
  <c r="AA26"/>
  <c r="Y26"/>
  <c r="Z26" s="1"/>
  <c r="V26"/>
  <c r="AB26" s="1"/>
  <c r="R26"/>
  <c r="Q26"/>
  <c r="M26"/>
  <c r="N26" s="1"/>
  <c r="T26" s="1"/>
  <c r="I26"/>
  <c r="H26"/>
  <c r="D26"/>
  <c r="E26" s="1"/>
  <c r="K26" s="1"/>
  <c r="BK25"/>
  <c r="BJ25"/>
  <c r="BF25"/>
  <c r="BG25" s="1"/>
  <c r="BM25" s="1"/>
  <c r="BB25"/>
  <c r="BA25"/>
  <c r="AW25"/>
  <c r="AX25" s="1"/>
  <c r="BD25" s="1"/>
  <c r="AT25"/>
  <c r="AS25"/>
  <c r="AR25"/>
  <c r="AQ25"/>
  <c r="AO25"/>
  <c r="AU25" s="1"/>
  <c r="AN25"/>
  <c r="AJ25"/>
  <c r="AI25"/>
  <c r="AF25"/>
  <c r="AL25" s="1"/>
  <c r="AE25"/>
  <c r="AK25" s="1"/>
  <c r="AA25"/>
  <c r="Y25"/>
  <c r="Z25" s="1"/>
  <c r="V25"/>
  <c r="AB25" s="1"/>
  <c r="R25"/>
  <c r="Q25"/>
  <c r="M25"/>
  <c r="N25" s="1"/>
  <c r="T25" s="1"/>
  <c r="I25"/>
  <c r="H25"/>
  <c r="D25"/>
  <c r="E25" s="1"/>
  <c r="K25" s="1"/>
  <c r="BK24"/>
  <c r="BJ24"/>
  <c r="BF24"/>
  <c r="BG24" s="1"/>
  <c r="BM24" s="1"/>
  <c r="BB24"/>
  <c r="BA24"/>
  <c r="AW24"/>
  <c r="AX24" s="1"/>
  <c r="BD24" s="1"/>
  <c r="AT24"/>
  <c r="AS24"/>
  <c r="AR24"/>
  <c r="AQ24"/>
  <c r="AO24"/>
  <c r="AU24" s="1"/>
  <c r="AN24"/>
  <c r="AJ24"/>
  <c r="AI24"/>
  <c r="AF24"/>
  <c r="AL24" s="1"/>
  <c r="AE24"/>
  <c r="AK24" s="1"/>
  <c r="AA24"/>
  <c r="Y24"/>
  <c r="Z24" s="1"/>
  <c r="V24"/>
  <c r="S24"/>
  <c r="R24"/>
  <c r="Q24"/>
  <c r="M24"/>
  <c r="N24" s="1"/>
  <c r="J24"/>
  <c r="I24"/>
  <c r="H24"/>
  <c r="D24"/>
  <c r="E24" s="1"/>
  <c r="BL23"/>
  <c r="BK23"/>
  <c r="BJ23"/>
  <c r="BF23"/>
  <c r="BG23" s="1"/>
  <c r="BC23"/>
  <c r="BB23"/>
  <c r="BA23"/>
  <c r="AW23"/>
  <c r="AX23" s="1"/>
  <c r="AT23"/>
  <c r="AS23"/>
  <c r="AR23"/>
  <c r="AQ23"/>
  <c r="AO23"/>
  <c r="AU23" s="1"/>
  <c r="AN23"/>
  <c r="AL23"/>
  <c r="AJ23"/>
  <c r="AI23"/>
  <c r="AF23"/>
  <c r="AE23"/>
  <c r="AK23" s="1"/>
  <c r="AA23"/>
  <c r="Y23"/>
  <c r="Z23" s="1"/>
  <c r="V23"/>
  <c r="S23"/>
  <c r="R23"/>
  <c r="Q23"/>
  <c r="P23"/>
  <c r="N23"/>
  <c r="T23" s="1"/>
  <c r="M23"/>
  <c r="I23"/>
  <c r="G23"/>
  <c r="H23" s="1"/>
  <c r="D23"/>
  <c r="BK22"/>
  <c r="BJ22"/>
  <c r="BF22"/>
  <c r="BG22" s="1"/>
  <c r="BM22" s="1"/>
  <c r="BB22"/>
  <c r="BA22"/>
  <c r="AW22"/>
  <c r="AX22" s="1"/>
  <c r="BD22" s="1"/>
  <c r="AT22"/>
  <c r="AS22"/>
  <c r="AR22"/>
  <c r="AQ22"/>
  <c r="AO22"/>
  <c r="AU22" s="1"/>
  <c r="AN22"/>
  <c r="AJ22"/>
  <c r="AI22"/>
  <c r="AF22"/>
  <c r="AL22" s="1"/>
  <c r="AE22"/>
  <c r="AK22" s="1"/>
  <c r="AA22"/>
  <c r="Y22"/>
  <c r="Z22" s="1"/>
  <c r="V22"/>
  <c r="S22"/>
  <c r="R22"/>
  <c r="Q22"/>
  <c r="M22"/>
  <c r="N22" s="1"/>
  <c r="J22"/>
  <c r="I22"/>
  <c r="H22"/>
  <c r="D22"/>
  <c r="E22" s="1"/>
  <c r="BL21"/>
  <c r="BK21"/>
  <c r="BJ21"/>
  <c r="BF21"/>
  <c r="BG21" s="1"/>
  <c r="BC21"/>
  <c r="BB21"/>
  <c r="BA21"/>
  <c r="AW21"/>
  <c r="AX21" s="1"/>
  <c r="AT21"/>
  <c r="AS21"/>
  <c r="AR21"/>
  <c r="AQ21"/>
  <c r="AO21"/>
  <c r="AU21" s="1"/>
  <c r="AN21"/>
  <c r="AL21"/>
  <c r="AJ21"/>
  <c r="AI21"/>
  <c r="AF21"/>
  <c r="AE21"/>
  <c r="AK21" s="1"/>
  <c r="AA21"/>
  <c r="Y21"/>
  <c r="Z21" s="1"/>
  <c r="V21"/>
  <c r="R21"/>
  <c r="Q21"/>
  <c r="M21"/>
  <c r="N21" s="1"/>
  <c r="T21" s="1"/>
  <c r="J21"/>
  <c r="I21"/>
  <c r="H21"/>
  <c r="G21"/>
  <c r="E21"/>
  <c r="K21" s="1"/>
  <c r="D21"/>
  <c r="BK20"/>
  <c r="BJ20"/>
  <c r="BG20"/>
  <c r="BM20" s="1"/>
  <c r="BF20"/>
  <c r="BL20" s="1"/>
  <c r="BB20"/>
  <c r="BA20"/>
  <c r="AX20"/>
  <c r="BD20" s="1"/>
  <c r="AW20"/>
  <c r="BC20" s="1"/>
  <c r="AS20"/>
  <c r="AQ20"/>
  <c r="AR20" s="1"/>
  <c r="AN20"/>
  <c r="AT20" s="1"/>
  <c r="AJ20"/>
  <c r="AI20"/>
  <c r="AE20"/>
  <c r="AF20" s="1"/>
  <c r="AL20" s="1"/>
  <c r="AB20"/>
  <c r="AA20"/>
  <c r="Z20"/>
  <c r="Y20"/>
  <c r="W20"/>
  <c r="AC20" s="1"/>
  <c r="V20"/>
  <c r="R20"/>
  <c r="Q20"/>
  <c r="N20"/>
  <c r="T20" s="1"/>
  <c r="M20"/>
  <c r="S20" s="1"/>
  <c r="I20"/>
  <c r="H20"/>
  <c r="E20"/>
  <c r="K20" s="1"/>
  <c r="D20"/>
  <c r="J20" s="1"/>
  <c r="BK19"/>
  <c r="BJ19"/>
  <c r="BG19"/>
  <c r="BM19" s="1"/>
  <c r="BF19"/>
  <c r="BL19" s="1"/>
  <c r="BB19"/>
  <c r="BA19"/>
  <c r="AX19"/>
  <c r="BD19" s="1"/>
  <c r="AW19"/>
  <c r="BC19" s="1"/>
  <c r="AS19"/>
  <c r="AQ19"/>
  <c r="AR19" s="1"/>
  <c r="AN19"/>
  <c r="AT19" s="1"/>
  <c r="AJ19"/>
  <c r="AI19"/>
  <c r="AE19"/>
  <c r="AF19" s="1"/>
  <c r="AL19" s="1"/>
  <c r="AB19"/>
  <c r="AA19"/>
  <c r="Z19"/>
  <c r="Y19"/>
  <c r="W19"/>
  <c r="AC19" s="1"/>
  <c r="V19"/>
  <c r="R19"/>
  <c r="Q19"/>
  <c r="N19"/>
  <c r="T19" s="1"/>
  <c r="M19"/>
  <c r="S19" s="1"/>
  <c r="I19"/>
  <c r="G19"/>
  <c r="H19" s="1"/>
  <c r="D19"/>
  <c r="J19" s="1"/>
  <c r="BK18"/>
  <c r="BJ18"/>
  <c r="BF18"/>
  <c r="BG18" s="1"/>
  <c r="BM18" s="1"/>
  <c r="BB18"/>
  <c r="BA18"/>
  <c r="AW18"/>
  <c r="AX18" s="1"/>
  <c r="BD18" s="1"/>
  <c r="AT18"/>
  <c r="AS18"/>
  <c r="AR18"/>
  <c r="AQ18"/>
  <c r="AO18"/>
  <c r="AU18" s="1"/>
  <c r="AN18"/>
  <c r="AJ18"/>
  <c r="AI18"/>
  <c r="AF18"/>
  <c r="AL18" s="1"/>
  <c r="AE18"/>
  <c r="AK18" s="1"/>
  <c r="AA18"/>
  <c r="Y18"/>
  <c r="Z18" s="1"/>
  <c r="V18"/>
  <c r="AB18" s="1"/>
  <c r="R18"/>
  <c r="Q18"/>
  <c r="M18"/>
  <c r="N18" s="1"/>
  <c r="T18" s="1"/>
  <c r="I18"/>
  <c r="H18"/>
  <c r="D18"/>
  <c r="E18" s="1"/>
  <c r="K18" s="1"/>
  <c r="BK17"/>
  <c r="BJ17"/>
  <c r="BF17"/>
  <c r="BG17" s="1"/>
  <c r="BM17" s="1"/>
  <c r="BB17"/>
  <c r="BA17"/>
  <c r="AW17"/>
  <c r="AX17" s="1"/>
  <c r="BD17" s="1"/>
  <c r="AT17"/>
  <c r="AS17"/>
  <c r="AR17"/>
  <c r="AQ17"/>
  <c r="AO17"/>
  <c r="AU17" s="1"/>
  <c r="AN17"/>
  <c r="AJ17"/>
  <c r="AI17"/>
  <c r="AF17"/>
  <c r="AL17" s="1"/>
  <c r="AE17"/>
  <c r="AK17" s="1"/>
  <c r="AA17"/>
  <c r="Y17"/>
  <c r="Z17" s="1"/>
  <c r="V17"/>
  <c r="AB17" s="1"/>
  <c r="R17"/>
  <c r="Q17"/>
  <c r="M17"/>
  <c r="N17" s="1"/>
  <c r="T17" s="1"/>
  <c r="I17"/>
  <c r="H17"/>
  <c r="D17"/>
  <c r="E17" s="1"/>
  <c r="K17" s="1"/>
  <c r="BK16"/>
  <c r="BJ16"/>
  <c r="BF16"/>
  <c r="BG16" s="1"/>
  <c r="BM16" s="1"/>
  <c r="BB16"/>
  <c r="BA16"/>
  <c r="AW16"/>
  <c r="AX16" s="1"/>
  <c r="BD16" s="1"/>
  <c r="AT16"/>
  <c r="AS16"/>
  <c r="AR16"/>
  <c r="AQ16"/>
  <c r="AO16"/>
  <c r="AU16" s="1"/>
  <c r="AN16"/>
  <c r="AJ16"/>
  <c r="AI16"/>
  <c r="AF16"/>
  <c r="AL16" s="1"/>
  <c r="AE16"/>
  <c r="AK16" s="1"/>
  <c r="AA16"/>
  <c r="Y16"/>
  <c r="Z16" s="1"/>
  <c r="V16"/>
  <c r="AB16" s="1"/>
  <c r="R16"/>
  <c r="Q16"/>
  <c r="M16"/>
  <c r="N16" s="1"/>
  <c r="T16" s="1"/>
  <c r="I16"/>
  <c r="H16"/>
  <c r="D16"/>
  <c r="E16" s="1"/>
  <c r="K16" s="1"/>
  <c r="BK15"/>
  <c r="BJ15"/>
  <c r="BF15"/>
  <c r="BG15" s="1"/>
  <c r="BM15" s="1"/>
  <c r="BB15"/>
  <c r="BA15"/>
  <c r="AW15"/>
  <c r="AX15" s="1"/>
  <c r="BD15" s="1"/>
  <c r="AT15"/>
  <c r="AS15"/>
  <c r="AR15"/>
  <c r="AQ15"/>
  <c r="AO15"/>
  <c r="AU15" s="1"/>
  <c r="AN15"/>
  <c r="AJ15"/>
  <c r="AI15"/>
  <c r="AF15"/>
  <c r="AL15" s="1"/>
  <c r="AE15"/>
  <c r="AK15" s="1"/>
  <c r="AA15"/>
  <c r="Y15"/>
  <c r="Z15" s="1"/>
  <c r="V15"/>
  <c r="AB15" s="1"/>
  <c r="R15"/>
  <c r="Q15"/>
  <c r="M15"/>
  <c r="N15" s="1"/>
  <c r="T15" s="1"/>
  <c r="I15"/>
  <c r="H15"/>
  <c r="D15"/>
  <c r="E15" s="1"/>
  <c r="K15" s="1"/>
  <c r="BK14"/>
  <c r="BJ14"/>
  <c r="BF14"/>
  <c r="BG14" s="1"/>
  <c r="BM14" s="1"/>
  <c r="BB14"/>
  <c r="BA14"/>
  <c r="AW14"/>
  <c r="AX14" s="1"/>
  <c r="BD14" s="1"/>
  <c r="AT14"/>
  <c r="AS14"/>
  <c r="AR14"/>
  <c r="AQ14"/>
  <c r="AO14"/>
  <c r="AU14" s="1"/>
  <c r="AN14"/>
  <c r="AJ14"/>
  <c r="AI14"/>
  <c r="AF14"/>
  <c r="AL14" s="1"/>
  <c r="AE14"/>
  <c r="AK14" s="1"/>
  <c r="AA14"/>
  <c r="Y14"/>
  <c r="Z14" s="1"/>
  <c r="V14"/>
  <c r="AB14" s="1"/>
  <c r="R14"/>
  <c r="Q14"/>
  <c r="M14"/>
  <c r="N14" s="1"/>
  <c r="T14" s="1"/>
  <c r="I14"/>
  <c r="H14"/>
  <c r="D14"/>
  <c r="E14" s="1"/>
  <c r="K14" s="1"/>
  <c r="BK13"/>
  <c r="BJ13"/>
  <c r="BF13"/>
  <c r="BG13" s="1"/>
  <c r="BM13" s="1"/>
  <c r="BB13"/>
  <c r="BA13"/>
  <c r="AW13"/>
  <c r="AX13" s="1"/>
  <c r="BD13" s="1"/>
  <c r="AT13"/>
  <c r="AS13"/>
  <c r="AR13"/>
  <c r="AQ13"/>
  <c r="AO13"/>
  <c r="AU13" s="1"/>
  <c r="AN13"/>
  <c r="AJ13"/>
  <c r="AI13"/>
  <c r="AF13"/>
  <c r="AL13" s="1"/>
  <c r="AE13"/>
  <c r="AK13" s="1"/>
  <c r="AA13"/>
  <c r="Y13"/>
  <c r="Z13" s="1"/>
  <c r="V13"/>
  <c r="AB13" s="1"/>
  <c r="R13"/>
  <c r="Q13"/>
  <c r="M13"/>
  <c r="N13" s="1"/>
  <c r="T13" s="1"/>
  <c r="I13"/>
  <c r="H13"/>
  <c r="D13"/>
  <c r="E13" s="1"/>
  <c r="K13" s="1"/>
  <c r="BK12"/>
  <c r="BJ12"/>
  <c r="BF12"/>
  <c r="BG12" s="1"/>
  <c r="BM12" s="1"/>
  <c r="BB12"/>
  <c r="BA12"/>
  <c r="AW12"/>
  <c r="AX12" s="1"/>
  <c r="BD12" s="1"/>
  <c r="AT12"/>
  <c r="AS12"/>
  <c r="AR12"/>
  <c r="AQ12"/>
  <c r="AO12"/>
  <c r="AU12" s="1"/>
  <c r="AN12"/>
  <c r="AJ12"/>
  <c r="AI12"/>
  <c r="AF12"/>
  <c r="AL12" s="1"/>
  <c r="AE12"/>
  <c r="AK12" s="1"/>
  <c r="AA12"/>
  <c r="Y12"/>
  <c r="Z12" s="1"/>
  <c r="V12"/>
  <c r="AB12" s="1"/>
  <c r="S12"/>
  <c r="R12"/>
  <c r="Q12"/>
  <c r="P12"/>
  <c r="N12"/>
  <c r="T12" s="1"/>
  <c r="M12"/>
  <c r="I12"/>
  <c r="G12"/>
  <c r="H12" s="1"/>
  <c r="D12"/>
  <c r="J12" s="1"/>
  <c r="BK11"/>
  <c r="BJ11"/>
  <c r="BF11"/>
  <c r="BG11" s="1"/>
  <c r="BM11" s="1"/>
  <c r="BB11"/>
  <c r="BA11"/>
  <c r="AW11"/>
  <c r="AX11" s="1"/>
  <c r="BD11" s="1"/>
  <c r="AT11"/>
  <c r="AS11"/>
  <c r="AR11"/>
  <c r="AQ11"/>
  <c r="AO11"/>
  <c r="AU11" s="1"/>
  <c r="AN11"/>
  <c r="AJ11"/>
  <c r="AI11"/>
  <c r="AF11"/>
  <c r="AL11" s="1"/>
  <c r="AE11"/>
  <c r="AK11" s="1"/>
  <c r="AA11"/>
  <c r="Y11"/>
  <c r="Z11" s="1"/>
  <c r="V11"/>
  <c r="AB11" s="1"/>
  <c r="R11"/>
  <c r="Q11"/>
  <c r="M11"/>
  <c r="N11" s="1"/>
  <c r="T11" s="1"/>
  <c r="I11"/>
  <c r="H11"/>
  <c r="D11"/>
  <c r="E11" s="1"/>
  <c r="K11" s="1"/>
  <c r="BK10"/>
  <c r="BJ10"/>
  <c r="BF10"/>
  <c r="BG10" s="1"/>
  <c r="BM10" s="1"/>
  <c r="BB10"/>
  <c r="BA10"/>
  <c r="AW10"/>
  <c r="AX10" s="1"/>
  <c r="BD10" s="1"/>
  <c r="AT10"/>
  <c r="AS10"/>
  <c r="AR10"/>
  <c r="AQ10"/>
  <c r="AO10"/>
  <c r="AU10" s="1"/>
  <c r="AN10"/>
  <c r="AJ10"/>
  <c r="AI10"/>
  <c r="AF10"/>
  <c r="AL10" s="1"/>
  <c r="AE10"/>
  <c r="AK10" s="1"/>
  <c r="AA10"/>
  <c r="Y10"/>
  <c r="Z10" s="1"/>
  <c r="V10"/>
  <c r="AB10" s="1"/>
  <c r="R10"/>
  <c r="Q10"/>
  <c r="M10"/>
  <c r="N10" s="1"/>
  <c r="T10" s="1"/>
  <c r="J10"/>
  <c r="I10"/>
  <c r="H10"/>
  <c r="G10"/>
  <c r="E10"/>
  <c r="K10" s="1"/>
  <c r="D10"/>
  <c r="BK9"/>
  <c r="BJ9"/>
  <c r="BG9"/>
  <c r="BM9" s="1"/>
  <c r="BF9"/>
  <c r="BL9" s="1"/>
  <c r="BB9"/>
  <c r="BA9"/>
  <c r="AX9"/>
  <c r="BD9" s="1"/>
  <c r="AW9"/>
  <c r="BC9" s="1"/>
  <c r="AS9"/>
  <c r="AQ9"/>
  <c r="AR9" s="1"/>
  <c r="AN9"/>
  <c r="AT9" s="1"/>
  <c r="AJ9"/>
  <c r="AI9"/>
  <c r="AE9"/>
  <c r="AF9" s="1"/>
  <c r="AL9" s="1"/>
  <c r="AB9"/>
  <c r="AA9"/>
  <c r="Z9"/>
  <c r="Y9"/>
  <c r="W9"/>
  <c r="AC9" s="1"/>
  <c r="V9"/>
  <c r="R9"/>
  <c r="Q9"/>
  <c r="N9"/>
  <c r="T9" s="1"/>
  <c r="M9"/>
  <c r="S9" s="1"/>
  <c r="I9"/>
  <c r="H9"/>
  <c r="E9"/>
  <c r="K9" s="1"/>
  <c r="D9"/>
  <c r="J9" s="1"/>
  <c r="BK8"/>
  <c r="BJ8"/>
  <c r="BG8"/>
  <c r="BF8"/>
  <c r="BB8"/>
  <c r="BB127" s="1"/>
  <c r="BA8"/>
  <c r="BA127" s="1"/>
  <c r="AX8"/>
  <c r="AW8"/>
  <c r="AW127" s="1"/>
  <c r="AS8"/>
  <c r="AS127" s="1"/>
  <c r="AQ8"/>
  <c r="AQ127" s="1"/>
  <c r="AN8"/>
  <c r="AN127" s="1"/>
  <c r="AJ8"/>
  <c r="AJ127" s="1"/>
  <c r="AI8"/>
  <c r="AI127" s="1"/>
  <c r="AE8"/>
  <c r="AE127" s="1"/>
  <c r="AB8"/>
  <c r="AA8"/>
  <c r="AA127" s="1"/>
  <c r="Z8"/>
  <c r="Y8"/>
  <c r="Y127" s="1"/>
  <c r="W8"/>
  <c r="V8"/>
  <c r="V127" s="1"/>
  <c r="R8"/>
  <c r="R127" s="1"/>
  <c r="P8"/>
  <c r="P127" s="1"/>
  <c r="M8"/>
  <c r="M127" s="1"/>
  <c r="J8"/>
  <c r="I8"/>
  <c r="I127" s="1"/>
  <c r="H8"/>
  <c r="G8"/>
  <c r="G127" s="1"/>
  <c r="E8"/>
  <c r="D8"/>
  <c r="D127" s="1"/>
  <c r="BH121" i="2"/>
  <c r="BE121"/>
  <c r="BK121" s="1"/>
  <c r="BB121"/>
  <c r="AZ121"/>
  <c r="BA121" s="1"/>
  <c r="AW121"/>
  <c r="BC121" s="1"/>
  <c r="AS121"/>
  <c r="AQ121"/>
  <c r="AR121" s="1"/>
  <c r="AN121"/>
  <c r="AT121" s="1"/>
  <c r="AJ121"/>
  <c r="AH121"/>
  <c r="AI121" s="1"/>
  <c r="AE121"/>
  <c r="AK121" s="1"/>
  <c r="AA121"/>
  <c r="Y121"/>
  <c r="Z121" s="1"/>
  <c r="V121"/>
  <c r="AB121" s="1"/>
  <c r="R121"/>
  <c r="P121"/>
  <c r="Q121" s="1"/>
  <c r="M121"/>
  <c r="S121" s="1"/>
  <c r="I121"/>
  <c r="G121"/>
  <c r="BI121" s="1"/>
  <c r="BF121"/>
  <c r="BH120"/>
  <c r="BE120"/>
  <c r="BB120"/>
  <c r="AZ120"/>
  <c r="BA120" s="1"/>
  <c r="AW120"/>
  <c r="BC120" s="1"/>
  <c r="AS120"/>
  <c r="AQ120"/>
  <c r="AR120" s="1"/>
  <c r="AN120"/>
  <c r="AT120" s="1"/>
  <c r="AJ120"/>
  <c r="AH120"/>
  <c r="AI120" s="1"/>
  <c r="AE120"/>
  <c r="AK120" s="1"/>
  <c r="AA120"/>
  <c r="Y120"/>
  <c r="Z120" s="1"/>
  <c r="V120"/>
  <c r="AB120" s="1"/>
  <c r="R120"/>
  <c r="P120"/>
  <c r="Q120" s="1"/>
  <c r="M120"/>
  <c r="I120"/>
  <c r="G120"/>
  <c r="BI120" s="1"/>
  <c r="E120"/>
  <c r="BF120"/>
  <c r="BL120" s="1"/>
  <c r="BH119"/>
  <c r="BE119"/>
  <c r="BK119" s="1"/>
  <c r="BB119"/>
  <c r="BA119"/>
  <c r="AZ119"/>
  <c r="AX119"/>
  <c r="BD119" s="1"/>
  <c r="AW119"/>
  <c r="BC119" s="1"/>
  <c r="AS119"/>
  <c r="AQ119"/>
  <c r="AR119" s="1"/>
  <c r="AN119"/>
  <c r="AT119" s="1"/>
  <c r="AJ119"/>
  <c r="AH119"/>
  <c r="AI119" s="1"/>
  <c r="AE119"/>
  <c r="AA119"/>
  <c r="Y119"/>
  <c r="Z119" s="1"/>
  <c r="V119"/>
  <c r="AB119" s="1"/>
  <c r="R119"/>
  <c r="P119"/>
  <c r="Q119" s="1"/>
  <c r="M119"/>
  <c r="I119"/>
  <c r="G119"/>
  <c r="BI119" s="1"/>
  <c r="BF119"/>
  <c r="BH118"/>
  <c r="BE118"/>
  <c r="BK118" s="1"/>
  <c r="BB118"/>
  <c r="AZ118"/>
  <c r="BA118" s="1"/>
  <c r="AW118"/>
  <c r="AS118"/>
  <c r="AQ118"/>
  <c r="AR118" s="1"/>
  <c r="AN118"/>
  <c r="AT118" s="1"/>
  <c r="AJ118"/>
  <c r="AH118"/>
  <c r="AI118" s="1"/>
  <c r="AE118"/>
  <c r="AA118"/>
  <c r="Y118"/>
  <c r="Z118" s="1"/>
  <c r="V118"/>
  <c r="AB118" s="1"/>
  <c r="R118"/>
  <c r="P118"/>
  <c r="Q118" s="1"/>
  <c r="M118"/>
  <c r="I118"/>
  <c r="G118"/>
  <c r="BI118" s="1"/>
  <c r="E118"/>
  <c r="BF118"/>
  <c r="BL118" s="1"/>
  <c r="BH117"/>
  <c r="BE117"/>
  <c r="BB117"/>
  <c r="BA117"/>
  <c r="AZ117"/>
  <c r="AX117"/>
  <c r="BD117" s="1"/>
  <c r="AW117"/>
  <c r="BC117" s="1"/>
  <c r="AS117"/>
  <c r="AQ117"/>
  <c r="AR117" s="1"/>
  <c r="AN117"/>
  <c r="AT117" s="1"/>
  <c r="AJ117"/>
  <c r="AI117"/>
  <c r="AH117"/>
  <c r="AF117"/>
  <c r="AL117" s="1"/>
  <c r="AE117"/>
  <c r="AK117" s="1"/>
  <c r="AA117"/>
  <c r="Y117"/>
  <c r="Z117" s="1"/>
  <c r="V117"/>
  <c r="AB117" s="1"/>
  <c r="R117"/>
  <c r="Q117"/>
  <c r="P117"/>
  <c r="N117"/>
  <c r="T117" s="1"/>
  <c r="M117"/>
  <c r="S117" s="1"/>
  <c r="I117"/>
  <c r="G117"/>
  <c r="BI117" s="1"/>
  <c r="BF117"/>
  <c r="BH116"/>
  <c r="BE116"/>
  <c r="BK116" s="1"/>
  <c r="BB116"/>
  <c r="AZ116"/>
  <c r="BA116" s="1"/>
  <c r="AW116"/>
  <c r="AT116"/>
  <c r="AS116"/>
  <c r="AR116"/>
  <c r="AQ116"/>
  <c r="AO116"/>
  <c r="AU116" s="1"/>
  <c r="AN116"/>
  <c r="AJ116"/>
  <c r="AH116"/>
  <c r="AI116" s="1"/>
  <c r="AE116"/>
  <c r="AK116" s="1"/>
  <c r="AA116"/>
  <c r="Y116"/>
  <c r="Z116" s="1"/>
  <c r="V116"/>
  <c r="AB116" s="1"/>
  <c r="R116"/>
  <c r="P116"/>
  <c r="Q116" s="1"/>
  <c r="M116"/>
  <c r="J116"/>
  <c r="I116"/>
  <c r="H116"/>
  <c r="G116"/>
  <c r="E116"/>
  <c r="BH115"/>
  <c r="BE115"/>
  <c r="BC115"/>
  <c r="BB115"/>
  <c r="BA115"/>
  <c r="AZ115"/>
  <c r="AX115"/>
  <c r="BD115" s="1"/>
  <c r="AW115"/>
  <c r="AS115"/>
  <c r="AQ115"/>
  <c r="AR115" s="1"/>
  <c r="AN115"/>
  <c r="AT115" s="1"/>
  <c r="AJ115"/>
  <c r="AI115"/>
  <c r="AH115"/>
  <c r="AF115"/>
  <c r="AL115" s="1"/>
  <c r="AE115"/>
  <c r="AK115" s="1"/>
  <c r="AA115"/>
  <c r="Y115"/>
  <c r="Z115" s="1"/>
  <c r="V115"/>
  <c r="AB115" s="1"/>
  <c r="R115"/>
  <c r="P115"/>
  <c r="Q115" s="1"/>
  <c r="M115"/>
  <c r="S115" s="1"/>
  <c r="I115"/>
  <c r="G115"/>
  <c r="BI115" s="1"/>
  <c r="BH114"/>
  <c r="BE114"/>
  <c r="BB114"/>
  <c r="AZ114"/>
  <c r="BA114" s="1"/>
  <c r="AW114"/>
  <c r="BC114" s="1"/>
  <c r="AS114"/>
  <c r="AQ114"/>
  <c r="AR114" s="1"/>
  <c r="AN114"/>
  <c r="AT114" s="1"/>
  <c r="AJ114"/>
  <c r="AH114"/>
  <c r="AI114" s="1"/>
  <c r="AE114"/>
  <c r="AB114"/>
  <c r="AA114"/>
  <c r="Z114"/>
  <c r="Y114"/>
  <c r="W114"/>
  <c r="AC114" s="1"/>
  <c r="V114"/>
  <c r="R114"/>
  <c r="P114"/>
  <c r="Q114" s="1"/>
  <c r="M114"/>
  <c r="S114" s="1"/>
  <c r="I114"/>
  <c r="G114"/>
  <c r="BI114" s="1"/>
  <c r="E114"/>
  <c r="BF114"/>
  <c r="BL114" s="1"/>
  <c r="BH113"/>
  <c r="BE113"/>
  <c r="BK113" s="1"/>
  <c r="BB113"/>
  <c r="AZ113"/>
  <c r="BA113" s="1"/>
  <c r="AW113"/>
  <c r="BC113" s="1"/>
  <c r="AS113"/>
  <c r="AQ113"/>
  <c r="AR113" s="1"/>
  <c r="AN113"/>
  <c r="AK113"/>
  <c r="AJ113"/>
  <c r="AI113"/>
  <c r="AH113"/>
  <c r="AF113"/>
  <c r="AL113" s="1"/>
  <c r="AE113"/>
  <c r="AA113"/>
  <c r="Y113"/>
  <c r="Z113" s="1"/>
  <c r="V113"/>
  <c r="AB113" s="1"/>
  <c r="R113"/>
  <c r="P113"/>
  <c r="Q113" s="1"/>
  <c r="M113"/>
  <c r="S113" s="1"/>
  <c r="I113"/>
  <c r="G113"/>
  <c r="BI113" s="1"/>
  <c r="BH112"/>
  <c r="BB112"/>
  <c r="AZ112"/>
  <c r="BA112" s="1"/>
  <c r="AW112"/>
  <c r="AT112"/>
  <c r="AS112"/>
  <c r="AR112"/>
  <c r="AQ112"/>
  <c r="AO112"/>
  <c r="AU112" s="1"/>
  <c r="AN112"/>
  <c r="AJ112"/>
  <c r="AH112"/>
  <c r="AI112" s="1"/>
  <c r="AE112"/>
  <c r="AK112" s="1"/>
  <c r="AA112"/>
  <c r="Y112"/>
  <c r="Z112" s="1"/>
  <c r="V112"/>
  <c r="AB112" s="1"/>
  <c r="R112"/>
  <c r="P112"/>
  <c r="Q112" s="1"/>
  <c r="M112"/>
  <c r="H112"/>
  <c r="G112"/>
  <c r="C112"/>
  <c r="BH111"/>
  <c r="BB111"/>
  <c r="AZ111"/>
  <c r="BA111" s="1"/>
  <c r="AW111"/>
  <c r="BC111" s="1"/>
  <c r="AS111"/>
  <c r="AQ111"/>
  <c r="AR111" s="1"/>
  <c r="AN111"/>
  <c r="AT111" s="1"/>
  <c r="AJ111"/>
  <c r="AH111"/>
  <c r="AI111" s="1"/>
  <c r="AE111"/>
  <c r="Z111"/>
  <c r="Y111"/>
  <c r="U111"/>
  <c r="BE111" s="1"/>
  <c r="BK111" s="1"/>
  <c r="R111"/>
  <c r="P111"/>
  <c r="Q111" s="1"/>
  <c r="M111"/>
  <c r="S111" s="1"/>
  <c r="I111"/>
  <c r="G111"/>
  <c r="BI111" s="1"/>
  <c r="BH110"/>
  <c r="BE110"/>
  <c r="BK110" s="1"/>
  <c r="BB110"/>
  <c r="AZ110"/>
  <c r="BA110" s="1"/>
  <c r="AW110"/>
  <c r="AT110"/>
  <c r="AS110"/>
  <c r="AR110"/>
  <c r="AQ110"/>
  <c r="AO110"/>
  <c r="AU110" s="1"/>
  <c r="AN110"/>
  <c r="AJ110"/>
  <c r="AH110"/>
  <c r="AI110" s="1"/>
  <c r="AE110"/>
  <c r="AK110" s="1"/>
  <c r="AA110"/>
  <c r="Y110"/>
  <c r="Z110" s="1"/>
  <c r="V110"/>
  <c r="AB110" s="1"/>
  <c r="R110"/>
  <c r="P110"/>
  <c r="Q110" s="1"/>
  <c r="M110"/>
  <c r="J110"/>
  <c r="I110"/>
  <c r="H110"/>
  <c r="G110"/>
  <c r="E110"/>
  <c r="BH109"/>
  <c r="BE109"/>
  <c r="BC109"/>
  <c r="BB109"/>
  <c r="BA109"/>
  <c r="AZ109"/>
  <c r="AX109"/>
  <c r="BD109" s="1"/>
  <c r="AW109"/>
  <c r="AS109"/>
  <c r="AQ109"/>
  <c r="AR109" s="1"/>
  <c r="AN109"/>
  <c r="AT109" s="1"/>
  <c r="AJ109"/>
  <c r="AH109"/>
  <c r="AI109" s="1"/>
  <c r="AE109"/>
  <c r="AK109" s="1"/>
  <c r="AA109"/>
  <c r="Y109"/>
  <c r="Z109" s="1"/>
  <c r="V109"/>
  <c r="S109"/>
  <c r="R109"/>
  <c r="Q109"/>
  <c r="P109"/>
  <c r="N109"/>
  <c r="T109" s="1"/>
  <c r="M109"/>
  <c r="I109"/>
  <c r="G109"/>
  <c r="BF109"/>
  <c r="BH108"/>
  <c r="BE108"/>
  <c r="BK108" s="1"/>
  <c r="BB108"/>
  <c r="AZ108"/>
  <c r="BA108" s="1"/>
  <c r="AW108"/>
  <c r="AT108"/>
  <c r="AS108"/>
  <c r="AR108"/>
  <c r="AQ108"/>
  <c r="AO108"/>
  <c r="AU108" s="1"/>
  <c r="AN108"/>
  <c r="AJ108"/>
  <c r="AH108"/>
  <c r="AI108" s="1"/>
  <c r="AE108"/>
  <c r="AA108"/>
  <c r="Y108"/>
  <c r="Z108" s="1"/>
  <c r="V108"/>
  <c r="AB108" s="1"/>
  <c r="R108"/>
  <c r="P108"/>
  <c r="Q108" s="1"/>
  <c r="M108"/>
  <c r="J108"/>
  <c r="I108"/>
  <c r="H108"/>
  <c r="G108"/>
  <c r="E108"/>
  <c r="BH107"/>
  <c r="BE107"/>
  <c r="BB107"/>
  <c r="AZ107"/>
  <c r="BA107" s="1"/>
  <c r="AW107"/>
  <c r="BC107" s="1"/>
  <c r="AS107"/>
  <c r="AQ107"/>
  <c r="AR107" s="1"/>
  <c r="AN107"/>
  <c r="AT107" s="1"/>
  <c r="AJ107"/>
  <c r="AH107"/>
  <c r="AI107" s="1"/>
  <c r="AE107"/>
  <c r="AB107"/>
  <c r="AA107"/>
  <c r="Z107"/>
  <c r="Y107"/>
  <c r="W107"/>
  <c r="AC107" s="1"/>
  <c r="V107"/>
  <c r="R107"/>
  <c r="P107"/>
  <c r="Q107" s="1"/>
  <c r="M107"/>
  <c r="S107" s="1"/>
  <c r="I107"/>
  <c r="G107"/>
  <c r="BI107" s="1"/>
  <c r="E107"/>
  <c r="BF107"/>
  <c r="BH106"/>
  <c r="BE106"/>
  <c r="BB106"/>
  <c r="AZ106"/>
  <c r="BA106" s="1"/>
  <c r="AW106"/>
  <c r="BC106" s="1"/>
  <c r="AS106"/>
  <c r="AQ106"/>
  <c r="AR106" s="1"/>
  <c r="AN106"/>
  <c r="AK106"/>
  <c r="AJ106"/>
  <c r="AI106"/>
  <c r="AH106"/>
  <c r="AF106"/>
  <c r="AL106" s="1"/>
  <c r="AE106"/>
  <c r="AA106"/>
  <c r="Y106"/>
  <c r="Z106" s="1"/>
  <c r="V106"/>
  <c r="AB106" s="1"/>
  <c r="R106"/>
  <c r="P106"/>
  <c r="Q106" s="1"/>
  <c r="M106"/>
  <c r="S106" s="1"/>
  <c r="I106"/>
  <c r="G106"/>
  <c r="BI106" s="1"/>
  <c r="BH105"/>
  <c r="BE105"/>
  <c r="BB105"/>
  <c r="AZ105"/>
  <c r="BA105" s="1"/>
  <c r="AW105"/>
  <c r="BC105" s="1"/>
  <c r="AS105"/>
  <c r="AQ105"/>
  <c r="AR105" s="1"/>
  <c r="AN105"/>
  <c r="AT105" s="1"/>
  <c r="AJ105"/>
  <c r="AH105"/>
  <c r="AI105" s="1"/>
  <c r="AE105"/>
  <c r="AB105"/>
  <c r="AA105"/>
  <c r="Z105"/>
  <c r="Y105"/>
  <c r="W105"/>
  <c r="AC105" s="1"/>
  <c r="V105"/>
  <c r="R105"/>
  <c r="P105"/>
  <c r="Q105" s="1"/>
  <c r="M105"/>
  <c r="S105" s="1"/>
  <c r="I105"/>
  <c r="G105"/>
  <c r="BI105" s="1"/>
  <c r="E105"/>
  <c r="BF105"/>
  <c r="BL105" s="1"/>
  <c r="BH104"/>
  <c r="BE104"/>
  <c r="BB104"/>
  <c r="AZ104"/>
  <c r="BA104" s="1"/>
  <c r="AW104"/>
  <c r="BC104" s="1"/>
  <c r="AS104"/>
  <c r="AQ104"/>
  <c r="AR104" s="1"/>
  <c r="AN104"/>
  <c r="AK104"/>
  <c r="AJ104"/>
  <c r="AI104"/>
  <c r="AH104"/>
  <c r="AF104"/>
  <c r="AL104" s="1"/>
  <c r="AE104"/>
  <c r="AA104"/>
  <c r="Y104"/>
  <c r="Z104" s="1"/>
  <c r="V104"/>
  <c r="AB104" s="1"/>
  <c r="R104"/>
  <c r="P104"/>
  <c r="Q104" s="1"/>
  <c r="M104"/>
  <c r="S104" s="1"/>
  <c r="I104"/>
  <c r="G104"/>
  <c r="BI104" s="1"/>
  <c r="BH103"/>
  <c r="BE103"/>
  <c r="BC103"/>
  <c r="BB103"/>
  <c r="BA103"/>
  <c r="AZ103"/>
  <c r="AX103"/>
  <c r="BD103" s="1"/>
  <c r="AW103"/>
  <c r="AS103"/>
  <c r="AQ103"/>
  <c r="AR103" s="1"/>
  <c r="AN103"/>
  <c r="AT103" s="1"/>
  <c r="AJ103"/>
  <c r="AH103"/>
  <c r="AI103" s="1"/>
  <c r="AE103"/>
  <c r="AK103" s="1"/>
  <c r="AA103"/>
  <c r="Y103"/>
  <c r="Z103" s="1"/>
  <c r="V103"/>
  <c r="S103"/>
  <c r="R103"/>
  <c r="Q103"/>
  <c r="P103"/>
  <c r="N103"/>
  <c r="T103" s="1"/>
  <c r="M103"/>
  <c r="I103"/>
  <c r="G103"/>
  <c r="H103" s="1"/>
  <c r="BF103"/>
  <c r="BH102"/>
  <c r="BE102"/>
  <c r="BB102"/>
  <c r="AZ102"/>
  <c r="BA102" s="1"/>
  <c r="AW102"/>
  <c r="AT102"/>
  <c r="AS102"/>
  <c r="AR102"/>
  <c r="AQ102"/>
  <c r="AO102"/>
  <c r="AU102" s="1"/>
  <c r="AN102"/>
  <c r="AJ102"/>
  <c r="AH102"/>
  <c r="AI102" s="1"/>
  <c r="AE102"/>
  <c r="AK102" s="1"/>
  <c r="AA102"/>
  <c r="Y102"/>
  <c r="Z102" s="1"/>
  <c r="V102"/>
  <c r="AB102" s="1"/>
  <c r="R102"/>
  <c r="P102"/>
  <c r="Q102" s="1"/>
  <c r="M102"/>
  <c r="J102"/>
  <c r="I102"/>
  <c r="H102"/>
  <c r="G102"/>
  <c r="E102"/>
  <c r="BH101"/>
  <c r="BE101"/>
  <c r="BC101"/>
  <c r="BB101"/>
  <c r="BA101"/>
  <c r="AZ101"/>
  <c r="AX101"/>
  <c r="BD101" s="1"/>
  <c r="AW101"/>
  <c r="AS101"/>
  <c r="AQ101"/>
  <c r="AR101" s="1"/>
  <c r="AN101"/>
  <c r="AT101" s="1"/>
  <c r="AJ101"/>
  <c r="AH101"/>
  <c r="AI101" s="1"/>
  <c r="AE101"/>
  <c r="AK101" s="1"/>
  <c r="AA101"/>
  <c r="Y101"/>
  <c r="Z101" s="1"/>
  <c r="V101"/>
  <c r="S101"/>
  <c r="R101"/>
  <c r="Q101"/>
  <c r="P101"/>
  <c r="N101"/>
  <c r="T101" s="1"/>
  <c r="M101"/>
  <c r="I101"/>
  <c r="G101"/>
  <c r="H101" s="1"/>
  <c r="BF101"/>
  <c r="BH100"/>
  <c r="BE100"/>
  <c r="BK100" s="1"/>
  <c r="BB100"/>
  <c r="AZ100"/>
  <c r="BA100" s="1"/>
  <c r="AW100"/>
  <c r="BC100" s="1"/>
  <c r="AS100"/>
  <c r="AQ100"/>
  <c r="AR100" s="1"/>
  <c r="AN100"/>
  <c r="BF100" s="1"/>
  <c r="AJ100"/>
  <c r="AH100"/>
  <c r="AI100" s="1"/>
  <c r="AE100"/>
  <c r="AB100"/>
  <c r="AA100"/>
  <c r="Z100"/>
  <c r="Y100"/>
  <c r="W100"/>
  <c r="AC100" s="1"/>
  <c r="V100"/>
  <c r="R100"/>
  <c r="P100"/>
  <c r="Q100" s="1"/>
  <c r="M100"/>
  <c r="S100" s="1"/>
  <c r="I100"/>
  <c r="G100"/>
  <c r="BI100" s="1"/>
  <c r="E100"/>
  <c r="BH99"/>
  <c r="BE99"/>
  <c r="BC99"/>
  <c r="BB99"/>
  <c r="BA99"/>
  <c r="AZ99"/>
  <c r="AX99"/>
  <c r="BD99" s="1"/>
  <c r="AW99"/>
  <c r="AS99"/>
  <c r="AQ99"/>
  <c r="AR99" s="1"/>
  <c r="AN99"/>
  <c r="AT99" s="1"/>
  <c r="AJ99"/>
  <c r="AH99"/>
  <c r="AI99" s="1"/>
  <c r="AE99"/>
  <c r="AK99" s="1"/>
  <c r="AA99"/>
  <c r="Y99"/>
  <c r="Z99" s="1"/>
  <c r="V99"/>
  <c r="S99"/>
  <c r="R99"/>
  <c r="Q99"/>
  <c r="P99"/>
  <c r="N99"/>
  <c r="T99" s="1"/>
  <c r="M99"/>
  <c r="I99"/>
  <c r="G99"/>
  <c r="H99" s="1"/>
  <c r="BF99"/>
  <c r="BH98"/>
  <c r="BE98"/>
  <c r="BK98" s="1"/>
  <c r="BB98"/>
  <c r="AZ98"/>
  <c r="BA98" s="1"/>
  <c r="AW98"/>
  <c r="BC98" s="1"/>
  <c r="AS98"/>
  <c r="AQ98"/>
  <c r="AR98" s="1"/>
  <c r="AN98"/>
  <c r="BF98" s="1"/>
  <c r="AJ98"/>
  <c r="AH98"/>
  <c r="AI98" s="1"/>
  <c r="AE98"/>
  <c r="AB98"/>
  <c r="AA98"/>
  <c r="Z98"/>
  <c r="Y98"/>
  <c r="W98"/>
  <c r="AC98" s="1"/>
  <c r="V98"/>
  <c r="R98"/>
  <c r="P98"/>
  <c r="Q98" s="1"/>
  <c r="M98"/>
  <c r="S98" s="1"/>
  <c r="I98"/>
  <c r="G98"/>
  <c r="BI98" s="1"/>
  <c r="E98"/>
  <c r="BH97"/>
  <c r="BE97"/>
  <c r="BC97"/>
  <c r="BB97"/>
  <c r="BA97"/>
  <c r="AZ97"/>
  <c r="AX97"/>
  <c r="BD97" s="1"/>
  <c r="AW97"/>
  <c r="AS97"/>
  <c r="AQ97"/>
  <c r="AR97" s="1"/>
  <c r="AN97"/>
  <c r="AT97" s="1"/>
  <c r="AJ97"/>
  <c r="AH97"/>
  <c r="AI97" s="1"/>
  <c r="AE97"/>
  <c r="AK97" s="1"/>
  <c r="AA97"/>
  <c r="Y97"/>
  <c r="Z97" s="1"/>
  <c r="V97"/>
  <c r="S97"/>
  <c r="R97"/>
  <c r="Q97"/>
  <c r="P97"/>
  <c r="N97"/>
  <c r="T97" s="1"/>
  <c r="M97"/>
  <c r="I97"/>
  <c r="G97"/>
  <c r="H97" s="1"/>
  <c r="BF97"/>
  <c r="BH96"/>
  <c r="BE96"/>
  <c r="BK96" s="1"/>
  <c r="BB96"/>
  <c r="AZ96"/>
  <c r="BA96" s="1"/>
  <c r="AW96"/>
  <c r="BC96" s="1"/>
  <c r="AS96"/>
  <c r="AQ96"/>
  <c r="AR96" s="1"/>
  <c r="AN96"/>
  <c r="BF96" s="1"/>
  <c r="AJ96"/>
  <c r="AH96"/>
  <c r="AI96" s="1"/>
  <c r="AE96"/>
  <c r="AB96"/>
  <c r="AA96"/>
  <c r="Z96"/>
  <c r="Y96"/>
  <c r="W96"/>
  <c r="AC96" s="1"/>
  <c r="V96"/>
  <c r="R96"/>
  <c r="P96"/>
  <c r="Q96" s="1"/>
  <c r="M96"/>
  <c r="S96" s="1"/>
  <c r="I96"/>
  <c r="G96"/>
  <c r="BI96" s="1"/>
  <c r="E96"/>
  <c r="BH95"/>
  <c r="BE95"/>
  <c r="BC95"/>
  <c r="BB95"/>
  <c r="BA95"/>
  <c r="AZ95"/>
  <c r="AX95"/>
  <c r="BD95" s="1"/>
  <c r="AW95"/>
  <c r="AS95"/>
  <c r="AQ95"/>
  <c r="AR95" s="1"/>
  <c r="AN95"/>
  <c r="AT95" s="1"/>
  <c r="AJ95"/>
  <c r="AH95"/>
  <c r="AI95" s="1"/>
  <c r="AE95"/>
  <c r="AK95" s="1"/>
  <c r="AA95"/>
  <c r="Y95"/>
  <c r="Z95" s="1"/>
  <c r="V95"/>
  <c r="S95"/>
  <c r="R95"/>
  <c r="Q95"/>
  <c r="P95"/>
  <c r="N95"/>
  <c r="T95" s="1"/>
  <c r="M95"/>
  <c r="I95"/>
  <c r="G95"/>
  <c r="H95" s="1"/>
  <c r="BF95"/>
  <c r="BH94"/>
  <c r="BE94"/>
  <c r="BK94" s="1"/>
  <c r="BB94"/>
  <c r="AZ94"/>
  <c r="BA94" s="1"/>
  <c r="AW94"/>
  <c r="BC94" s="1"/>
  <c r="AS94"/>
  <c r="AQ94"/>
  <c r="AR94" s="1"/>
  <c r="AN94"/>
  <c r="BF94" s="1"/>
  <c r="AJ94"/>
  <c r="AH94"/>
  <c r="AI94" s="1"/>
  <c r="AE94"/>
  <c r="AB94"/>
  <c r="AA94"/>
  <c r="Z94"/>
  <c r="Y94"/>
  <c r="W94"/>
  <c r="AC94" s="1"/>
  <c r="V94"/>
  <c r="R94"/>
  <c r="P94"/>
  <c r="Q94" s="1"/>
  <c r="M94"/>
  <c r="S94" s="1"/>
  <c r="I94"/>
  <c r="G94"/>
  <c r="BI94" s="1"/>
  <c r="E94"/>
  <c r="BH93"/>
  <c r="BE93"/>
  <c r="BC93"/>
  <c r="BB93"/>
  <c r="BA93"/>
  <c r="AZ93"/>
  <c r="AX93"/>
  <c r="BD93" s="1"/>
  <c r="AW93"/>
  <c r="AS93"/>
  <c r="AQ93"/>
  <c r="AR93" s="1"/>
  <c r="AN93"/>
  <c r="AT93" s="1"/>
  <c r="AJ93"/>
  <c r="AH93"/>
  <c r="AI93" s="1"/>
  <c r="AE93"/>
  <c r="AK93" s="1"/>
  <c r="AA93"/>
  <c r="Y93"/>
  <c r="Z93" s="1"/>
  <c r="V93"/>
  <c r="S93"/>
  <c r="R93"/>
  <c r="Q93"/>
  <c r="P93"/>
  <c r="N93"/>
  <c r="T93" s="1"/>
  <c r="M93"/>
  <c r="I93"/>
  <c r="G93"/>
  <c r="H93" s="1"/>
  <c r="BF93"/>
  <c r="BH92"/>
  <c r="BE92"/>
  <c r="BK92" s="1"/>
  <c r="BB92"/>
  <c r="AZ92"/>
  <c r="BA92" s="1"/>
  <c r="AW92"/>
  <c r="BC92" s="1"/>
  <c r="AS92"/>
  <c r="AQ92"/>
  <c r="AR92" s="1"/>
  <c r="AN92"/>
  <c r="BF92" s="1"/>
  <c r="AJ92"/>
  <c r="AH92"/>
  <c r="AI92" s="1"/>
  <c r="AE92"/>
  <c r="AB92"/>
  <c r="AA92"/>
  <c r="Z92"/>
  <c r="Y92"/>
  <c r="W92"/>
  <c r="AC92" s="1"/>
  <c r="V92"/>
  <c r="R92"/>
  <c r="P92"/>
  <c r="Q92" s="1"/>
  <c r="M92"/>
  <c r="S92" s="1"/>
  <c r="I92"/>
  <c r="G92"/>
  <c r="BI92" s="1"/>
  <c r="E92"/>
  <c r="BH91"/>
  <c r="BE91"/>
  <c r="BC91"/>
  <c r="BB91"/>
  <c r="BA91"/>
  <c r="AZ91"/>
  <c r="AX91"/>
  <c r="BD91" s="1"/>
  <c r="AW91"/>
  <c r="AS91"/>
  <c r="AQ91"/>
  <c r="AR91" s="1"/>
  <c r="AN91"/>
  <c r="AT91" s="1"/>
  <c r="AJ91"/>
  <c r="AH91"/>
  <c r="AI91" s="1"/>
  <c r="AE91"/>
  <c r="AK91" s="1"/>
  <c r="AA91"/>
  <c r="Y91"/>
  <c r="Z91" s="1"/>
  <c r="V91"/>
  <c r="S91"/>
  <c r="R91"/>
  <c r="Q91"/>
  <c r="P91"/>
  <c r="N91"/>
  <c r="T91" s="1"/>
  <c r="M91"/>
  <c r="I91"/>
  <c r="G91"/>
  <c r="H91" s="1"/>
  <c r="BF91"/>
  <c r="BH90"/>
  <c r="BE90"/>
  <c r="BK90" s="1"/>
  <c r="BB90"/>
  <c r="AZ90"/>
  <c r="BA90" s="1"/>
  <c r="AW90"/>
  <c r="AS90"/>
  <c r="AQ90"/>
  <c r="AR90" s="1"/>
  <c r="AN90"/>
  <c r="BF90" s="1"/>
  <c r="AJ90"/>
  <c r="AH90"/>
  <c r="AI90" s="1"/>
  <c r="AE90"/>
  <c r="AB90"/>
  <c r="AA90"/>
  <c r="Z90"/>
  <c r="Y90"/>
  <c r="W90"/>
  <c r="AC90" s="1"/>
  <c r="V90"/>
  <c r="R90"/>
  <c r="P90"/>
  <c r="Q90" s="1"/>
  <c r="M90"/>
  <c r="I90"/>
  <c r="G90"/>
  <c r="BI90" s="1"/>
  <c r="E90"/>
  <c r="BH89"/>
  <c r="BE89"/>
  <c r="BC89"/>
  <c r="BB89"/>
  <c r="BA89"/>
  <c r="AZ89"/>
  <c r="AX89"/>
  <c r="BD89" s="1"/>
  <c r="AW89"/>
  <c r="AS89"/>
  <c r="AQ89"/>
  <c r="AR89" s="1"/>
  <c r="AN89"/>
  <c r="AJ89"/>
  <c r="AH89"/>
  <c r="AI89" s="1"/>
  <c r="AE89"/>
  <c r="AK89" s="1"/>
  <c r="AA89"/>
  <c r="Y89"/>
  <c r="Z89" s="1"/>
  <c r="V89"/>
  <c r="S89"/>
  <c r="R89"/>
  <c r="Q89"/>
  <c r="P89"/>
  <c r="N89"/>
  <c r="T89" s="1"/>
  <c r="M89"/>
  <c r="I89"/>
  <c r="G89"/>
  <c r="H89" s="1"/>
  <c r="BF89"/>
  <c r="BH88"/>
  <c r="BE88"/>
  <c r="BK88" s="1"/>
  <c r="BB88"/>
  <c r="AZ88"/>
  <c r="BA88" s="1"/>
  <c r="AW88"/>
  <c r="AT88"/>
  <c r="AS88"/>
  <c r="AR88"/>
  <c r="AQ88"/>
  <c r="AO88"/>
  <c r="AU88" s="1"/>
  <c r="AN88"/>
  <c r="AJ88"/>
  <c r="AH88"/>
  <c r="AI88" s="1"/>
  <c r="AE88"/>
  <c r="AK88" s="1"/>
  <c r="AA88"/>
  <c r="Y88"/>
  <c r="Z88" s="1"/>
  <c r="V88"/>
  <c r="AB88" s="1"/>
  <c r="R88"/>
  <c r="P88"/>
  <c r="Q88" s="1"/>
  <c r="M88"/>
  <c r="J88"/>
  <c r="I88"/>
  <c r="H88"/>
  <c r="G88"/>
  <c r="E88"/>
  <c r="BH87"/>
  <c r="BE87"/>
  <c r="BC87"/>
  <c r="BB87"/>
  <c r="BA87"/>
  <c r="AZ87"/>
  <c r="AX87"/>
  <c r="BD87" s="1"/>
  <c r="AW87"/>
  <c r="AS87"/>
  <c r="AQ87"/>
  <c r="AR87" s="1"/>
  <c r="AN87"/>
  <c r="AT87" s="1"/>
  <c r="AJ87"/>
  <c r="AH87"/>
  <c r="AI87" s="1"/>
  <c r="AE87"/>
  <c r="AK87" s="1"/>
  <c r="AA87"/>
  <c r="Y87"/>
  <c r="Z87" s="1"/>
  <c r="V87"/>
  <c r="S87"/>
  <c r="R87"/>
  <c r="Q87"/>
  <c r="P87"/>
  <c r="N87"/>
  <c r="T87" s="1"/>
  <c r="M87"/>
  <c r="I87"/>
  <c r="G87"/>
  <c r="H87" s="1"/>
  <c r="BF87"/>
  <c r="BH86"/>
  <c r="BE86"/>
  <c r="BK86" s="1"/>
  <c r="BB86"/>
  <c r="AZ86"/>
  <c r="BA86" s="1"/>
  <c r="AW86"/>
  <c r="AT86"/>
  <c r="AS86"/>
  <c r="AR86"/>
  <c r="AQ86"/>
  <c r="AO86"/>
  <c r="AU86" s="1"/>
  <c r="AN86"/>
  <c r="AJ86"/>
  <c r="AH86"/>
  <c r="AI86" s="1"/>
  <c r="AE86"/>
  <c r="AK86" s="1"/>
  <c r="AA86"/>
  <c r="Y86"/>
  <c r="Z86" s="1"/>
  <c r="V86"/>
  <c r="AB86" s="1"/>
  <c r="R86"/>
  <c r="P86"/>
  <c r="Q86" s="1"/>
  <c r="M86"/>
  <c r="J86"/>
  <c r="I86"/>
  <c r="H86"/>
  <c r="G86"/>
  <c r="E86"/>
  <c r="BH85"/>
  <c r="BE85"/>
  <c r="BC85"/>
  <c r="BB85"/>
  <c r="BA85"/>
  <c r="AZ85"/>
  <c r="AX85"/>
  <c r="BD85" s="1"/>
  <c r="AW85"/>
  <c r="AS85"/>
  <c r="AQ85"/>
  <c r="AR85" s="1"/>
  <c r="AN85"/>
  <c r="AT85" s="1"/>
  <c r="AJ85"/>
  <c r="AH85"/>
  <c r="AI85" s="1"/>
  <c r="AE85"/>
  <c r="AK85" s="1"/>
  <c r="AA85"/>
  <c r="Y85"/>
  <c r="Z85" s="1"/>
  <c r="V85"/>
  <c r="S85"/>
  <c r="R85"/>
  <c r="Q85"/>
  <c r="P85"/>
  <c r="N85"/>
  <c r="T85" s="1"/>
  <c r="M85"/>
  <c r="I85"/>
  <c r="G85"/>
  <c r="H85" s="1"/>
  <c r="BF85"/>
  <c r="BH84"/>
  <c r="BE84"/>
  <c r="BK84" s="1"/>
  <c r="BB84"/>
  <c r="AZ84"/>
  <c r="BA84" s="1"/>
  <c r="AW84"/>
  <c r="AT84"/>
  <c r="AS84"/>
  <c r="AR84"/>
  <c r="AQ84"/>
  <c r="AO84"/>
  <c r="AU84" s="1"/>
  <c r="AN84"/>
  <c r="AJ84"/>
  <c r="AH84"/>
  <c r="AI84" s="1"/>
  <c r="AE84"/>
  <c r="AK84" s="1"/>
  <c r="AA84"/>
  <c r="Y84"/>
  <c r="Z84" s="1"/>
  <c r="V84"/>
  <c r="AB84" s="1"/>
  <c r="R84"/>
  <c r="P84"/>
  <c r="Q84" s="1"/>
  <c r="M84"/>
  <c r="J84"/>
  <c r="I84"/>
  <c r="H84"/>
  <c r="G84"/>
  <c r="E84"/>
  <c r="BH83"/>
  <c r="BE83"/>
  <c r="BC83"/>
  <c r="BB83"/>
  <c r="BA83"/>
  <c r="AZ83"/>
  <c r="AX83"/>
  <c r="BD83" s="1"/>
  <c r="AW83"/>
  <c r="AS83"/>
  <c r="AQ83"/>
  <c r="AR83" s="1"/>
  <c r="AN83"/>
  <c r="AT83" s="1"/>
  <c r="AJ83"/>
  <c r="AH83"/>
  <c r="AI83" s="1"/>
  <c r="AE83"/>
  <c r="AA83"/>
  <c r="Y83"/>
  <c r="Z83" s="1"/>
  <c r="V83"/>
  <c r="S83"/>
  <c r="R83"/>
  <c r="Q83"/>
  <c r="P83"/>
  <c r="N83"/>
  <c r="T83" s="1"/>
  <c r="M83"/>
  <c r="I83"/>
  <c r="G83"/>
  <c r="H83" s="1"/>
  <c r="BF83"/>
  <c r="BH82"/>
  <c r="BB82"/>
  <c r="AZ82"/>
  <c r="BA82" s="1"/>
  <c r="AW82"/>
  <c r="BC82" s="1"/>
  <c r="AQ82"/>
  <c r="AR82" s="1"/>
  <c r="AM82"/>
  <c r="AM122" s="1"/>
  <c r="AK82"/>
  <c r="AJ82"/>
  <c r="AI82"/>
  <c r="AH82"/>
  <c r="AF82"/>
  <c r="AL82" s="1"/>
  <c r="AE82"/>
  <c r="AA82"/>
  <c r="Y82"/>
  <c r="Z82" s="1"/>
  <c r="V82"/>
  <c r="AB82" s="1"/>
  <c r="R82"/>
  <c r="P82"/>
  <c r="Q82" s="1"/>
  <c r="M82"/>
  <c r="I82"/>
  <c r="G82"/>
  <c r="BH81"/>
  <c r="BE81"/>
  <c r="BK81" s="1"/>
  <c r="BB81"/>
  <c r="AZ81"/>
  <c r="BA81" s="1"/>
  <c r="AW81"/>
  <c r="AT81"/>
  <c r="AS81"/>
  <c r="AR81"/>
  <c r="AQ81"/>
  <c r="AO81"/>
  <c r="AU81" s="1"/>
  <c r="AN81"/>
  <c r="AJ81"/>
  <c r="AH81"/>
  <c r="AI81" s="1"/>
  <c r="AE81"/>
  <c r="AK81" s="1"/>
  <c r="AA81"/>
  <c r="Y81"/>
  <c r="Z81" s="1"/>
  <c r="V81"/>
  <c r="R81"/>
  <c r="P81"/>
  <c r="Q81" s="1"/>
  <c r="M81"/>
  <c r="J81"/>
  <c r="I81"/>
  <c r="H81"/>
  <c r="G81"/>
  <c r="E81"/>
  <c r="BH80"/>
  <c r="BE80"/>
  <c r="BB80"/>
  <c r="AZ80"/>
  <c r="BA80" s="1"/>
  <c r="AW80"/>
  <c r="AS80"/>
  <c r="AQ80"/>
  <c r="AR80" s="1"/>
  <c r="AN80"/>
  <c r="AK80"/>
  <c r="AJ80"/>
  <c r="AI80"/>
  <c r="AH80"/>
  <c r="AF80"/>
  <c r="AL80" s="1"/>
  <c r="AE80"/>
  <c r="AA80"/>
  <c r="Y80"/>
  <c r="Z80" s="1"/>
  <c r="V80"/>
  <c r="AB80" s="1"/>
  <c r="R80"/>
  <c r="P80"/>
  <c r="Q80" s="1"/>
  <c r="M80"/>
  <c r="I80"/>
  <c r="G80"/>
  <c r="H80" s="1"/>
  <c r="BJ80" s="1"/>
  <c r="BF80"/>
  <c r="BH79"/>
  <c r="BE79"/>
  <c r="BK79" s="1"/>
  <c r="BB79"/>
  <c r="AZ79"/>
  <c r="BA79" s="1"/>
  <c r="AW79"/>
  <c r="BC79" s="1"/>
  <c r="AS79"/>
  <c r="AQ79"/>
  <c r="AR79" s="1"/>
  <c r="AN79"/>
  <c r="AT79" s="1"/>
  <c r="AJ79"/>
  <c r="AH79"/>
  <c r="AI79" s="1"/>
  <c r="AE79"/>
  <c r="AB79"/>
  <c r="AA79"/>
  <c r="Z79"/>
  <c r="Y79"/>
  <c r="W79"/>
  <c r="AC79" s="1"/>
  <c r="V79"/>
  <c r="BF79" s="1"/>
  <c r="R79"/>
  <c r="P79"/>
  <c r="Q79" s="1"/>
  <c r="M79"/>
  <c r="S79" s="1"/>
  <c r="I79"/>
  <c r="G79"/>
  <c r="BI79" s="1"/>
  <c r="E79"/>
  <c r="BH78"/>
  <c r="BE78"/>
  <c r="BC78"/>
  <c r="BB78"/>
  <c r="BA78"/>
  <c r="AZ78"/>
  <c r="AX78"/>
  <c r="BD78" s="1"/>
  <c r="AW78"/>
  <c r="AS78"/>
  <c r="AQ78"/>
  <c r="AR78" s="1"/>
  <c r="AN78"/>
  <c r="AT78" s="1"/>
  <c r="AJ78"/>
  <c r="AH78"/>
  <c r="AI78" s="1"/>
  <c r="AE78"/>
  <c r="AK78" s="1"/>
  <c r="AA78"/>
  <c r="Y78"/>
  <c r="Z78" s="1"/>
  <c r="V78"/>
  <c r="S78"/>
  <c r="R78"/>
  <c r="Q78"/>
  <c r="P78"/>
  <c r="N78"/>
  <c r="T78" s="1"/>
  <c r="M78"/>
  <c r="I78"/>
  <c r="G78"/>
  <c r="H78" s="1"/>
  <c r="BF78"/>
  <c r="BH77"/>
  <c r="BE77"/>
  <c r="BK77" s="1"/>
  <c r="BB77"/>
  <c r="AZ77"/>
  <c r="BA77" s="1"/>
  <c r="AW77"/>
  <c r="BC77" s="1"/>
  <c r="AS77"/>
  <c r="AQ77"/>
  <c r="AR77" s="1"/>
  <c r="AN77"/>
  <c r="AT77" s="1"/>
  <c r="AJ77"/>
  <c r="AH77"/>
  <c r="AI77" s="1"/>
  <c r="AE77"/>
  <c r="AB77"/>
  <c r="AA77"/>
  <c r="Z77"/>
  <c r="Y77"/>
  <c r="W77"/>
  <c r="AC77" s="1"/>
  <c r="V77"/>
  <c r="BF77" s="1"/>
  <c r="R77"/>
  <c r="P77"/>
  <c r="Q77" s="1"/>
  <c r="M77"/>
  <c r="S77" s="1"/>
  <c r="I77"/>
  <c r="G77"/>
  <c r="BI77" s="1"/>
  <c r="E77"/>
  <c r="BH76"/>
  <c r="BE76"/>
  <c r="BC76"/>
  <c r="BB76"/>
  <c r="BA76"/>
  <c r="AZ76"/>
  <c r="AX76"/>
  <c r="BD76" s="1"/>
  <c r="AW76"/>
  <c r="AS76"/>
  <c r="AQ76"/>
  <c r="AR76" s="1"/>
  <c r="AN76"/>
  <c r="AT76" s="1"/>
  <c r="AJ76"/>
  <c r="AH76"/>
  <c r="AI76" s="1"/>
  <c r="AE76"/>
  <c r="AK76" s="1"/>
  <c r="AA76"/>
  <c r="Y76"/>
  <c r="Z76" s="1"/>
  <c r="V76"/>
  <c r="S76"/>
  <c r="R76"/>
  <c r="Q76"/>
  <c r="P76"/>
  <c r="N76"/>
  <c r="T76" s="1"/>
  <c r="M76"/>
  <c r="I76"/>
  <c r="G76"/>
  <c r="H76" s="1"/>
  <c r="BF76"/>
  <c r="BH75"/>
  <c r="BE75"/>
  <c r="BK75" s="1"/>
  <c r="BB75"/>
  <c r="AZ75"/>
  <c r="BA75" s="1"/>
  <c r="AW75"/>
  <c r="BC75" s="1"/>
  <c r="AS75"/>
  <c r="AQ75"/>
  <c r="AR75" s="1"/>
  <c r="AN75"/>
  <c r="BF75" s="1"/>
  <c r="AJ75"/>
  <c r="AH75"/>
  <c r="AI75" s="1"/>
  <c r="AE75"/>
  <c r="AB75"/>
  <c r="AA75"/>
  <c r="Z75"/>
  <c r="Y75"/>
  <c r="W75"/>
  <c r="AC75" s="1"/>
  <c r="V75"/>
  <c r="R75"/>
  <c r="P75"/>
  <c r="Q75" s="1"/>
  <c r="M75"/>
  <c r="S75" s="1"/>
  <c r="I75"/>
  <c r="G75"/>
  <c r="BI75" s="1"/>
  <c r="E75"/>
  <c r="BH74"/>
  <c r="BE74"/>
  <c r="BC74"/>
  <c r="BB74"/>
  <c r="BA74"/>
  <c r="AZ74"/>
  <c r="AX74"/>
  <c r="BD74" s="1"/>
  <c r="AW74"/>
  <c r="AS74"/>
  <c r="AQ74"/>
  <c r="AR74" s="1"/>
  <c r="AN74"/>
  <c r="AT74" s="1"/>
  <c r="AJ74"/>
  <c r="AH74"/>
  <c r="AI74" s="1"/>
  <c r="AE74"/>
  <c r="AK74" s="1"/>
  <c r="AA74"/>
  <c r="Y74"/>
  <c r="Z74" s="1"/>
  <c r="V74"/>
  <c r="S74"/>
  <c r="R74"/>
  <c r="Q74"/>
  <c r="P74"/>
  <c r="N74"/>
  <c r="T74" s="1"/>
  <c r="M74"/>
  <c r="I74"/>
  <c r="G74"/>
  <c r="H74" s="1"/>
  <c r="BF74"/>
  <c r="BH73"/>
  <c r="BE73"/>
  <c r="BK73" s="1"/>
  <c r="BB73"/>
  <c r="AZ73"/>
  <c r="BA73" s="1"/>
  <c r="AW73"/>
  <c r="BC73" s="1"/>
  <c r="AS73"/>
  <c r="AQ73"/>
  <c r="AR73" s="1"/>
  <c r="AN73"/>
  <c r="BF73" s="1"/>
  <c r="AJ73"/>
  <c r="AH73"/>
  <c r="AI73" s="1"/>
  <c r="AE73"/>
  <c r="AB73"/>
  <c r="AA73"/>
  <c r="Z73"/>
  <c r="Y73"/>
  <c r="W73"/>
  <c r="V73"/>
  <c r="R73"/>
  <c r="P73"/>
  <c r="Q73" s="1"/>
  <c r="M73"/>
  <c r="S73" s="1"/>
  <c r="I73"/>
  <c r="G73"/>
  <c r="BI73" s="1"/>
  <c r="E73"/>
  <c r="BH72"/>
  <c r="BE72"/>
  <c r="BC72"/>
  <c r="BB72"/>
  <c r="BA72"/>
  <c r="AZ72"/>
  <c r="AX72"/>
  <c r="BD72" s="1"/>
  <c r="AW72"/>
  <c r="AS72"/>
  <c r="AQ72"/>
  <c r="AR72" s="1"/>
  <c r="AN72"/>
  <c r="AT72" s="1"/>
  <c r="AJ72"/>
  <c r="AH72"/>
  <c r="AI72" s="1"/>
  <c r="AE72"/>
  <c r="AK72" s="1"/>
  <c r="AA72"/>
  <c r="Y72"/>
  <c r="Z72" s="1"/>
  <c r="V72"/>
  <c r="S72"/>
  <c r="R72"/>
  <c r="Q72"/>
  <c r="P72"/>
  <c r="N72"/>
  <c r="T72" s="1"/>
  <c r="M72"/>
  <c r="I72"/>
  <c r="G72"/>
  <c r="H72" s="1"/>
  <c r="BF72"/>
  <c r="BH71"/>
  <c r="BE71"/>
  <c r="BK71" s="1"/>
  <c r="BB71"/>
  <c r="AZ71"/>
  <c r="BA71" s="1"/>
  <c r="AW71"/>
  <c r="BC71" s="1"/>
  <c r="AS71"/>
  <c r="AQ71"/>
  <c r="AR71" s="1"/>
  <c r="AN71"/>
  <c r="BF71" s="1"/>
  <c r="AJ71"/>
  <c r="AH71"/>
  <c r="AI71" s="1"/>
  <c r="AE71"/>
  <c r="AB71"/>
  <c r="AA71"/>
  <c r="Z71"/>
  <c r="Y71"/>
  <c r="W71"/>
  <c r="AC71" s="1"/>
  <c r="V71"/>
  <c r="R71"/>
  <c r="P71"/>
  <c r="Q71" s="1"/>
  <c r="M71"/>
  <c r="S71" s="1"/>
  <c r="I71"/>
  <c r="G71"/>
  <c r="BI71" s="1"/>
  <c r="E71"/>
  <c r="BH70"/>
  <c r="BE70"/>
  <c r="BC70"/>
  <c r="BB70"/>
  <c r="BA70"/>
  <c r="AZ70"/>
  <c r="AX70"/>
  <c r="BD70" s="1"/>
  <c r="AW70"/>
  <c r="AS70"/>
  <c r="AQ70"/>
  <c r="AR70" s="1"/>
  <c r="AN70"/>
  <c r="AT70" s="1"/>
  <c r="AJ70"/>
  <c r="AH70"/>
  <c r="AI70" s="1"/>
  <c r="AE70"/>
  <c r="AK70" s="1"/>
  <c r="AA70"/>
  <c r="Y70"/>
  <c r="Z70" s="1"/>
  <c r="V70"/>
  <c r="S70"/>
  <c r="R70"/>
  <c r="Q70"/>
  <c r="P70"/>
  <c r="N70"/>
  <c r="T70" s="1"/>
  <c r="M70"/>
  <c r="I70"/>
  <c r="G70"/>
  <c r="H70" s="1"/>
  <c r="BF70"/>
  <c r="BH69"/>
  <c r="BE69"/>
  <c r="BK69" s="1"/>
  <c r="BB69"/>
  <c r="AZ69"/>
  <c r="BA69" s="1"/>
  <c r="AW69"/>
  <c r="BC69" s="1"/>
  <c r="AS69"/>
  <c r="AQ69"/>
  <c r="AR69" s="1"/>
  <c r="AN69"/>
  <c r="BF69" s="1"/>
  <c r="AJ69"/>
  <c r="AH69"/>
  <c r="AI69" s="1"/>
  <c r="AE69"/>
  <c r="AB69"/>
  <c r="AA69"/>
  <c r="Z69"/>
  <c r="Y69"/>
  <c r="W69"/>
  <c r="AC69" s="1"/>
  <c r="V69"/>
  <c r="R69"/>
  <c r="P69"/>
  <c r="Q69" s="1"/>
  <c r="M69"/>
  <c r="S69" s="1"/>
  <c r="I69"/>
  <c r="G69"/>
  <c r="BI69" s="1"/>
  <c r="E69"/>
  <c r="BH68"/>
  <c r="BE68"/>
  <c r="BC68"/>
  <c r="BB68"/>
  <c r="BA68"/>
  <c r="AZ68"/>
  <c r="AX68"/>
  <c r="BD68" s="1"/>
  <c r="AW68"/>
  <c r="AS68"/>
  <c r="AQ68"/>
  <c r="AR68" s="1"/>
  <c r="AN68"/>
  <c r="AT68" s="1"/>
  <c r="AJ68"/>
  <c r="AH68"/>
  <c r="AI68" s="1"/>
  <c r="AE68"/>
  <c r="AK68" s="1"/>
  <c r="AA68"/>
  <c r="Y68"/>
  <c r="Z68" s="1"/>
  <c r="V68"/>
  <c r="S68"/>
  <c r="R68"/>
  <c r="Q68"/>
  <c r="P68"/>
  <c r="N68"/>
  <c r="T68" s="1"/>
  <c r="M68"/>
  <c r="I68"/>
  <c r="G68"/>
  <c r="H68" s="1"/>
  <c r="BF68"/>
  <c r="BH67"/>
  <c r="BE67"/>
  <c r="BK67" s="1"/>
  <c r="BB67"/>
  <c r="AZ67"/>
  <c r="BA67" s="1"/>
  <c r="AW67"/>
  <c r="BC67" s="1"/>
  <c r="AS67"/>
  <c r="AQ67"/>
  <c r="AR67" s="1"/>
  <c r="AN67"/>
  <c r="BF67" s="1"/>
  <c r="AJ67"/>
  <c r="AH67"/>
  <c r="AI67" s="1"/>
  <c r="AE67"/>
  <c r="AB67"/>
  <c r="AA67"/>
  <c r="Z67"/>
  <c r="Y67"/>
  <c r="W67"/>
  <c r="AC67" s="1"/>
  <c r="V67"/>
  <c r="R67"/>
  <c r="P67"/>
  <c r="Q67" s="1"/>
  <c r="M67"/>
  <c r="S67" s="1"/>
  <c r="I67"/>
  <c r="G67"/>
  <c r="BI67" s="1"/>
  <c r="E67"/>
  <c r="BH66"/>
  <c r="BE66"/>
  <c r="BC66"/>
  <c r="BB66"/>
  <c r="BA66"/>
  <c r="AZ66"/>
  <c r="AX66"/>
  <c r="BD66" s="1"/>
  <c r="AW66"/>
  <c r="AS66"/>
  <c r="AQ66"/>
  <c r="AR66" s="1"/>
  <c r="AN66"/>
  <c r="AT66" s="1"/>
  <c r="AJ66"/>
  <c r="AH66"/>
  <c r="AI66" s="1"/>
  <c r="AE66"/>
  <c r="AK66" s="1"/>
  <c r="AA66"/>
  <c r="Y66"/>
  <c r="Z66" s="1"/>
  <c r="V66"/>
  <c r="S66"/>
  <c r="R66"/>
  <c r="Q66"/>
  <c r="P66"/>
  <c r="N66"/>
  <c r="T66" s="1"/>
  <c r="M66"/>
  <c r="I66"/>
  <c r="G66"/>
  <c r="H66" s="1"/>
  <c r="BF66"/>
  <c r="BH65"/>
  <c r="BE65"/>
  <c r="BK65" s="1"/>
  <c r="BB65"/>
  <c r="AZ65"/>
  <c r="BA65" s="1"/>
  <c r="AW65"/>
  <c r="BC65" s="1"/>
  <c r="AS65"/>
  <c r="AQ65"/>
  <c r="AR65" s="1"/>
  <c r="AN65"/>
  <c r="BF65" s="1"/>
  <c r="AJ65"/>
  <c r="AH65"/>
  <c r="AI65" s="1"/>
  <c r="AE65"/>
  <c r="AB65"/>
  <c r="AA65"/>
  <c r="Z65"/>
  <c r="Y65"/>
  <c r="W65"/>
  <c r="AC65" s="1"/>
  <c r="V65"/>
  <c r="R65"/>
  <c r="P65"/>
  <c r="Q65" s="1"/>
  <c r="M65"/>
  <c r="S65" s="1"/>
  <c r="I65"/>
  <c r="G65"/>
  <c r="BI65" s="1"/>
  <c r="E65"/>
  <c r="BH64"/>
  <c r="BE64"/>
  <c r="BC64"/>
  <c r="BB64"/>
  <c r="BA64"/>
  <c r="AZ64"/>
  <c r="AX64"/>
  <c r="BD64" s="1"/>
  <c r="AW64"/>
  <c r="AS64"/>
  <c r="AQ64"/>
  <c r="AR64" s="1"/>
  <c r="AN64"/>
  <c r="AT64" s="1"/>
  <c r="AJ64"/>
  <c r="AH64"/>
  <c r="AI64" s="1"/>
  <c r="AE64"/>
  <c r="AK64" s="1"/>
  <c r="AA64"/>
  <c r="Y64"/>
  <c r="Z64" s="1"/>
  <c r="V64"/>
  <c r="S64"/>
  <c r="R64"/>
  <c r="Q64"/>
  <c r="P64"/>
  <c r="N64"/>
  <c r="T64" s="1"/>
  <c r="M64"/>
  <c r="I64"/>
  <c r="G64"/>
  <c r="H64" s="1"/>
  <c r="BF64"/>
  <c r="BH63"/>
  <c r="BE63"/>
  <c r="BK63" s="1"/>
  <c r="BB63"/>
  <c r="AZ63"/>
  <c r="BA63" s="1"/>
  <c r="AW63"/>
  <c r="BC63" s="1"/>
  <c r="AS63"/>
  <c r="AQ63"/>
  <c r="AR63" s="1"/>
  <c r="AN63"/>
  <c r="BF63" s="1"/>
  <c r="AJ63"/>
  <c r="AH63"/>
  <c r="AI63" s="1"/>
  <c r="AE63"/>
  <c r="AB63"/>
  <c r="AA63"/>
  <c r="Z63"/>
  <c r="Y63"/>
  <c r="W63"/>
  <c r="AC63" s="1"/>
  <c r="V63"/>
  <c r="R63"/>
  <c r="P63"/>
  <c r="Q63" s="1"/>
  <c r="M63"/>
  <c r="S63" s="1"/>
  <c r="I63"/>
  <c r="G63"/>
  <c r="BI63" s="1"/>
  <c r="E63"/>
  <c r="BH62"/>
  <c r="BE62"/>
  <c r="BC62"/>
  <c r="BB62"/>
  <c r="BA62"/>
  <c r="AZ62"/>
  <c r="AX62"/>
  <c r="BD62" s="1"/>
  <c r="AW62"/>
  <c r="AS62"/>
  <c r="AQ62"/>
  <c r="AR62" s="1"/>
  <c r="AN62"/>
  <c r="AT62" s="1"/>
  <c r="AJ62"/>
  <c r="AH62"/>
  <c r="AI62" s="1"/>
  <c r="AE62"/>
  <c r="AK62" s="1"/>
  <c r="AA62"/>
  <c r="Y62"/>
  <c r="Z62" s="1"/>
  <c r="V62"/>
  <c r="S62"/>
  <c r="R62"/>
  <c r="Q62"/>
  <c r="P62"/>
  <c r="N62"/>
  <c r="T62" s="1"/>
  <c r="M62"/>
  <c r="I62"/>
  <c r="G62"/>
  <c r="H62" s="1"/>
  <c r="BF62"/>
  <c r="BH61"/>
  <c r="BE61"/>
  <c r="BK61" s="1"/>
  <c r="BB61"/>
  <c r="AZ61"/>
  <c r="BA61" s="1"/>
  <c r="AW61"/>
  <c r="BC61" s="1"/>
  <c r="AS61"/>
  <c r="AQ61"/>
  <c r="AR61" s="1"/>
  <c r="AN61"/>
  <c r="BF61" s="1"/>
  <c r="AJ61"/>
  <c r="AH61"/>
  <c r="AI61" s="1"/>
  <c r="AE61"/>
  <c r="AB61"/>
  <c r="AA61"/>
  <c r="Z61"/>
  <c r="Y61"/>
  <c r="W61"/>
  <c r="AC61" s="1"/>
  <c r="V61"/>
  <c r="R61"/>
  <c r="P61"/>
  <c r="Q61" s="1"/>
  <c r="M61"/>
  <c r="S61" s="1"/>
  <c r="I61"/>
  <c r="G61"/>
  <c r="BI61" s="1"/>
  <c r="E61"/>
  <c r="BH60"/>
  <c r="BE60"/>
  <c r="BC60"/>
  <c r="BB60"/>
  <c r="BA60"/>
  <c r="AZ60"/>
  <c r="AX60"/>
  <c r="BD60" s="1"/>
  <c r="AW60"/>
  <c r="AS60"/>
  <c r="AQ60"/>
  <c r="AR60" s="1"/>
  <c r="AN60"/>
  <c r="AT60" s="1"/>
  <c r="AJ60"/>
  <c r="AH60"/>
  <c r="AI60" s="1"/>
  <c r="AE60"/>
  <c r="AK60" s="1"/>
  <c r="AA60"/>
  <c r="Y60"/>
  <c r="Z60" s="1"/>
  <c r="V60"/>
  <c r="S60"/>
  <c r="R60"/>
  <c r="Q60"/>
  <c r="P60"/>
  <c r="N60"/>
  <c r="T60" s="1"/>
  <c r="M60"/>
  <c r="I60"/>
  <c r="G60"/>
  <c r="H60" s="1"/>
  <c r="BF60"/>
  <c r="BH59"/>
  <c r="BE59"/>
  <c r="BK59" s="1"/>
  <c r="BB59"/>
  <c r="AZ59"/>
  <c r="BA59" s="1"/>
  <c r="AW59"/>
  <c r="BC59" s="1"/>
  <c r="AS59"/>
  <c r="AQ59"/>
  <c r="AR59" s="1"/>
  <c r="AN59"/>
  <c r="BF59" s="1"/>
  <c r="AJ59"/>
  <c r="AH59"/>
  <c r="AI59" s="1"/>
  <c r="AE59"/>
  <c r="AB59"/>
  <c r="AA59"/>
  <c r="Z59"/>
  <c r="Y59"/>
  <c r="W59"/>
  <c r="AC59" s="1"/>
  <c r="V59"/>
  <c r="R59"/>
  <c r="P59"/>
  <c r="Q59" s="1"/>
  <c r="M59"/>
  <c r="I59"/>
  <c r="G59"/>
  <c r="BI59" s="1"/>
  <c r="E59"/>
  <c r="BH58"/>
  <c r="BE58"/>
  <c r="BC58"/>
  <c r="BB58"/>
  <c r="BA58"/>
  <c r="AZ58"/>
  <c r="AX58"/>
  <c r="BD58" s="1"/>
  <c r="AW58"/>
  <c r="AS58"/>
  <c r="AQ58"/>
  <c r="AR58" s="1"/>
  <c r="AN58"/>
  <c r="AJ58"/>
  <c r="AH58"/>
  <c r="AI58" s="1"/>
  <c r="AE58"/>
  <c r="AK58" s="1"/>
  <c r="AA58"/>
  <c r="Y58"/>
  <c r="Z58" s="1"/>
  <c r="V58"/>
  <c r="S58"/>
  <c r="R58"/>
  <c r="Q58"/>
  <c r="P58"/>
  <c r="N58"/>
  <c r="T58" s="1"/>
  <c r="M58"/>
  <c r="I58"/>
  <c r="G58"/>
  <c r="H58" s="1"/>
  <c r="BH57"/>
  <c r="BE57"/>
  <c r="BB57"/>
  <c r="AZ57"/>
  <c r="BA57" s="1"/>
  <c r="AW57"/>
  <c r="AS57"/>
  <c r="AQ57"/>
  <c r="AR57" s="1"/>
  <c r="AN57"/>
  <c r="AT57" s="1"/>
  <c r="AJ57"/>
  <c r="AH57"/>
  <c r="AI57" s="1"/>
  <c r="AE57"/>
  <c r="AB57"/>
  <c r="AA57"/>
  <c r="Z57"/>
  <c r="Y57"/>
  <c r="W57"/>
  <c r="AC57" s="1"/>
  <c r="V57"/>
  <c r="R57"/>
  <c r="P57"/>
  <c r="Q57" s="1"/>
  <c r="N57"/>
  <c r="T57" s="1"/>
  <c r="M57"/>
  <c r="S57" s="1"/>
  <c r="I57"/>
  <c r="G57"/>
  <c r="BF57"/>
  <c r="BH56"/>
  <c r="BE56"/>
  <c r="BK56" s="1"/>
  <c r="BB56"/>
  <c r="AZ56"/>
  <c r="BA56" s="1"/>
  <c r="AW56"/>
  <c r="BC56" s="1"/>
  <c r="AS56"/>
  <c r="AQ56"/>
  <c r="AR56" s="1"/>
  <c r="AN56"/>
  <c r="BF56" s="1"/>
  <c r="AJ56"/>
  <c r="AH56"/>
  <c r="AI56" s="1"/>
  <c r="AE56"/>
  <c r="AB56"/>
  <c r="AA56"/>
  <c r="Z56"/>
  <c r="Y56"/>
  <c r="W56"/>
  <c r="AC56" s="1"/>
  <c r="V56"/>
  <c r="R56"/>
  <c r="P56"/>
  <c r="Q56" s="1"/>
  <c r="M56"/>
  <c r="S56" s="1"/>
  <c r="I56"/>
  <c r="G56"/>
  <c r="BI56" s="1"/>
  <c r="E56"/>
  <c r="BH55"/>
  <c r="BE55"/>
  <c r="BC55"/>
  <c r="BB55"/>
  <c r="BA55"/>
  <c r="AZ55"/>
  <c r="AX55"/>
  <c r="BD55" s="1"/>
  <c r="AW55"/>
  <c r="AS55"/>
  <c r="AQ55"/>
  <c r="AR55" s="1"/>
  <c r="AN55"/>
  <c r="AT55" s="1"/>
  <c r="AJ55"/>
  <c r="AH55"/>
  <c r="AI55" s="1"/>
  <c r="AE55"/>
  <c r="AK55" s="1"/>
  <c r="AA55"/>
  <c r="Y55"/>
  <c r="Z55" s="1"/>
  <c r="V55"/>
  <c r="S55"/>
  <c r="R55"/>
  <c r="Q55"/>
  <c r="P55"/>
  <c r="N55"/>
  <c r="T55" s="1"/>
  <c r="M55"/>
  <c r="I55"/>
  <c r="G55"/>
  <c r="H55" s="1"/>
  <c r="BF55"/>
  <c r="BH54"/>
  <c r="BE54"/>
  <c r="BK54" s="1"/>
  <c r="BB54"/>
  <c r="AZ54"/>
  <c r="BA54" s="1"/>
  <c r="AW54"/>
  <c r="BC54" s="1"/>
  <c r="AS54"/>
  <c r="AQ54"/>
  <c r="AR54" s="1"/>
  <c r="AN54"/>
  <c r="BF54" s="1"/>
  <c r="AJ54"/>
  <c r="AH54"/>
  <c r="AI54" s="1"/>
  <c r="AE54"/>
  <c r="AB54"/>
  <c r="AA54"/>
  <c r="Z54"/>
  <c r="Y54"/>
  <c r="W54"/>
  <c r="AC54" s="1"/>
  <c r="V54"/>
  <c r="R54"/>
  <c r="P54"/>
  <c r="Q54" s="1"/>
  <c r="M54"/>
  <c r="S54" s="1"/>
  <c r="I54"/>
  <c r="G54"/>
  <c r="BI54" s="1"/>
  <c r="E54"/>
  <c r="BH53"/>
  <c r="BE53"/>
  <c r="BC53"/>
  <c r="BB53"/>
  <c r="BA53"/>
  <c r="AZ53"/>
  <c r="AX53"/>
  <c r="BD53" s="1"/>
  <c r="AW53"/>
  <c r="AS53"/>
  <c r="AQ53"/>
  <c r="AR53" s="1"/>
  <c r="AN53"/>
  <c r="AT53" s="1"/>
  <c r="AJ53"/>
  <c r="AH53"/>
  <c r="AI53" s="1"/>
  <c r="AE53"/>
  <c r="AK53" s="1"/>
  <c r="AA53"/>
  <c r="Y53"/>
  <c r="Z53" s="1"/>
  <c r="V53"/>
  <c r="S53"/>
  <c r="R53"/>
  <c r="Q53"/>
  <c r="P53"/>
  <c r="N53"/>
  <c r="T53" s="1"/>
  <c r="M53"/>
  <c r="I53"/>
  <c r="G53"/>
  <c r="H53" s="1"/>
  <c r="BF53"/>
  <c r="BH52"/>
  <c r="BE52"/>
  <c r="BK52" s="1"/>
  <c r="BB52"/>
  <c r="AZ52"/>
  <c r="BA52" s="1"/>
  <c r="AW52"/>
  <c r="BC52" s="1"/>
  <c r="AS52"/>
  <c r="AQ52"/>
  <c r="AR52" s="1"/>
  <c r="AN52"/>
  <c r="BF52" s="1"/>
  <c r="AJ52"/>
  <c r="AH52"/>
  <c r="AI52" s="1"/>
  <c r="AE52"/>
  <c r="AB52"/>
  <c r="AA52"/>
  <c r="Z52"/>
  <c r="Y52"/>
  <c r="W52"/>
  <c r="AC52" s="1"/>
  <c r="V52"/>
  <c r="R52"/>
  <c r="P52"/>
  <c r="Q52" s="1"/>
  <c r="M52"/>
  <c r="S52" s="1"/>
  <c r="I52"/>
  <c r="G52"/>
  <c r="BI52" s="1"/>
  <c r="E52"/>
  <c r="BH51"/>
  <c r="BE51"/>
  <c r="BC51"/>
  <c r="BB51"/>
  <c r="BA51"/>
  <c r="AZ51"/>
  <c r="AX51"/>
  <c r="BD51" s="1"/>
  <c r="AW51"/>
  <c r="AS51"/>
  <c r="AQ51"/>
  <c r="AR51" s="1"/>
  <c r="AN51"/>
  <c r="AT51" s="1"/>
  <c r="AJ51"/>
  <c r="AH51"/>
  <c r="AI51" s="1"/>
  <c r="AE51"/>
  <c r="AK51" s="1"/>
  <c r="AA51"/>
  <c r="Y51"/>
  <c r="Z51" s="1"/>
  <c r="V51"/>
  <c r="S51"/>
  <c r="R51"/>
  <c r="Q51"/>
  <c r="P51"/>
  <c r="N51"/>
  <c r="T51" s="1"/>
  <c r="M51"/>
  <c r="I51"/>
  <c r="G51"/>
  <c r="H51" s="1"/>
  <c r="BF51"/>
  <c r="BH50"/>
  <c r="BE50"/>
  <c r="BK50" s="1"/>
  <c r="BB50"/>
  <c r="AZ50"/>
  <c r="BA50" s="1"/>
  <c r="AW50"/>
  <c r="BC50" s="1"/>
  <c r="AS50"/>
  <c r="AQ50"/>
  <c r="AR50" s="1"/>
  <c r="AN50"/>
  <c r="BF50" s="1"/>
  <c r="AJ50"/>
  <c r="AH50"/>
  <c r="AI50" s="1"/>
  <c r="AE50"/>
  <c r="AB50"/>
  <c r="AA50"/>
  <c r="Z50"/>
  <c r="Y50"/>
  <c r="W50"/>
  <c r="AC50" s="1"/>
  <c r="V50"/>
  <c r="R50"/>
  <c r="P50"/>
  <c r="Q50" s="1"/>
  <c r="M50"/>
  <c r="S50" s="1"/>
  <c r="I50"/>
  <c r="G50"/>
  <c r="BI50" s="1"/>
  <c r="E50"/>
  <c r="BH49"/>
  <c r="BE49"/>
  <c r="BC49"/>
  <c r="BB49"/>
  <c r="BA49"/>
  <c r="AZ49"/>
  <c r="AX49"/>
  <c r="BD49" s="1"/>
  <c r="AW49"/>
  <c r="AS49"/>
  <c r="AQ49"/>
  <c r="AR49" s="1"/>
  <c r="AN49"/>
  <c r="AT49" s="1"/>
  <c r="AJ49"/>
  <c r="AH49"/>
  <c r="AI49" s="1"/>
  <c r="AE49"/>
  <c r="AK49" s="1"/>
  <c r="AA49"/>
  <c r="Y49"/>
  <c r="Z49" s="1"/>
  <c r="V49"/>
  <c r="S49"/>
  <c r="R49"/>
  <c r="Q49"/>
  <c r="P49"/>
  <c r="N49"/>
  <c r="T49" s="1"/>
  <c r="M49"/>
  <c r="I49"/>
  <c r="G49"/>
  <c r="H49" s="1"/>
  <c r="BF49"/>
  <c r="BH48"/>
  <c r="BE48"/>
  <c r="BK48" s="1"/>
  <c r="BB48"/>
  <c r="AZ48"/>
  <c r="BA48" s="1"/>
  <c r="AW48"/>
  <c r="BC48" s="1"/>
  <c r="AS48"/>
  <c r="AQ48"/>
  <c r="AR48" s="1"/>
  <c r="AN48"/>
  <c r="BF48" s="1"/>
  <c r="AJ48"/>
  <c r="AH48"/>
  <c r="AI48" s="1"/>
  <c r="AE48"/>
  <c r="AB48"/>
  <c r="AA48"/>
  <c r="Z48"/>
  <c r="Y48"/>
  <c r="W48"/>
  <c r="AC48" s="1"/>
  <c r="V48"/>
  <c r="R48"/>
  <c r="P48"/>
  <c r="Q48" s="1"/>
  <c r="M48"/>
  <c r="S48" s="1"/>
  <c r="I48"/>
  <c r="G48"/>
  <c r="BI48" s="1"/>
  <c r="E48"/>
  <c r="BH47"/>
  <c r="BE47"/>
  <c r="BC47"/>
  <c r="BB47"/>
  <c r="BA47"/>
  <c r="AZ47"/>
  <c r="AX47"/>
  <c r="BD47" s="1"/>
  <c r="AW47"/>
  <c r="AS47"/>
  <c r="AQ47"/>
  <c r="AR47" s="1"/>
  <c r="AN47"/>
  <c r="AT47" s="1"/>
  <c r="AJ47"/>
  <c r="AH47"/>
  <c r="AI47" s="1"/>
  <c r="AE47"/>
  <c r="AK47" s="1"/>
  <c r="AA47"/>
  <c r="Y47"/>
  <c r="Z47" s="1"/>
  <c r="V47"/>
  <c r="S47"/>
  <c r="R47"/>
  <c r="Q47"/>
  <c r="P47"/>
  <c r="N47"/>
  <c r="T47" s="1"/>
  <c r="M47"/>
  <c r="I47"/>
  <c r="G47"/>
  <c r="H47" s="1"/>
  <c r="BF47"/>
  <c r="BH46"/>
  <c r="BE46"/>
  <c r="BK46" s="1"/>
  <c r="BB46"/>
  <c r="AZ46"/>
  <c r="BA46" s="1"/>
  <c r="AW46"/>
  <c r="BC46" s="1"/>
  <c r="AS46"/>
  <c r="AQ46"/>
  <c r="AR46" s="1"/>
  <c r="AN46"/>
  <c r="BF46" s="1"/>
  <c r="AJ46"/>
  <c r="AH46"/>
  <c r="AI46" s="1"/>
  <c r="AE46"/>
  <c r="AB46"/>
  <c r="AA46"/>
  <c r="Z46"/>
  <c r="Y46"/>
  <c r="W46"/>
  <c r="AC46" s="1"/>
  <c r="V46"/>
  <c r="R46"/>
  <c r="P46"/>
  <c r="Q46" s="1"/>
  <c r="M46"/>
  <c r="S46" s="1"/>
  <c r="I46"/>
  <c r="G46"/>
  <c r="BI46" s="1"/>
  <c r="E46"/>
  <c r="BH45"/>
  <c r="BE45"/>
  <c r="BC45"/>
  <c r="BB45"/>
  <c r="BA45"/>
  <c r="AZ45"/>
  <c r="AX45"/>
  <c r="BD45" s="1"/>
  <c r="AW45"/>
  <c r="AS45"/>
  <c r="AQ45"/>
  <c r="AR45" s="1"/>
  <c r="AN45"/>
  <c r="AT45" s="1"/>
  <c r="AJ45"/>
  <c r="AH45"/>
  <c r="AI45" s="1"/>
  <c r="AE45"/>
  <c r="AK45" s="1"/>
  <c r="AA45"/>
  <c r="Y45"/>
  <c r="Z45" s="1"/>
  <c r="V45"/>
  <c r="S45"/>
  <c r="R45"/>
  <c r="Q45"/>
  <c r="P45"/>
  <c r="N45"/>
  <c r="T45" s="1"/>
  <c r="M45"/>
  <c r="I45"/>
  <c r="G45"/>
  <c r="H45" s="1"/>
  <c r="BF45"/>
  <c r="BH44"/>
  <c r="BE44"/>
  <c r="BK44" s="1"/>
  <c r="BB44"/>
  <c r="AZ44"/>
  <c r="BA44" s="1"/>
  <c r="AW44"/>
  <c r="BC44" s="1"/>
  <c r="AS44"/>
  <c r="AQ44"/>
  <c r="AR44" s="1"/>
  <c r="AN44"/>
  <c r="BF44" s="1"/>
  <c r="AJ44"/>
  <c r="AH44"/>
  <c r="AI44" s="1"/>
  <c r="AE44"/>
  <c r="AB44"/>
  <c r="AA44"/>
  <c r="Z44"/>
  <c r="Y44"/>
  <c r="W44"/>
  <c r="AC44" s="1"/>
  <c r="V44"/>
  <c r="R44"/>
  <c r="P44"/>
  <c r="Q44" s="1"/>
  <c r="M44"/>
  <c r="S44" s="1"/>
  <c r="I44"/>
  <c r="G44"/>
  <c r="BI44" s="1"/>
  <c r="E44"/>
  <c r="BH43"/>
  <c r="BE43"/>
  <c r="BC43"/>
  <c r="BB43"/>
  <c r="BA43"/>
  <c r="AZ43"/>
  <c r="AX43"/>
  <c r="BD43" s="1"/>
  <c r="AW43"/>
  <c r="AS43"/>
  <c r="AQ43"/>
  <c r="AR43" s="1"/>
  <c r="AN43"/>
  <c r="AT43" s="1"/>
  <c r="AJ43"/>
  <c r="AH43"/>
  <c r="AI43" s="1"/>
  <c r="AE43"/>
  <c r="AK43" s="1"/>
  <c r="AA43"/>
  <c r="Y43"/>
  <c r="Z43" s="1"/>
  <c r="V43"/>
  <c r="S43"/>
  <c r="R43"/>
  <c r="Q43"/>
  <c r="P43"/>
  <c r="N43"/>
  <c r="T43" s="1"/>
  <c r="M43"/>
  <c r="I43"/>
  <c r="G43"/>
  <c r="H43" s="1"/>
  <c r="BF43"/>
  <c r="BH42"/>
  <c r="BE42"/>
  <c r="BK42" s="1"/>
  <c r="BB42"/>
  <c r="AZ42"/>
  <c r="BA42" s="1"/>
  <c r="AW42"/>
  <c r="BC42" s="1"/>
  <c r="AS42"/>
  <c r="AQ42"/>
  <c r="AR42" s="1"/>
  <c r="AN42"/>
  <c r="BF42" s="1"/>
  <c r="AJ42"/>
  <c r="AH42"/>
  <c r="AI42" s="1"/>
  <c r="AE42"/>
  <c r="AB42"/>
  <c r="AA42"/>
  <c r="Z42"/>
  <c r="Y42"/>
  <c r="W42"/>
  <c r="AC42" s="1"/>
  <c r="V42"/>
  <c r="R42"/>
  <c r="P42"/>
  <c r="Q42" s="1"/>
  <c r="M42"/>
  <c r="S42" s="1"/>
  <c r="I42"/>
  <c r="G42"/>
  <c r="BI42" s="1"/>
  <c r="E42"/>
  <c r="BH41"/>
  <c r="BE41"/>
  <c r="BC41"/>
  <c r="BB41"/>
  <c r="BA41"/>
  <c r="AZ41"/>
  <c r="AX41"/>
  <c r="BD41" s="1"/>
  <c r="AW41"/>
  <c r="AS41"/>
  <c r="AQ41"/>
  <c r="AR41" s="1"/>
  <c r="AN41"/>
  <c r="AT41" s="1"/>
  <c r="AJ41"/>
  <c r="AH41"/>
  <c r="AI41" s="1"/>
  <c r="AE41"/>
  <c r="AK41" s="1"/>
  <c r="AA41"/>
  <c r="Y41"/>
  <c r="Z41" s="1"/>
  <c r="V41"/>
  <c r="S41"/>
  <c r="R41"/>
  <c r="Q41"/>
  <c r="P41"/>
  <c r="N41"/>
  <c r="T41" s="1"/>
  <c r="M41"/>
  <c r="I41"/>
  <c r="G41"/>
  <c r="H41" s="1"/>
  <c r="BF41"/>
  <c r="BH40"/>
  <c r="BE40"/>
  <c r="BK40" s="1"/>
  <c r="BB40"/>
  <c r="AZ40"/>
  <c r="BA40" s="1"/>
  <c r="AW40"/>
  <c r="BC40" s="1"/>
  <c r="AS40"/>
  <c r="AQ40"/>
  <c r="AR40" s="1"/>
  <c r="AN40"/>
  <c r="BF40" s="1"/>
  <c r="AJ40"/>
  <c r="AH40"/>
  <c r="AI40" s="1"/>
  <c r="AE40"/>
  <c r="AB40"/>
  <c r="AA40"/>
  <c r="Z40"/>
  <c r="Y40"/>
  <c r="W40"/>
  <c r="AC40" s="1"/>
  <c r="V40"/>
  <c r="R40"/>
  <c r="P40"/>
  <c r="Q40" s="1"/>
  <c r="M40"/>
  <c r="S40" s="1"/>
  <c r="I40"/>
  <c r="G40"/>
  <c r="BI40" s="1"/>
  <c r="E40"/>
  <c r="BH39"/>
  <c r="BE39"/>
  <c r="BC39"/>
  <c r="BB39"/>
  <c r="BA39"/>
  <c r="AZ39"/>
  <c r="AX39"/>
  <c r="BD39" s="1"/>
  <c r="AW39"/>
  <c r="AS39"/>
  <c r="AQ39"/>
  <c r="AR39" s="1"/>
  <c r="AN39"/>
  <c r="AT39" s="1"/>
  <c r="AJ39"/>
  <c r="AH39"/>
  <c r="AI39" s="1"/>
  <c r="AE39"/>
  <c r="AK39" s="1"/>
  <c r="AA39"/>
  <c r="Y39"/>
  <c r="Z39" s="1"/>
  <c r="V39"/>
  <c r="S39"/>
  <c r="R39"/>
  <c r="Q39"/>
  <c r="P39"/>
  <c r="N39"/>
  <c r="T39" s="1"/>
  <c r="M39"/>
  <c r="I39"/>
  <c r="G39"/>
  <c r="H39" s="1"/>
  <c r="BF39"/>
  <c r="BH38"/>
  <c r="BE38"/>
  <c r="BK38" s="1"/>
  <c r="BB38"/>
  <c r="AZ38"/>
  <c r="BA38" s="1"/>
  <c r="AW38"/>
  <c r="BC38" s="1"/>
  <c r="AS38"/>
  <c r="AQ38"/>
  <c r="AR38" s="1"/>
  <c r="AN38"/>
  <c r="BF38" s="1"/>
  <c r="AJ38"/>
  <c r="AH38"/>
  <c r="AI38" s="1"/>
  <c r="AE38"/>
  <c r="AB38"/>
  <c r="AA38"/>
  <c r="Z38"/>
  <c r="Y38"/>
  <c r="W38"/>
  <c r="AC38" s="1"/>
  <c r="V38"/>
  <c r="R38"/>
  <c r="P38"/>
  <c r="Q38" s="1"/>
  <c r="M38"/>
  <c r="S38" s="1"/>
  <c r="I38"/>
  <c r="G38"/>
  <c r="BI38" s="1"/>
  <c r="E38"/>
  <c r="BH37"/>
  <c r="BE37"/>
  <c r="BC37"/>
  <c r="BB37"/>
  <c r="BA37"/>
  <c r="AZ37"/>
  <c r="AX37"/>
  <c r="BD37" s="1"/>
  <c r="AW37"/>
  <c r="AS37"/>
  <c r="AQ37"/>
  <c r="AR37" s="1"/>
  <c r="AN37"/>
  <c r="AT37" s="1"/>
  <c r="AJ37"/>
  <c r="AH37"/>
  <c r="AI37" s="1"/>
  <c r="AE37"/>
  <c r="AK37" s="1"/>
  <c r="AA37"/>
  <c r="Y37"/>
  <c r="Z37" s="1"/>
  <c r="V37"/>
  <c r="S37"/>
  <c r="R37"/>
  <c r="Q37"/>
  <c r="P37"/>
  <c r="N37"/>
  <c r="T37" s="1"/>
  <c r="M37"/>
  <c r="I37"/>
  <c r="G37"/>
  <c r="H37" s="1"/>
  <c r="BF37"/>
  <c r="BH36"/>
  <c r="BE36"/>
  <c r="BK36" s="1"/>
  <c r="BB36"/>
  <c r="AZ36"/>
  <c r="BA36" s="1"/>
  <c r="AW36"/>
  <c r="BC36" s="1"/>
  <c r="AS36"/>
  <c r="AQ36"/>
  <c r="AR36" s="1"/>
  <c r="AN36"/>
  <c r="BF36" s="1"/>
  <c r="AJ36"/>
  <c r="AH36"/>
  <c r="AI36" s="1"/>
  <c r="AE36"/>
  <c r="AB36"/>
  <c r="AA36"/>
  <c r="Z36"/>
  <c r="Y36"/>
  <c r="W36"/>
  <c r="AC36" s="1"/>
  <c r="V36"/>
  <c r="R36"/>
  <c r="P36"/>
  <c r="Q36" s="1"/>
  <c r="M36"/>
  <c r="S36" s="1"/>
  <c r="I36"/>
  <c r="G36"/>
  <c r="BI36" s="1"/>
  <c r="E36"/>
  <c r="BH35"/>
  <c r="BE35"/>
  <c r="BC35"/>
  <c r="BB35"/>
  <c r="BA35"/>
  <c r="AZ35"/>
  <c r="AX35"/>
  <c r="BD35" s="1"/>
  <c r="AW35"/>
  <c r="AS35"/>
  <c r="AQ35"/>
  <c r="AR35" s="1"/>
  <c r="AN35"/>
  <c r="AT35" s="1"/>
  <c r="AJ35"/>
  <c r="AH35"/>
  <c r="AI35" s="1"/>
  <c r="AE35"/>
  <c r="AK35" s="1"/>
  <c r="AA35"/>
  <c r="Y35"/>
  <c r="Z35" s="1"/>
  <c r="V35"/>
  <c r="S35"/>
  <c r="R35"/>
  <c r="Q35"/>
  <c r="P35"/>
  <c r="N35"/>
  <c r="T35" s="1"/>
  <c r="M35"/>
  <c r="I35"/>
  <c r="G35"/>
  <c r="H35" s="1"/>
  <c r="BF35"/>
  <c r="BH34"/>
  <c r="BE34"/>
  <c r="BK34" s="1"/>
  <c r="BB34"/>
  <c r="AZ34"/>
  <c r="BA34" s="1"/>
  <c r="AW34"/>
  <c r="BC34" s="1"/>
  <c r="AS34"/>
  <c r="AQ34"/>
  <c r="AR34" s="1"/>
  <c r="AN34"/>
  <c r="BF34" s="1"/>
  <c r="AJ34"/>
  <c r="AH34"/>
  <c r="AI34" s="1"/>
  <c r="AE34"/>
  <c r="AB34"/>
  <c r="AA34"/>
  <c r="Z34"/>
  <c r="Y34"/>
  <c r="W34"/>
  <c r="AC34" s="1"/>
  <c r="V34"/>
  <c r="R34"/>
  <c r="P34"/>
  <c r="Q34" s="1"/>
  <c r="M34"/>
  <c r="S34" s="1"/>
  <c r="I34"/>
  <c r="G34"/>
  <c r="BI34" s="1"/>
  <c r="E34"/>
  <c r="BH33"/>
  <c r="BE33"/>
  <c r="BC33"/>
  <c r="BB33"/>
  <c r="BA33"/>
  <c r="AZ33"/>
  <c r="AX33"/>
  <c r="BD33" s="1"/>
  <c r="AW33"/>
  <c r="AS33"/>
  <c r="AQ33"/>
  <c r="AR33" s="1"/>
  <c r="AN33"/>
  <c r="AT33" s="1"/>
  <c r="AJ33"/>
  <c r="AH33"/>
  <c r="AI33" s="1"/>
  <c r="AE33"/>
  <c r="AK33" s="1"/>
  <c r="AA33"/>
  <c r="Y33"/>
  <c r="Z33" s="1"/>
  <c r="V33"/>
  <c r="S33"/>
  <c r="R33"/>
  <c r="Q33"/>
  <c r="P33"/>
  <c r="N33"/>
  <c r="T33" s="1"/>
  <c r="M33"/>
  <c r="I33"/>
  <c r="G33"/>
  <c r="H33" s="1"/>
  <c r="BF33"/>
  <c r="BH32"/>
  <c r="BE32"/>
  <c r="BK32" s="1"/>
  <c r="BB32"/>
  <c r="AZ32"/>
  <c r="BA32" s="1"/>
  <c r="AW32"/>
  <c r="BC32" s="1"/>
  <c r="AS32"/>
  <c r="AQ32"/>
  <c r="AR32" s="1"/>
  <c r="AN32"/>
  <c r="BF32" s="1"/>
  <c r="AJ32"/>
  <c r="AH32"/>
  <c r="AI32" s="1"/>
  <c r="AE32"/>
  <c r="AB32"/>
  <c r="AA32"/>
  <c r="Z32"/>
  <c r="Y32"/>
  <c r="W32"/>
  <c r="AC32" s="1"/>
  <c r="V32"/>
  <c r="R32"/>
  <c r="P32"/>
  <c r="Q32" s="1"/>
  <c r="M32"/>
  <c r="S32" s="1"/>
  <c r="I32"/>
  <c r="G32"/>
  <c r="BI32" s="1"/>
  <c r="E32"/>
  <c r="BH31"/>
  <c r="BE31"/>
  <c r="BC31"/>
  <c r="BB31"/>
  <c r="BA31"/>
  <c r="AZ31"/>
  <c r="AX31"/>
  <c r="BD31" s="1"/>
  <c r="AW31"/>
  <c r="AS31"/>
  <c r="AQ31"/>
  <c r="AR31" s="1"/>
  <c r="AN31"/>
  <c r="AT31" s="1"/>
  <c r="AJ31"/>
  <c r="AH31"/>
  <c r="AI31" s="1"/>
  <c r="AE31"/>
  <c r="AK31" s="1"/>
  <c r="AA31"/>
  <c r="Y31"/>
  <c r="Z31" s="1"/>
  <c r="V31"/>
  <c r="S31"/>
  <c r="R31"/>
  <c r="Q31"/>
  <c r="P31"/>
  <c r="N31"/>
  <c r="T31" s="1"/>
  <c r="M31"/>
  <c r="I31"/>
  <c r="G31"/>
  <c r="H31" s="1"/>
  <c r="BF31"/>
  <c r="BH30"/>
  <c r="BE30"/>
  <c r="BK30" s="1"/>
  <c r="BB30"/>
  <c r="AZ30"/>
  <c r="BA30" s="1"/>
  <c r="AW30"/>
  <c r="BC30" s="1"/>
  <c r="AS30"/>
  <c r="AQ30"/>
  <c r="AR30" s="1"/>
  <c r="AN30"/>
  <c r="BF30" s="1"/>
  <c r="AJ30"/>
  <c r="AH30"/>
  <c r="AI30" s="1"/>
  <c r="AE30"/>
  <c r="AB30"/>
  <c r="AA30"/>
  <c r="Z30"/>
  <c r="Y30"/>
  <c r="W30"/>
  <c r="AC30" s="1"/>
  <c r="V30"/>
  <c r="R30"/>
  <c r="P30"/>
  <c r="Q30" s="1"/>
  <c r="M30"/>
  <c r="S30" s="1"/>
  <c r="I30"/>
  <c r="G30"/>
  <c r="BI30" s="1"/>
  <c r="E30"/>
  <c r="BH29"/>
  <c r="BE29"/>
  <c r="BC29"/>
  <c r="BB29"/>
  <c r="BA29"/>
  <c r="AZ29"/>
  <c r="AX29"/>
  <c r="BD29" s="1"/>
  <c r="AW29"/>
  <c r="AS29"/>
  <c r="AQ29"/>
  <c r="AR29" s="1"/>
  <c r="AN29"/>
  <c r="AT29" s="1"/>
  <c r="AJ29"/>
  <c r="AH29"/>
  <c r="AI29" s="1"/>
  <c r="AE29"/>
  <c r="AK29" s="1"/>
  <c r="AA29"/>
  <c r="Y29"/>
  <c r="Z29" s="1"/>
  <c r="V29"/>
  <c r="S29"/>
  <c r="R29"/>
  <c r="Q29"/>
  <c r="P29"/>
  <c r="N29"/>
  <c r="T29" s="1"/>
  <c r="M29"/>
  <c r="I29"/>
  <c r="G29"/>
  <c r="H29" s="1"/>
  <c r="BF29"/>
  <c r="BH28"/>
  <c r="BE28"/>
  <c r="BK28" s="1"/>
  <c r="BB28"/>
  <c r="AZ28"/>
  <c r="BA28" s="1"/>
  <c r="AW28"/>
  <c r="BC28" s="1"/>
  <c r="AS28"/>
  <c r="AQ28"/>
  <c r="AR28" s="1"/>
  <c r="AN28"/>
  <c r="BF28" s="1"/>
  <c r="AJ28"/>
  <c r="AH28"/>
  <c r="AI28" s="1"/>
  <c r="AE28"/>
  <c r="AB28"/>
  <c r="AA28"/>
  <c r="Z28"/>
  <c r="Y28"/>
  <c r="W28"/>
  <c r="AC28" s="1"/>
  <c r="V28"/>
  <c r="R28"/>
  <c r="P28"/>
  <c r="Q28" s="1"/>
  <c r="M28"/>
  <c r="S28" s="1"/>
  <c r="I28"/>
  <c r="G28"/>
  <c r="BI28" s="1"/>
  <c r="E28"/>
  <c r="BH27"/>
  <c r="BE27"/>
  <c r="BC27"/>
  <c r="BB27"/>
  <c r="BA27"/>
  <c r="AZ27"/>
  <c r="AX27"/>
  <c r="BD27" s="1"/>
  <c r="AW27"/>
  <c r="AS27"/>
  <c r="AQ27"/>
  <c r="AR27" s="1"/>
  <c r="AN27"/>
  <c r="AT27" s="1"/>
  <c r="AJ27"/>
  <c r="AH27"/>
  <c r="AI27" s="1"/>
  <c r="AE27"/>
  <c r="AK27" s="1"/>
  <c r="AA27"/>
  <c r="Y27"/>
  <c r="Z27" s="1"/>
  <c r="V27"/>
  <c r="S27"/>
  <c r="R27"/>
  <c r="Q27"/>
  <c r="P27"/>
  <c r="N27"/>
  <c r="T27" s="1"/>
  <c r="M27"/>
  <c r="I27"/>
  <c r="G27"/>
  <c r="H27" s="1"/>
  <c r="BF27"/>
  <c r="BH26"/>
  <c r="BB26"/>
  <c r="AZ26"/>
  <c r="BA26" s="1"/>
  <c r="AW26"/>
  <c r="BC26" s="1"/>
  <c r="AS26"/>
  <c r="AQ26"/>
  <c r="AR26" s="1"/>
  <c r="AN26"/>
  <c r="AT26" s="1"/>
  <c r="AJ26"/>
  <c r="AH26"/>
  <c r="AI26" s="1"/>
  <c r="AE26"/>
  <c r="Z26"/>
  <c r="Y26"/>
  <c r="U26"/>
  <c r="U122" s="1"/>
  <c r="R26"/>
  <c r="P26"/>
  <c r="Q26" s="1"/>
  <c r="M26"/>
  <c r="S26" s="1"/>
  <c r="I26"/>
  <c r="G26"/>
  <c r="BI26" s="1"/>
  <c r="BH25"/>
  <c r="BE25"/>
  <c r="BK25" s="1"/>
  <c r="BB25"/>
  <c r="AZ25"/>
  <c r="BA25" s="1"/>
  <c r="AW25"/>
  <c r="AT25"/>
  <c r="AS25"/>
  <c r="AR25"/>
  <c r="AQ25"/>
  <c r="AO25"/>
  <c r="AU25" s="1"/>
  <c r="AN25"/>
  <c r="AJ25"/>
  <c r="AH25"/>
  <c r="AI25" s="1"/>
  <c r="AE25"/>
  <c r="AK25" s="1"/>
  <c r="AA25"/>
  <c r="Y25"/>
  <c r="Z25" s="1"/>
  <c r="V25"/>
  <c r="BF25" s="1"/>
  <c r="R25"/>
  <c r="P25"/>
  <c r="Q25" s="1"/>
  <c r="M25"/>
  <c r="J25"/>
  <c r="I25"/>
  <c r="H25"/>
  <c r="G25"/>
  <c r="E25"/>
  <c r="BH24"/>
  <c r="BE24"/>
  <c r="BB24"/>
  <c r="AZ24"/>
  <c r="BA24" s="1"/>
  <c r="AW24"/>
  <c r="BC24" s="1"/>
  <c r="AS24"/>
  <c r="AQ24"/>
  <c r="AR24" s="1"/>
  <c r="AN24"/>
  <c r="AK24"/>
  <c r="AJ24"/>
  <c r="AI24"/>
  <c r="AH24"/>
  <c r="AF24"/>
  <c r="AL24" s="1"/>
  <c r="AE24"/>
  <c r="AA24"/>
  <c r="Y24"/>
  <c r="Z24" s="1"/>
  <c r="V24"/>
  <c r="AB24" s="1"/>
  <c r="R24"/>
  <c r="P24"/>
  <c r="Q24" s="1"/>
  <c r="M24"/>
  <c r="S24" s="1"/>
  <c r="I24"/>
  <c r="G24"/>
  <c r="H24" s="1"/>
  <c r="BJ24" s="1"/>
  <c r="BH23"/>
  <c r="BE23"/>
  <c r="BK23" s="1"/>
  <c r="BB23"/>
  <c r="AZ23"/>
  <c r="BA23" s="1"/>
  <c r="AW23"/>
  <c r="AT23"/>
  <c r="AS23"/>
  <c r="AR23"/>
  <c r="AQ23"/>
  <c r="AO23"/>
  <c r="AU23" s="1"/>
  <c r="AN23"/>
  <c r="AJ23"/>
  <c r="AH23"/>
  <c r="AI23" s="1"/>
  <c r="AE23"/>
  <c r="AK23" s="1"/>
  <c r="AA23"/>
  <c r="Y23"/>
  <c r="Z23" s="1"/>
  <c r="V23"/>
  <c r="BF23" s="1"/>
  <c r="R23"/>
  <c r="P23"/>
  <c r="Q23" s="1"/>
  <c r="M23"/>
  <c r="J23"/>
  <c r="I23"/>
  <c r="H23"/>
  <c r="G23"/>
  <c r="E23"/>
  <c r="BH22"/>
  <c r="BE22"/>
  <c r="BB22"/>
  <c r="AZ22"/>
  <c r="BA22" s="1"/>
  <c r="AW22"/>
  <c r="BC22" s="1"/>
  <c r="AS22"/>
  <c r="AQ22"/>
  <c r="AR22" s="1"/>
  <c r="AN22"/>
  <c r="AK22"/>
  <c r="AJ22"/>
  <c r="AI22"/>
  <c r="AH22"/>
  <c r="AF22"/>
  <c r="AL22" s="1"/>
  <c r="AE22"/>
  <c r="AA22"/>
  <c r="Y22"/>
  <c r="Z22" s="1"/>
  <c r="V22"/>
  <c r="AB22" s="1"/>
  <c r="R22"/>
  <c r="P22"/>
  <c r="Q22" s="1"/>
  <c r="M22"/>
  <c r="S22" s="1"/>
  <c r="I22"/>
  <c r="G22"/>
  <c r="H22" s="1"/>
  <c r="BH21"/>
  <c r="BE21"/>
  <c r="BK21" s="1"/>
  <c r="BB21"/>
  <c r="AZ21"/>
  <c r="BA21" s="1"/>
  <c r="AW21"/>
  <c r="AT21"/>
  <c r="AS21"/>
  <c r="AR21"/>
  <c r="AQ21"/>
  <c r="AO21"/>
  <c r="AU21" s="1"/>
  <c r="AN21"/>
  <c r="AJ21"/>
  <c r="AH21"/>
  <c r="AI21" s="1"/>
  <c r="AE21"/>
  <c r="AK21" s="1"/>
  <c r="AA21"/>
  <c r="Y21"/>
  <c r="Z21" s="1"/>
  <c r="V21"/>
  <c r="BF21" s="1"/>
  <c r="R21"/>
  <c r="P21"/>
  <c r="Q21" s="1"/>
  <c r="M21"/>
  <c r="J21"/>
  <c r="I21"/>
  <c r="H21"/>
  <c r="G21"/>
  <c r="E21"/>
  <c r="BH20"/>
  <c r="BE20"/>
  <c r="BB20"/>
  <c r="AZ20"/>
  <c r="BA20" s="1"/>
  <c r="AW20"/>
  <c r="BC20" s="1"/>
  <c r="AS20"/>
  <c r="AQ20"/>
  <c r="AR20" s="1"/>
  <c r="AN20"/>
  <c r="AK20"/>
  <c r="AJ20"/>
  <c r="AI20"/>
  <c r="AH20"/>
  <c r="AF20"/>
  <c r="AL20" s="1"/>
  <c r="AE20"/>
  <c r="AA20"/>
  <c r="Y20"/>
  <c r="Z20" s="1"/>
  <c r="V20"/>
  <c r="AB20" s="1"/>
  <c r="R20"/>
  <c r="P20"/>
  <c r="Q20" s="1"/>
  <c r="M20"/>
  <c r="S20" s="1"/>
  <c r="I20"/>
  <c r="G20"/>
  <c r="H20" s="1"/>
  <c r="BJ20" s="1"/>
  <c r="BH19"/>
  <c r="BE19"/>
  <c r="BK19" s="1"/>
  <c r="BB19"/>
  <c r="AZ19"/>
  <c r="BA19" s="1"/>
  <c r="AW19"/>
  <c r="AT19"/>
  <c r="AS19"/>
  <c r="AR19"/>
  <c r="AQ19"/>
  <c r="AO19"/>
  <c r="AU19" s="1"/>
  <c r="AN19"/>
  <c r="AJ19"/>
  <c r="AH19"/>
  <c r="AI19" s="1"/>
  <c r="AE19"/>
  <c r="AK19" s="1"/>
  <c r="AA19"/>
  <c r="Y19"/>
  <c r="Z19" s="1"/>
  <c r="V19"/>
  <c r="BF19" s="1"/>
  <c r="R19"/>
  <c r="P19"/>
  <c r="Q19" s="1"/>
  <c r="M19"/>
  <c r="J19"/>
  <c r="I19"/>
  <c r="H19"/>
  <c r="G19"/>
  <c r="E19"/>
  <c r="BH18"/>
  <c r="BE18"/>
  <c r="BB18"/>
  <c r="AZ18"/>
  <c r="BA18" s="1"/>
  <c r="AW18"/>
  <c r="BC18" s="1"/>
  <c r="AS18"/>
  <c r="AQ18"/>
  <c r="AR18" s="1"/>
  <c r="AN18"/>
  <c r="AK18"/>
  <c r="AJ18"/>
  <c r="AI18"/>
  <c r="AH18"/>
  <c r="AF18"/>
  <c r="AL18" s="1"/>
  <c r="AE18"/>
  <c r="AA18"/>
  <c r="Y18"/>
  <c r="Z18" s="1"/>
  <c r="V18"/>
  <c r="AB18" s="1"/>
  <c r="R18"/>
  <c r="P18"/>
  <c r="Q18" s="1"/>
  <c r="M18"/>
  <c r="S18" s="1"/>
  <c r="I18"/>
  <c r="G18"/>
  <c r="H18" s="1"/>
  <c r="BH17"/>
  <c r="BE17"/>
  <c r="BK17" s="1"/>
  <c r="BB17"/>
  <c r="AZ17"/>
  <c r="BA17" s="1"/>
  <c r="AW17"/>
  <c r="AT17"/>
  <c r="AS17"/>
  <c r="AR17"/>
  <c r="AQ17"/>
  <c r="AO17"/>
  <c r="AU17" s="1"/>
  <c r="AN17"/>
  <c r="AJ17"/>
  <c r="AH17"/>
  <c r="AI17" s="1"/>
  <c r="AE17"/>
  <c r="AK17" s="1"/>
  <c r="AA17"/>
  <c r="Y17"/>
  <c r="Z17" s="1"/>
  <c r="V17"/>
  <c r="BF17" s="1"/>
  <c r="R17"/>
  <c r="P17"/>
  <c r="Q17" s="1"/>
  <c r="M17"/>
  <c r="J17"/>
  <c r="I17"/>
  <c r="H17"/>
  <c r="G17"/>
  <c r="E17"/>
  <c r="BH16"/>
  <c r="BE16"/>
  <c r="BB16"/>
  <c r="AZ16"/>
  <c r="BA16" s="1"/>
  <c r="AW16"/>
  <c r="BC16" s="1"/>
  <c r="AS16"/>
  <c r="AQ16"/>
  <c r="AR16" s="1"/>
  <c r="AN16"/>
  <c r="AK16"/>
  <c r="AJ16"/>
  <c r="AI16"/>
  <c r="AH16"/>
  <c r="AF16"/>
  <c r="AL16" s="1"/>
  <c r="AE16"/>
  <c r="AA16"/>
  <c r="Y16"/>
  <c r="Z16" s="1"/>
  <c r="V16"/>
  <c r="AB16" s="1"/>
  <c r="R16"/>
  <c r="P16"/>
  <c r="Q16" s="1"/>
  <c r="M16"/>
  <c r="S16" s="1"/>
  <c r="I16"/>
  <c r="G16"/>
  <c r="H16" s="1"/>
  <c r="BJ16" s="1"/>
  <c r="BH15"/>
  <c r="BE15"/>
  <c r="BK15" s="1"/>
  <c r="BB15"/>
  <c r="AZ15"/>
  <c r="BA15" s="1"/>
  <c r="AW15"/>
  <c r="AT15"/>
  <c r="AS15"/>
  <c r="AR15"/>
  <c r="AQ15"/>
  <c r="AO15"/>
  <c r="AU15" s="1"/>
  <c r="AN15"/>
  <c r="AJ15"/>
  <c r="AH15"/>
  <c r="AI15" s="1"/>
  <c r="AE15"/>
  <c r="AK15" s="1"/>
  <c r="AA15"/>
  <c r="Y15"/>
  <c r="Z15" s="1"/>
  <c r="V15"/>
  <c r="BF15" s="1"/>
  <c r="R15"/>
  <c r="P15"/>
  <c r="Q15" s="1"/>
  <c r="M15"/>
  <c r="J15"/>
  <c r="I15"/>
  <c r="H15"/>
  <c r="G15"/>
  <c r="E15"/>
  <c r="BH14"/>
  <c r="BE14"/>
  <c r="BB14"/>
  <c r="AZ14"/>
  <c r="BA14" s="1"/>
  <c r="AW14"/>
  <c r="BC14" s="1"/>
  <c r="AS14"/>
  <c r="AQ14"/>
  <c r="AR14" s="1"/>
  <c r="AN14"/>
  <c r="AK14"/>
  <c r="AJ14"/>
  <c r="AI14"/>
  <c r="AH14"/>
  <c r="AF14"/>
  <c r="AL14" s="1"/>
  <c r="AE14"/>
  <c r="AA14"/>
  <c r="Y14"/>
  <c r="Z14" s="1"/>
  <c r="V14"/>
  <c r="AB14" s="1"/>
  <c r="R14"/>
  <c r="P14"/>
  <c r="Q14" s="1"/>
  <c r="M14"/>
  <c r="S14" s="1"/>
  <c r="I14"/>
  <c r="G14"/>
  <c r="H14" s="1"/>
  <c r="BH13"/>
  <c r="BE13"/>
  <c r="BK13" s="1"/>
  <c r="BB13"/>
  <c r="AZ13"/>
  <c r="BA13" s="1"/>
  <c r="AW13"/>
  <c r="AT13"/>
  <c r="AS13"/>
  <c r="AR13"/>
  <c r="AQ13"/>
  <c r="AO13"/>
  <c r="AU13" s="1"/>
  <c r="AN13"/>
  <c r="AJ13"/>
  <c r="AH13"/>
  <c r="AI13" s="1"/>
  <c r="AE13"/>
  <c r="AK13" s="1"/>
  <c r="AA13"/>
  <c r="Y13"/>
  <c r="Z13" s="1"/>
  <c r="V13"/>
  <c r="BF13" s="1"/>
  <c r="R13"/>
  <c r="P13"/>
  <c r="Q13" s="1"/>
  <c r="M13"/>
  <c r="J13"/>
  <c r="I13"/>
  <c r="H13"/>
  <c r="G13"/>
  <c r="E13"/>
  <c r="BH12"/>
  <c r="BE12"/>
  <c r="BB12"/>
  <c r="AZ12"/>
  <c r="BA12" s="1"/>
  <c r="AW12"/>
  <c r="BC12" s="1"/>
  <c r="AS12"/>
  <c r="AQ12"/>
  <c r="AR12" s="1"/>
  <c r="AN12"/>
  <c r="AK12"/>
  <c r="AJ12"/>
  <c r="AI12"/>
  <c r="AH12"/>
  <c r="AF12"/>
  <c r="AL12" s="1"/>
  <c r="AE12"/>
  <c r="AA12"/>
  <c r="Y12"/>
  <c r="Z12" s="1"/>
  <c r="V12"/>
  <c r="AB12" s="1"/>
  <c r="R12"/>
  <c r="P12"/>
  <c r="Q12" s="1"/>
  <c r="M12"/>
  <c r="S12" s="1"/>
  <c r="I12"/>
  <c r="G12"/>
  <c r="H12" s="1"/>
  <c r="BJ12" s="1"/>
  <c r="BH11"/>
  <c r="BE11"/>
  <c r="BK11" s="1"/>
  <c r="BB11"/>
  <c r="AZ11"/>
  <c r="BA11" s="1"/>
  <c r="AW11"/>
  <c r="AT11"/>
  <c r="AS11"/>
  <c r="AR11"/>
  <c r="AQ11"/>
  <c r="AO11"/>
  <c r="AU11" s="1"/>
  <c r="AN11"/>
  <c r="AJ11"/>
  <c r="AH11"/>
  <c r="AI11" s="1"/>
  <c r="AE11"/>
  <c r="AK11" s="1"/>
  <c r="AA11"/>
  <c r="Y11"/>
  <c r="Z11" s="1"/>
  <c r="V11"/>
  <c r="BF11" s="1"/>
  <c r="R11"/>
  <c r="P11"/>
  <c r="Q11" s="1"/>
  <c r="M11"/>
  <c r="J11"/>
  <c r="I11"/>
  <c r="H11"/>
  <c r="G11"/>
  <c r="E11"/>
  <c r="BH10"/>
  <c r="BE10"/>
  <c r="BB10"/>
  <c r="AZ10"/>
  <c r="BA10" s="1"/>
  <c r="AW10"/>
  <c r="BC10" s="1"/>
  <c r="AS10"/>
  <c r="AQ10"/>
  <c r="AR10" s="1"/>
  <c r="AN10"/>
  <c r="AK10"/>
  <c r="AJ10"/>
  <c r="AI10"/>
  <c r="AH10"/>
  <c r="AF10"/>
  <c r="AL10" s="1"/>
  <c r="AE10"/>
  <c r="AA10"/>
  <c r="Y10"/>
  <c r="Z10" s="1"/>
  <c r="V10"/>
  <c r="AB10" s="1"/>
  <c r="R10"/>
  <c r="P10"/>
  <c r="Q10" s="1"/>
  <c r="M10"/>
  <c r="S10" s="1"/>
  <c r="I10"/>
  <c r="G10"/>
  <c r="H10" s="1"/>
  <c r="BH9"/>
  <c r="BH122" s="1"/>
  <c r="BE9"/>
  <c r="BB9"/>
  <c r="AZ9"/>
  <c r="BA9" s="1"/>
  <c r="AW9"/>
  <c r="AT9"/>
  <c r="AS9"/>
  <c r="AR9"/>
  <c r="AQ9"/>
  <c r="AO9"/>
  <c r="AU9" s="1"/>
  <c r="AN9"/>
  <c r="AJ9"/>
  <c r="AH9"/>
  <c r="AI9" s="1"/>
  <c r="AE9"/>
  <c r="AK9" s="1"/>
  <c r="AA9"/>
  <c r="Y9"/>
  <c r="Z9" s="1"/>
  <c r="V9"/>
  <c r="BF9" s="1"/>
  <c r="R9"/>
  <c r="P9"/>
  <c r="Q9" s="1"/>
  <c r="M9"/>
  <c r="J9"/>
  <c r="I9"/>
  <c r="H9"/>
  <c r="G9"/>
  <c r="E9"/>
  <c r="BH8"/>
  <c r="BE8"/>
  <c r="BK8" s="1"/>
  <c r="BB8"/>
  <c r="AZ8"/>
  <c r="AZ122" s="1"/>
  <c r="AW8"/>
  <c r="AW122" s="1"/>
  <c r="AS8"/>
  <c r="AQ8"/>
  <c r="AQ122" s="1"/>
  <c r="AN8"/>
  <c r="AK8"/>
  <c r="AJ8"/>
  <c r="AI8"/>
  <c r="AH8"/>
  <c r="AH122" s="1"/>
  <c r="AF8"/>
  <c r="AE8"/>
  <c r="AA8"/>
  <c r="Y8"/>
  <c r="V8"/>
  <c r="R8"/>
  <c r="P8"/>
  <c r="P122" s="1"/>
  <c r="M8"/>
  <c r="M122" s="1"/>
  <c r="I8"/>
  <c r="G8"/>
  <c r="G122" s="1"/>
  <c r="AY105" i="13"/>
  <c r="AZ105" s="1"/>
  <c r="AV105"/>
  <c r="BB105" s="1"/>
  <c r="AP105"/>
  <c r="AQ105" s="1"/>
  <c r="AM105"/>
  <c r="AS105" s="1"/>
  <c r="AG105"/>
  <c r="AH105" s="1"/>
  <c r="AD105"/>
  <c r="AJ105" s="1"/>
  <c r="X105"/>
  <c r="U105"/>
  <c r="AA105" s="1"/>
  <c r="O105"/>
  <c r="L105"/>
  <c r="R105" s="1"/>
  <c r="F105"/>
  <c r="C105"/>
  <c r="I105" s="1"/>
  <c r="BH104"/>
  <c r="BF104"/>
  <c r="BG104" s="1"/>
  <c r="BE104"/>
  <c r="BK104" s="1"/>
  <c r="BB104"/>
  <c r="AZ104"/>
  <c r="BA104" s="1"/>
  <c r="AW104"/>
  <c r="BC104" s="1"/>
  <c r="AS104"/>
  <c r="AQ104"/>
  <c r="AR104" s="1"/>
  <c r="AN104"/>
  <c r="AT104" s="1"/>
  <c r="AJ104"/>
  <c r="AH104"/>
  <c r="AI104" s="1"/>
  <c r="AE104"/>
  <c r="AK104" s="1"/>
  <c r="AA104"/>
  <c r="Z104"/>
  <c r="Y104"/>
  <c r="W104"/>
  <c r="AC104" s="1"/>
  <c r="V104"/>
  <c r="AB104" s="1"/>
  <c r="R104"/>
  <c r="P104"/>
  <c r="Q104" s="1"/>
  <c r="M104"/>
  <c r="S104" s="1"/>
  <c r="I104"/>
  <c r="G104"/>
  <c r="BI104" s="1"/>
  <c r="BJ104" s="1"/>
  <c r="E104"/>
  <c r="D104"/>
  <c r="J104" s="1"/>
  <c r="BH103"/>
  <c r="BE103"/>
  <c r="BF103" s="1"/>
  <c r="BB103"/>
  <c r="BA103"/>
  <c r="AZ103"/>
  <c r="AX103"/>
  <c r="BD103" s="1"/>
  <c r="AW103"/>
  <c r="BC103" s="1"/>
  <c r="AS103"/>
  <c r="AQ103"/>
  <c r="AR103" s="1"/>
  <c r="AN103"/>
  <c r="AT103" s="1"/>
  <c r="AJ103"/>
  <c r="AI103"/>
  <c r="AH103"/>
  <c r="AF103"/>
  <c r="AL103" s="1"/>
  <c r="AE103"/>
  <c r="AK103" s="1"/>
  <c r="AA103"/>
  <c r="Y103"/>
  <c r="Z103" s="1"/>
  <c r="V103"/>
  <c r="AB103" s="1"/>
  <c r="R103"/>
  <c r="Q103"/>
  <c r="P103"/>
  <c r="N103"/>
  <c r="T103" s="1"/>
  <c r="M103"/>
  <c r="S103" s="1"/>
  <c r="I103"/>
  <c r="G103"/>
  <c r="H103" s="1"/>
  <c r="D103"/>
  <c r="J103" s="1"/>
  <c r="BH102"/>
  <c r="BF102"/>
  <c r="BG102" s="1"/>
  <c r="BE102"/>
  <c r="BK102" s="1"/>
  <c r="BB102"/>
  <c r="AZ102"/>
  <c r="BA102" s="1"/>
  <c r="AW102"/>
  <c r="BC102" s="1"/>
  <c r="AS102"/>
  <c r="AQ102"/>
  <c r="AR102" s="1"/>
  <c r="AO102"/>
  <c r="AN102"/>
  <c r="AT102" s="1"/>
  <c r="AJ102"/>
  <c r="AH102"/>
  <c r="AI102" s="1"/>
  <c r="AE102"/>
  <c r="AK102" s="1"/>
  <c r="AA102"/>
  <c r="Y102"/>
  <c r="Z102" s="1"/>
  <c r="V102"/>
  <c r="AB102" s="1"/>
  <c r="R102"/>
  <c r="P102"/>
  <c r="Q102" s="1"/>
  <c r="N102"/>
  <c r="M102"/>
  <c r="S102" s="1"/>
  <c r="I102"/>
  <c r="G102"/>
  <c r="BI102" s="1"/>
  <c r="BJ102" s="1"/>
  <c r="D102"/>
  <c r="J102" s="1"/>
  <c r="BH101"/>
  <c r="BE101"/>
  <c r="BF101" s="1"/>
  <c r="BB101"/>
  <c r="AZ101"/>
  <c r="BA101" s="1"/>
  <c r="AW101"/>
  <c r="BC101" s="1"/>
  <c r="AS101"/>
  <c r="AQ101"/>
  <c r="AR101" s="1"/>
  <c r="AN101"/>
  <c r="AT101" s="1"/>
  <c r="AJ101"/>
  <c r="AH101"/>
  <c r="AI101" s="1"/>
  <c r="AE101"/>
  <c r="AK101" s="1"/>
  <c r="AB101"/>
  <c r="AA101"/>
  <c r="Z101"/>
  <c r="Y101"/>
  <c r="W101"/>
  <c r="AC101" s="1"/>
  <c r="V101"/>
  <c r="R101"/>
  <c r="P101"/>
  <c r="Q101" s="1"/>
  <c r="M101"/>
  <c r="S101" s="1"/>
  <c r="J101"/>
  <c r="I101"/>
  <c r="H101"/>
  <c r="G101"/>
  <c r="BI101" s="1"/>
  <c r="BJ101" s="1"/>
  <c r="E101"/>
  <c r="K101" s="1"/>
  <c r="D101"/>
  <c r="BH100"/>
  <c r="BE100"/>
  <c r="BK100" s="1"/>
  <c r="BC100"/>
  <c r="BB100"/>
  <c r="BA100"/>
  <c r="AZ100"/>
  <c r="AX100"/>
  <c r="BD100" s="1"/>
  <c r="AW100"/>
  <c r="AS100"/>
  <c r="AQ100"/>
  <c r="AR100" s="1"/>
  <c r="AN100"/>
  <c r="AT100" s="1"/>
  <c r="AK100"/>
  <c r="AJ100"/>
  <c r="AI100"/>
  <c r="AH100"/>
  <c r="AF100"/>
  <c r="AL100" s="1"/>
  <c r="AE100"/>
  <c r="AA100"/>
  <c r="Y100"/>
  <c r="Z100" s="1"/>
  <c r="V100"/>
  <c r="AB100" s="1"/>
  <c r="S100"/>
  <c r="R100"/>
  <c r="Q100"/>
  <c r="P100"/>
  <c r="N100"/>
  <c r="T100" s="1"/>
  <c r="M100"/>
  <c r="I100"/>
  <c r="G100"/>
  <c r="BI100" s="1"/>
  <c r="BJ100" s="1"/>
  <c r="D100"/>
  <c r="J100" s="1"/>
  <c r="BH99"/>
  <c r="BF99"/>
  <c r="BE99"/>
  <c r="BK99" s="1"/>
  <c r="BB99"/>
  <c r="AZ99"/>
  <c r="BA99" s="1"/>
  <c r="AW99"/>
  <c r="BC99" s="1"/>
  <c r="AT99"/>
  <c r="AS99"/>
  <c r="AR99"/>
  <c r="AQ99"/>
  <c r="AO99"/>
  <c r="AU99" s="1"/>
  <c r="AN99"/>
  <c r="AJ99"/>
  <c r="AH99"/>
  <c r="AI99" s="1"/>
  <c r="AE99"/>
  <c r="AK99" s="1"/>
  <c r="AB99"/>
  <c r="AA99"/>
  <c r="Z99"/>
  <c r="Y99"/>
  <c r="W99"/>
  <c r="AC99" s="1"/>
  <c r="V99"/>
  <c r="R99"/>
  <c r="P99"/>
  <c r="Q99" s="1"/>
  <c r="M99"/>
  <c r="S99" s="1"/>
  <c r="J99"/>
  <c r="I99"/>
  <c r="H99"/>
  <c r="G99"/>
  <c r="BI99" s="1"/>
  <c r="BJ99" s="1"/>
  <c r="E99"/>
  <c r="K99" s="1"/>
  <c r="D99"/>
  <c r="BH98"/>
  <c r="BE98"/>
  <c r="BK98" s="1"/>
  <c r="BC98"/>
  <c r="BB98"/>
  <c r="BA98"/>
  <c r="AZ98"/>
  <c r="AX98"/>
  <c r="BD98" s="1"/>
  <c r="AW98"/>
  <c r="AS98"/>
  <c r="AQ98"/>
  <c r="AR98" s="1"/>
  <c r="AN98"/>
  <c r="AT98" s="1"/>
  <c r="AK98"/>
  <c r="AJ98"/>
  <c r="AI98"/>
  <c r="AH98"/>
  <c r="AF98"/>
  <c r="AL98" s="1"/>
  <c r="AE98"/>
  <c r="AA98"/>
  <c r="Y98"/>
  <c r="Z98" s="1"/>
  <c r="V98"/>
  <c r="AB98" s="1"/>
  <c r="S98"/>
  <c r="R98"/>
  <c r="Q98"/>
  <c r="P98"/>
  <c r="N98"/>
  <c r="T98" s="1"/>
  <c r="M98"/>
  <c r="I98"/>
  <c r="G98"/>
  <c r="BI98" s="1"/>
  <c r="BJ98" s="1"/>
  <c r="D98"/>
  <c r="J98" s="1"/>
  <c r="BH97"/>
  <c r="BF97"/>
  <c r="BE97"/>
  <c r="BK97" s="1"/>
  <c r="BB97"/>
  <c r="AZ97"/>
  <c r="BA97" s="1"/>
  <c r="AW97"/>
  <c r="BC97" s="1"/>
  <c r="AT97"/>
  <c r="AS97"/>
  <c r="AR97"/>
  <c r="AQ97"/>
  <c r="AO97"/>
  <c r="AU97" s="1"/>
  <c r="AN97"/>
  <c r="AJ97"/>
  <c r="AH97"/>
  <c r="AI97" s="1"/>
  <c r="AE97"/>
  <c r="AK97" s="1"/>
  <c r="AB97"/>
  <c r="AA97"/>
  <c r="Z97"/>
  <c r="Y97"/>
  <c r="W97"/>
  <c r="AC97" s="1"/>
  <c r="V97"/>
  <c r="R97"/>
  <c r="P97"/>
  <c r="Q97" s="1"/>
  <c r="M97"/>
  <c r="S97" s="1"/>
  <c r="J97"/>
  <c r="I97"/>
  <c r="H97"/>
  <c r="G97"/>
  <c r="BI97" s="1"/>
  <c r="BJ97" s="1"/>
  <c r="E97"/>
  <c r="K97" s="1"/>
  <c r="D97"/>
  <c r="BH96"/>
  <c r="BE96"/>
  <c r="BK96" s="1"/>
  <c r="BC96"/>
  <c r="BB96"/>
  <c r="BA96"/>
  <c r="AZ96"/>
  <c r="AX96"/>
  <c r="BD96" s="1"/>
  <c r="AW96"/>
  <c r="AS96"/>
  <c r="AQ96"/>
  <c r="AR96" s="1"/>
  <c r="AN96"/>
  <c r="AT96" s="1"/>
  <c r="AK96"/>
  <c r="AJ96"/>
  <c r="AI96"/>
  <c r="AH96"/>
  <c r="AF96"/>
  <c r="AL96" s="1"/>
  <c r="AE96"/>
  <c r="AA96"/>
  <c r="Y96"/>
  <c r="Z96" s="1"/>
  <c r="V96"/>
  <c r="AB96" s="1"/>
  <c r="S96"/>
  <c r="R96"/>
  <c r="Q96"/>
  <c r="P96"/>
  <c r="N96"/>
  <c r="T96" s="1"/>
  <c r="M96"/>
  <c r="I96"/>
  <c r="G96"/>
  <c r="BI96" s="1"/>
  <c r="BJ96" s="1"/>
  <c r="D96"/>
  <c r="J96" s="1"/>
  <c r="BH95"/>
  <c r="BF95"/>
  <c r="BE95"/>
  <c r="BK95" s="1"/>
  <c r="BB95"/>
  <c r="AZ95"/>
  <c r="BA95" s="1"/>
  <c r="AW95"/>
  <c r="BC95" s="1"/>
  <c r="AT95"/>
  <c r="AS95"/>
  <c r="AR95"/>
  <c r="AQ95"/>
  <c r="AO95"/>
  <c r="AU95" s="1"/>
  <c r="AN95"/>
  <c r="AJ95"/>
  <c r="AH95"/>
  <c r="AI95" s="1"/>
  <c r="AE95"/>
  <c r="AK95" s="1"/>
  <c r="AB95"/>
  <c r="AA95"/>
  <c r="Z95"/>
  <c r="Y95"/>
  <c r="W95"/>
  <c r="AC95" s="1"/>
  <c r="V95"/>
  <c r="R95"/>
  <c r="P95"/>
  <c r="Q95" s="1"/>
  <c r="M95"/>
  <c r="S95" s="1"/>
  <c r="J95"/>
  <c r="I95"/>
  <c r="H95"/>
  <c r="G95"/>
  <c r="BI95" s="1"/>
  <c r="BJ95" s="1"/>
  <c r="E95"/>
  <c r="K95" s="1"/>
  <c r="D95"/>
  <c r="BH94"/>
  <c r="BE94"/>
  <c r="BK94" s="1"/>
  <c r="BC94"/>
  <c r="BB94"/>
  <c r="BA94"/>
  <c r="AZ94"/>
  <c r="AX94"/>
  <c r="BD94" s="1"/>
  <c r="AW94"/>
  <c r="AS94"/>
  <c r="AQ94"/>
  <c r="AR94" s="1"/>
  <c r="AN94"/>
  <c r="AT94" s="1"/>
  <c r="AK94"/>
  <c r="AJ94"/>
  <c r="AI94"/>
  <c r="AH94"/>
  <c r="AF94"/>
  <c r="AL94" s="1"/>
  <c r="AE94"/>
  <c r="AA94"/>
  <c r="Y94"/>
  <c r="Z94" s="1"/>
  <c r="V94"/>
  <c r="AB94" s="1"/>
  <c r="S94"/>
  <c r="R94"/>
  <c r="Q94"/>
  <c r="P94"/>
  <c r="N94"/>
  <c r="T94" s="1"/>
  <c r="M94"/>
  <c r="I94"/>
  <c r="G94"/>
  <c r="BI94" s="1"/>
  <c r="BJ94" s="1"/>
  <c r="D94"/>
  <c r="J94" s="1"/>
  <c r="BH93"/>
  <c r="BF93"/>
  <c r="BE93"/>
  <c r="BK93" s="1"/>
  <c r="BB93"/>
  <c r="AZ93"/>
  <c r="BA93" s="1"/>
  <c r="AW93"/>
  <c r="BC93" s="1"/>
  <c r="AT93"/>
  <c r="AS93"/>
  <c r="AR93"/>
  <c r="AQ93"/>
  <c r="AO93"/>
  <c r="AU93" s="1"/>
  <c r="AN93"/>
  <c r="AJ93"/>
  <c r="AH93"/>
  <c r="AI93" s="1"/>
  <c r="AE93"/>
  <c r="AK93" s="1"/>
  <c r="AB93"/>
  <c r="AA93"/>
  <c r="Z93"/>
  <c r="Y93"/>
  <c r="W93"/>
  <c r="AC93" s="1"/>
  <c r="V93"/>
  <c r="R93"/>
  <c r="P93"/>
  <c r="Q93" s="1"/>
  <c r="M93"/>
  <c r="S93" s="1"/>
  <c r="J93"/>
  <c r="I93"/>
  <c r="H93"/>
  <c r="G93"/>
  <c r="BI93" s="1"/>
  <c r="BJ93" s="1"/>
  <c r="E93"/>
  <c r="K93" s="1"/>
  <c r="D93"/>
  <c r="BH92"/>
  <c r="BE92"/>
  <c r="BK92" s="1"/>
  <c r="BC92"/>
  <c r="BB92"/>
  <c r="BA92"/>
  <c r="AZ92"/>
  <c r="AX92"/>
  <c r="BD92" s="1"/>
  <c r="AW92"/>
  <c r="AS92"/>
  <c r="AQ92"/>
  <c r="AR92" s="1"/>
  <c r="AN92"/>
  <c r="AT92" s="1"/>
  <c r="AK92"/>
  <c r="AJ92"/>
  <c r="AI92"/>
  <c r="AH92"/>
  <c r="AF92"/>
  <c r="AL92" s="1"/>
  <c r="AE92"/>
  <c r="AA92"/>
  <c r="Y92"/>
  <c r="Z92" s="1"/>
  <c r="V92"/>
  <c r="AB92" s="1"/>
  <c r="S92"/>
  <c r="R92"/>
  <c r="Q92"/>
  <c r="P92"/>
  <c r="N92"/>
  <c r="T92" s="1"/>
  <c r="M92"/>
  <c r="I92"/>
  <c r="G92"/>
  <c r="BI92" s="1"/>
  <c r="BJ92" s="1"/>
  <c r="D92"/>
  <c r="J92" s="1"/>
  <c r="BH91"/>
  <c r="BF91"/>
  <c r="BE91"/>
  <c r="BK91" s="1"/>
  <c r="BB91"/>
  <c r="AZ91"/>
  <c r="BA91" s="1"/>
  <c r="AW91"/>
  <c r="BC91" s="1"/>
  <c r="AT91"/>
  <c r="AS91"/>
  <c r="AR91"/>
  <c r="AQ91"/>
  <c r="AO91"/>
  <c r="AU91" s="1"/>
  <c r="AN91"/>
  <c r="AJ91"/>
  <c r="AH91"/>
  <c r="AI91" s="1"/>
  <c r="AE91"/>
  <c r="AK91" s="1"/>
  <c r="AB91"/>
  <c r="AA91"/>
  <c r="Z91"/>
  <c r="Y91"/>
  <c r="W91"/>
  <c r="AC91" s="1"/>
  <c r="V91"/>
  <c r="R91"/>
  <c r="P91"/>
  <c r="Q91" s="1"/>
  <c r="M91"/>
  <c r="S91" s="1"/>
  <c r="J91"/>
  <c r="I91"/>
  <c r="H91"/>
  <c r="G91"/>
  <c r="BI91" s="1"/>
  <c r="BJ91" s="1"/>
  <c r="E91"/>
  <c r="K91" s="1"/>
  <c r="D91"/>
  <c r="BH90"/>
  <c r="BE90"/>
  <c r="BK90" s="1"/>
  <c r="BC90"/>
  <c r="BB90"/>
  <c r="BA90"/>
  <c r="AZ90"/>
  <c r="AX90"/>
  <c r="BD90" s="1"/>
  <c r="AW90"/>
  <c r="AS90"/>
  <c r="AQ90"/>
  <c r="AR90" s="1"/>
  <c r="AN90"/>
  <c r="AT90" s="1"/>
  <c r="AK90"/>
  <c r="AJ90"/>
  <c r="AI90"/>
  <c r="AH90"/>
  <c r="AF90"/>
  <c r="AL90" s="1"/>
  <c r="AE90"/>
  <c r="AA90"/>
  <c r="Y90"/>
  <c r="Z90" s="1"/>
  <c r="V90"/>
  <c r="AB90" s="1"/>
  <c r="S90"/>
  <c r="R90"/>
  <c r="Q90"/>
  <c r="P90"/>
  <c r="N90"/>
  <c r="T90" s="1"/>
  <c r="M90"/>
  <c r="I90"/>
  <c r="G90"/>
  <c r="BI90" s="1"/>
  <c r="BJ90" s="1"/>
  <c r="D90"/>
  <c r="J90" s="1"/>
  <c r="BH89"/>
  <c r="BF89"/>
  <c r="BE89"/>
  <c r="BK89" s="1"/>
  <c r="BB89"/>
  <c r="AZ89"/>
  <c r="BA89" s="1"/>
  <c r="AW89"/>
  <c r="BC89" s="1"/>
  <c r="AT89"/>
  <c r="AS89"/>
  <c r="AR89"/>
  <c r="AQ89"/>
  <c r="AO89"/>
  <c r="AU89" s="1"/>
  <c r="AN89"/>
  <c r="AJ89"/>
  <c r="AH89"/>
  <c r="AI89" s="1"/>
  <c r="AF89"/>
  <c r="AL89" s="1"/>
  <c r="AE89"/>
  <c r="AK89" s="1"/>
  <c r="AA89"/>
  <c r="Y89"/>
  <c r="Z89" s="1"/>
  <c r="V89"/>
  <c r="AB89" s="1"/>
  <c r="S89"/>
  <c r="R89"/>
  <c r="Q89"/>
  <c r="P89"/>
  <c r="N89"/>
  <c r="T89" s="1"/>
  <c r="M89"/>
  <c r="I89"/>
  <c r="G89"/>
  <c r="BI89" s="1"/>
  <c r="BJ89" s="1"/>
  <c r="D89"/>
  <c r="J89" s="1"/>
  <c r="BH88"/>
  <c r="BF88"/>
  <c r="BE88"/>
  <c r="BK88" s="1"/>
  <c r="BB88"/>
  <c r="AZ88"/>
  <c r="BA88" s="1"/>
  <c r="AW88"/>
  <c r="BC88" s="1"/>
  <c r="AT88"/>
  <c r="AS88"/>
  <c r="AR88"/>
  <c r="AQ88"/>
  <c r="AO88"/>
  <c r="AU88" s="1"/>
  <c r="AN88"/>
  <c r="AJ88"/>
  <c r="AH88"/>
  <c r="AI88" s="1"/>
  <c r="AE88"/>
  <c r="AK88" s="1"/>
  <c r="AB88"/>
  <c r="AA88"/>
  <c r="Z88"/>
  <c r="Y88"/>
  <c r="W88"/>
  <c r="AC88" s="1"/>
  <c r="V88"/>
  <c r="R88"/>
  <c r="P88"/>
  <c r="Q88" s="1"/>
  <c r="M88"/>
  <c r="S88" s="1"/>
  <c r="J88"/>
  <c r="I88"/>
  <c r="H88"/>
  <c r="G88"/>
  <c r="BI88" s="1"/>
  <c r="BJ88" s="1"/>
  <c r="E88"/>
  <c r="K88" s="1"/>
  <c r="D88"/>
  <c r="BH87"/>
  <c r="BE87"/>
  <c r="BK87" s="1"/>
  <c r="BC87"/>
  <c r="BB87"/>
  <c r="BA87"/>
  <c r="AZ87"/>
  <c r="AX87"/>
  <c r="BD87" s="1"/>
  <c r="AW87"/>
  <c r="AS87"/>
  <c r="AQ87"/>
  <c r="AR87" s="1"/>
  <c r="AN87"/>
  <c r="AT87" s="1"/>
  <c r="AK87"/>
  <c r="AJ87"/>
  <c r="AI87"/>
  <c r="AH87"/>
  <c r="AF87"/>
  <c r="AL87" s="1"/>
  <c r="AE87"/>
  <c r="AA87"/>
  <c r="Y87"/>
  <c r="Z87" s="1"/>
  <c r="V87"/>
  <c r="AB87" s="1"/>
  <c r="S87"/>
  <c r="R87"/>
  <c r="Q87"/>
  <c r="P87"/>
  <c r="N87"/>
  <c r="T87" s="1"/>
  <c r="M87"/>
  <c r="I87"/>
  <c r="G87"/>
  <c r="BI87" s="1"/>
  <c r="BJ87" s="1"/>
  <c r="D87"/>
  <c r="J87" s="1"/>
  <c r="BH86"/>
  <c r="BF86"/>
  <c r="BE86"/>
  <c r="BK86" s="1"/>
  <c r="BB86"/>
  <c r="AZ86"/>
  <c r="BA86" s="1"/>
  <c r="AW86"/>
  <c r="BC86" s="1"/>
  <c r="AT86"/>
  <c r="AS86"/>
  <c r="AR86"/>
  <c r="AQ86"/>
  <c r="AO86"/>
  <c r="AU86" s="1"/>
  <c r="AN86"/>
  <c r="AJ86"/>
  <c r="AH86"/>
  <c r="AI86" s="1"/>
  <c r="AE86"/>
  <c r="AK86" s="1"/>
  <c r="AB86"/>
  <c r="AA86"/>
  <c r="Z86"/>
  <c r="Y86"/>
  <c r="W86"/>
  <c r="AC86" s="1"/>
  <c r="V86"/>
  <c r="R86"/>
  <c r="P86"/>
  <c r="Q86" s="1"/>
  <c r="M86"/>
  <c r="S86" s="1"/>
  <c r="J86"/>
  <c r="I86"/>
  <c r="H86"/>
  <c r="G86"/>
  <c r="BI86" s="1"/>
  <c r="BJ86" s="1"/>
  <c r="E86"/>
  <c r="K86" s="1"/>
  <c r="D86"/>
  <c r="BH85"/>
  <c r="BE85"/>
  <c r="BK85" s="1"/>
  <c r="BC85"/>
  <c r="BB85"/>
  <c r="BA85"/>
  <c r="AZ85"/>
  <c r="AX85"/>
  <c r="BD85" s="1"/>
  <c r="AW85"/>
  <c r="AS85"/>
  <c r="AQ85"/>
  <c r="AR85" s="1"/>
  <c r="AN85"/>
  <c r="AT85" s="1"/>
  <c r="AK85"/>
  <c r="AJ85"/>
  <c r="AI85"/>
  <c r="AH85"/>
  <c r="AF85"/>
  <c r="AL85" s="1"/>
  <c r="AE85"/>
  <c r="AA85"/>
  <c r="Y85"/>
  <c r="Z85" s="1"/>
  <c r="V85"/>
  <c r="AB85" s="1"/>
  <c r="S85"/>
  <c r="R85"/>
  <c r="Q85"/>
  <c r="P85"/>
  <c r="N85"/>
  <c r="T85" s="1"/>
  <c r="M85"/>
  <c r="I85"/>
  <c r="G85"/>
  <c r="BI85" s="1"/>
  <c r="BJ85" s="1"/>
  <c r="D85"/>
  <c r="J85" s="1"/>
  <c r="BH84"/>
  <c r="BF84"/>
  <c r="BL84" s="1"/>
  <c r="BE84"/>
  <c r="BK84" s="1"/>
  <c r="BB84"/>
  <c r="AZ84"/>
  <c r="BA84" s="1"/>
  <c r="AW84"/>
  <c r="BC84" s="1"/>
  <c r="AS84"/>
  <c r="AR84"/>
  <c r="AQ84"/>
  <c r="AO84"/>
  <c r="AU84" s="1"/>
  <c r="AN84"/>
  <c r="AT84" s="1"/>
  <c r="AJ84"/>
  <c r="AH84"/>
  <c r="AI84" s="1"/>
  <c r="AE84"/>
  <c r="AK84" s="1"/>
  <c r="AA84"/>
  <c r="Z84"/>
  <c r="Y84"/>
  <c r="W84"/>
  <c r="AC84" s="1"/>
  <c r="V84"/>
  <c r="AB84" s="1"/>
  <c r="R84"/>
  <c r="P84"/>
  <c r="Q84" s="1"/>
  <c r="M84"/>
  <c r="S84" s="1"/>
  <c r="I84"/>
  <c r="H84"/>
  <c r="G84"/>
  <c r="BI84" s="1"/>
  <c r="BJ84" s="1"/>
  <c r="E84"/>
  <c r="K84" s="1"/>
  <c r="D84"/>
  <c r="J84" s="1"/>
  <c r="BH83"/>
  <c r="BE83"/>
  <c r="BK83" s="1"/>
  <c r="BC83"/>
  <c r="BB83"/>
  <c r="BA83"/>
  <c r="AZ83"/>
  <c r="AX83"/>
  <c r="BD83" s="1"/>
  <c r="AW83"/>
  <c r="AS83"/>
  <c r="AQ83"/>
  <c r="AR83" s="1"/>
  <c r="AN83"/>
  <c r="AT83" s="1"/>
  <c r="AK83"/>
  <c r="AJ83"/>
  <c r="AI83"/>
  <c r="AH83"/>
  <c r="AF83"/>
  <c r="AL83" s="1"/>
  <c r="AE83"/>
  <c r="AA83"/>
  <c r="Y83"/>
  <c r="Z83" s="1"/>
  <c r="V83"/>
  <c r="AB83" s="1"/>
  <c r="S83"/>
  <c r="R83"/>
  <c r="Q83"/>
  <c r="P83"/>
  <c r="N83"/>
  <c r="T83" s="1"/>
  <c r="M83"/>
  <c r="I83"/>
  <c r="G83"/>
  <c r="BI83" s="1"/>
  <c r="BJ83" s="1"/>
  <c r="D83"/>
  <c r="J83" s="1"/>
  <c r="BH82"/>
  <c r="BF82"/>
  <c r="BE82"/>
  <c r="BK82" s="1"/>
  <c r="BB82"/>
  <c r="AZ82"/>
  <c r="BA82" s="1"/>
  <c r="AW82"/>
  <c r="BC82" s="1"/>
  <c r="AT82"/>
  <c r="AS82"/>
  <c r="AR82"/>
  <c r="AQ82"/>
  <c r="AO82"/>
  <c r="AU82" s="1"/>
  <c r="AN82"/>
  <c r="AJ82"/>
  <c r="AH82"/>
  <c r="AI82" s="1"/>
  <c r="AE82"/>
  <c r="AK82" s="1"/>
  <c r="AB82"/>
  <c r="AA82"/>
  <c r="Z82"/>
  <c r="Y82"/>
  <c r="W82"/>
  <c r="AC82" s="1"/>
  <c r="V82"/>
  <c r="R82"/>
  <c r="P82"/>
  <c r="Q82" s="1"/>
  <c r="M82"/>
  <c r="S82" s="1"/>
  <c r="J82"/>
  <c r="I82"/>
  <c r="H82"/>
  <c r="G82"/>
  <c r="BI82" s="1"/>
  <c r="BJ82" s="1"/>
  <c r="E82"/>
  <c r="K82" s="1"/>
  <c r="D82"/>
  <c r="BH81"/>
  <c r="BE81"/>
  <c r="BK81" s="1"/>
  <c r="BC81"/>
  <c r="BB81"/>
  <c r="BA81"/>
  <c r="AZ81"/>
  <c r="AX81"/>
  <c r="BD81" s="1"/>
  <c r="AW81"/>
  <c r="AS81"/>
  <c r="AQ81"/>
  <c r="AR81" s="1"/>
  <c r="AN81"/>
  <c r="AT81" s="1"/>
  <c r="AK81"/>
  <c r="AJ81"/>
  <c r="AI81"/>
  <c r="AH81"/>
  <c r="AF81"/>
  <c r="AL81" s="1"/>
  <c r="AE81"/>
  <c r="AA81"/>
  <c r="Y81"/>
  <c r="Z81" s="1"/>
  <c r="V81"/>
  <c r="AB81" s="1"/>
  <c r="S81"/>
  <c r="R81"/>
  <c r="Q81"/>
  <c r="P81"/>
  <c r="N81"/>
  <c r="T81" s="1"/>
  <c r="M81"/>
  <c r="I81"/>
  <c r="G81"/>
  <c r="BI81" s="1"/>
  <c r="BJ81" s="1"/>
  <c r="D81"/>
  <c r="J81" s="1"/>
  <c r="BH80"/>
  <c r="BF80"/>
  <c r="BE80"/>
  <c r="BK80" s="1"/>
  <c r="BB80"/>
  <c r="AZ80"/>
  <c r="BA80" s="1"/>
  <c r="AW80"/>
  <c r="BC80" s="1"/>
  <c r="AT80"/>
  <c r="AS80"/>
  <c r="AR80"/>
  <c r="AQ80"/>
  <c r="AO80"/>
  <c r="AU80" s="1"/>
  <c r="AN80"/>
  <c r="AJ80"/>
  <c r="AH80"/>
  <c r="AI80" s="1"/>
  <c r="AE80"/>
  <c r="AK80" s="1"/>
  <c r="AB80"/>
  <c r="AA80"/>
  <c r="Z80"/>
  <c r="Y80"/>
  <c r="W80"/>
  <c r="AC80" s="1"/>
  <c r="V80"/>
  <c r="R80"/>
  <c r="P80"/>
  <c r="Q80" s="1"/>
  <c r="M80"/>
  <c r="S80" s="1"/>
  <c r="J80"/>
  <c r="I80"/>
  <c r="H80"/>
  <c r="G80"/>
  <c r="BI80" s="1"/>
  <c r="BJ80" s="1"/>
  <c r="E80"/>
  <c r="K80" s="1"/>
  <c r="D80"/>
  <c r="BH79"/>
  <c r="BE79"/>
  <c r="BK79" s="1"/>
  <c r="BC79"/>
  <c r="BB79"/>
  <c r="BA79"/>
  <c r="AZ79"/>
  <c r="AX79"/>
  <c r="BD79" s="1"/>
  <c r="AW79"/>
  <c r="AS79"/>
  <c r="AQ79"/>
  <c r="AR79" s="1"/>
  <c r="AN79"/>
  <c r="AT79" s="1"/>
  <c r="AK79"/>
  <c r="AJ79"/>
  <c r="AI79"/>
  <c r="AH79"/>
  <c r="AF79"/>
  <c r="AL79" s="1"/>
  <c r="AE79"/>
  <c r="AA79"/>
  <c r="Y79"/>
  <c r="Z79" s="1"/>
  <c r="V79"/>
  <c r="AB79" s="1"/>
  <c r="S79"/>
  <c r="R79"/>
  <c r="Q79"/>
  <c r="P79"/>
  <c r="N79"/>
  <c r="T79" s="1"/>
  <c r="M79"/>
  <c r="I79"/>
  <c r="G79"/>
  <c r="BI79" s="1"/>
  <c r="BJ79" s="1"/>
  <c r="D79"/>
  <c r="J79" s="1"/>
  <c r="BH78"/>
  <c r="BF78"/>
  <c r="BE78"/>
  <c r="BK78" s="1"/>
  <c r="BB78"/>
  <c r="AZ78"/>
  <c r="BA78" s="1"/>
  <c r="AW78"/>
  <c r="BC78" s="1"/>
  <c r="AT78"/>
  <c r="AS78"/>
  <c r="AR78"/>
  <c r="AQ78"/>
  <c r="AO78"/>
  <c r="AU78" s="1"/>
  <c r="AN78"/>
  <c r="AJ78"/>
  <c r="AH78"/>
  <c r="AI78" s="1"/>
  <c r="AE78"/>
  <c r="AK78" s="1"/>
  <c r="AB78"/>
  <c r="AA78"/>
  <c r="Z78"/>
  <c r="Y78"/>
  <c r="W78"/>
  <c r="AC78" s="1"/>
  <c r="V78"/>
  <c r="R78"/>
  <c r="P78"/>
  <c r="Q78" s="1"/>
  <c r="M78"/>
  <c r="S78" s="1"/>
  <c r="J78"/>
  <c r="I78"/>
  <c r="H78"/>
  <c r="G78"/>
  <c r="BI78" s="1"/>
  <c r="BJ78" s="1"/>
  <c r="E78"/>
  <c r="K78" s="1"/>
  <c r="D78"/>
  <c r="BH77"/>
  <c r="BE77"/>
  <c r="BK77" s="1"/>
  <c r="BC77"/>
  <c r="BB77"/>
  <c r="BA77"/>
  <c r="AZ77"/>
  <c r="AX77"/>
  <c r="BD77" s="1"/>
  <c r="AW77"/>
  <c r="AS77"/>
  <c r="AQ77"/>
  <c r="AR77" s="1"/>
  <c r="AN77"/>
  <c r="AT77" s="1"/>
  <c r="AK77"/>
  <c r="AJ77"/>
  <c r="AI77"/>
  <c r="AH77"/>
  <c r="AF77"/>
  <c r="AL77" s="1"/>
  <c r="AE77"/>
  <c r="AA77"/>
  <c r="Y77"/>
  <c r="Z77" s="1"/>
  <c r="V77"/>
  <c r="AB77" s="1"/>
  <c r="S77"/>
  <c r="R77"/>
  <c r="Q77"/>
  <c r="P77"/>
  <c r="N77"/>
  <c r="T77" s="1"/>
  <c r="M77"/>
  <c r="I77"/>
  <c r="G77"/>
  <c r="BI77" s="1"/>
  <c r="BJ77" s="1"/>
  <c r="D77"/>
  <c r="J77" s="1"/>
  <c r="BH76"/>
  <c r="BF76"/>
  <c r="BE76"/>
  <c r="BK76" s="1"/>
  <c r="BB76"/>
  <c r="AZ76"/>
  <c r="BA76" s="1"/>
  <c r="AW76"/>
  <c r="BC76" s="1"/>
  <c r="AT76"/>
  <c r="AS76"/>
  <c r="AR76"/>
  <c r="AQ76"/>
  <c r="AO76"/>
  <c r="AU76" s="1"/>
  <c r="AN76"/>
  <c r="AJ76"/>
  <c r="AH76"/>
  <c r="AI76" s="1"/>
  <c r="AE76"/>
  <c r="AK76" s="1"/>
  <c r="AB76"/>
  <c r="AA76"/>
  <c r="Z76"/>
  <c r="Y76"/>
  <c r="W76"/>
  <c r="AC76" s="1"/>
  <c r="V76"/>
  <c r="R76"/>
  <c r="P76"/>
  <c r="Q76" s="1"/>
  <c r="M76"/>
  <c r="S76" s="1"/>
  <c r="J76"/>
  <c r="I76"/>
  <c r="H76"/>
  <c r="G76"/>
  <c r="BI76" s="1"/>
  <c r="BJ76" s="1"/>
  <c r="E76"/>
  <c r="K76" s="1"/>
  <c r="D76"/>
  <c r="BH75"/>
  <c r="BE75"/>
  <c r="BK75" s="1"/>
  <c r="BC75"/>
  <c r="BB75"/>
  <c r="BA75"/>
  <c r="AZ75"/>
  <c r="AX75"/>
  <c r="BD75" s="1"/>
  <c r="AW75"/>
  <c r="AS75"/>
  <c r="AQ75"/>
  <c r="AR75" s="1"/>
  <c r="AN75"/>
  <c r="AT75" s="1"/>
  <c r="AK75"/>
  <c r="AJ75"/>
  <c r="AI75"/>
  <c r="AH75"/>
  <c r="AF75"/>
  <c r="AL75" s="1"/>
  <c r="AE75"/>
  <c r="AA75"/>
  <c r="Y75"/>
  <c r="Z75" s="1"/>
  <c r="V75"/>
  <c r="AB75" s="1"/>
  <c r="S75"/>
  <c r="R75"/>
  <c r="Q75"/>
  <c r="P75"/>
  <c r="N75"/>
  <c r="T75" s="1"/>
  <c r="M75"/>
  <c r="I75"/>
  <c r="G75"/>
  <c r="BI75" s="1"/>
  <c r="BJ75" s="1"/>
  <c r="D75"/>
  <c r="J75" s="1"/>
  <c r="BH74"/>
  <c r="BF74"/>
  <c r="BE74"/>
  <c r="BK74" s="1"/>
  <c r="BB74"/>
  <c r="AZ74"/>
  <c r="BA74" s="1"/>
  <c r="AW74"/>
  <c r="BC74" s="1"/>
  <c r="AT74"/>
  <c r="AS74"/>
  <c r="AR74"/>
  <c r="AQ74"/>
  <c r="AO74"/>
  <c r="AU74" s="1"/>
  <c r="AN74"/>
  <c r="AJ74"/>
  <c r="AH74"/>
  <c r="AI74" s="1"/>
  <c r="AE74"/>
  <c r="AK74" s="1"/>
  <c r="AB74"/>
  <c r="AA74"/>
  <c r="Z74"/>
  <c r="Y74"/>
  <c r="W74"/>
  <c r="AC74" s="1"/>
  <c r="V74"/>
  <c r="R74"/>
  <c r="P74"/>
  <c r="Q74" s="1"/>
  <c r="M74"/>
  <c r="S74" s="1"/>
  <c r="J74"/>
  <c r="I74"/>
  <c r="H74"/>
  <c r="G74"/>
  <c r="BI74" s="1"/>
  <c r="BJ74" s="1"/>
  <c r="E74"/>
  <c r="K74" s="1"/>
  <c r="D74"/>
  <c r="BH73"/>
  <c r="BE73"/>
  <c r="BK73" s="1"/>
  <c r="BC73"/>
  <c r="BB73"/>
  <c r="BA73"/>
  <c r="AZ73"/>
  <c r="AX73"/>
  <c r="BD73" s="1"/>
  <c r="AW73"/>
  <c r="AS73"/>
  <c r="AQ73"/>
  <c r="AR73" s="1"/>
  <c r="AN73"/>
  <c r="AT73" s="1"/>
  <c r="AK73"/>
  <c r="AJ73"/>
  <c r="AI73"/>
  <c r="AH73"/>
  <c r="AF73"/>
  <c r="AL73" s="1"/>
  <c r="AE73"/>
  <c r="AA73"/>
  <c r="Y73"/>
  <c r="Z73" s="1"/>
  <c r="V73"/>
  <c r="AB73" s="1"/>
  <c r="S73"/>
  <c r="R73"/>
  <c r="Q73"/>
  <c r="P73"/>
  <c r="N73"/>
  <c r="T73" s="1"/>
  <c r="M73"/>
  <c r="I73"/>
  <c r="G73"/>
  <c r="BI73" s="1"/>
  <c r="BJ73" s="1"/>
  <c r="D73"/>
  <c r="J73" s="1"/>
  <c r="BH72"/>
  <c r="BF72"/>
  <c r="BE72"/>
  <c r="BK72" s="1"/>
  <c r="BB72"/>
  <c r="AZ72"/>
  <c r="BA72" s="1"/>
  <c r="AW72"/>
  <c r="BC72" s="1"/>
  <c r="AT72"/>
  <c r="AS72"/>
  <c r="AR72"/>
  <c r="AQ72"/>
  <c r="AO72"/>
  <c r="AU72" s="1"/>
  <c r="AN72"/>
  <c r="AJ72"/>
  <c r="AH72"/>
  <c r="AI72" s="1"/>
  <c r="AE72"/>
  <c r="AK72" s="1"/>
  <c r="AB72"/>
  <c r="AA72"/>
  <c r="Z72"/>
  <c r="Y72"/>
  <c r="W72"/>
  <c r="AC72" s="1"/>
  <c r="V72"/>
  <c r="R72"/>
  <c r="P72"/>
  <c r="Q72" s="1"/>
  <c r="M72"/>
  <c r="S72" s="1"/>
  <c r="J72"/>
  <c r="I72"/>
  <c r="H72"/>
  <c r="G72"/>
  <c r="BI72" s="1"/>
  <c r="BJ72" s="1"/>
  <c r="E72"/>
  <c r="K72" s="1"/>
  <c r="D72"/>
  <c r="BH71"/>
  <c r="BE71"/>
  <c r="BK71" s="1"/>
  <c r="BC71"/>
  <c r="BB71"/>
  <c r="BA71"/>
  <c r="AZ71"/>
  <c r="AX71"/>
  <c r="BD71" s="1"/>
  <c r="AW71"/>
  <c r="AS71"/>
  <c r="AQ71"/>
  <c r="AR71" s="1"/>
  <c r="AN71"/>
  <c r="AT71" s="1"/>
  <c r="AK71"/>
  <c r="AJ71"/>
  <c r="AI71"/>
  <c r="AH71"/>
  <c r="AF71"/>
  <c r="AL71" s="1"/>
  <c r="AE71"/>
  <c r="AA71"/>
  <c r="Y71"/>
  <c r="Z71" s="1"/>
  <c r="V71"/>
  <c r="AB71" s="1"/>
  <c r="S71"/>
  <c r="R71"/>
  <c r="Q71"/>
  <c r="P71"/>
  <c r="N71"/>
  <c r="T71" s="1"/>
  <c r="M71"/>
  <c r="I71"/>
  <c r="G71"/>
  <c r="BI71" s="1"/>
  <c r="BJ71" s="1"/>
  <c r="D71"/>
  <c r="J71" s="1"/>
  <c r="BH70"/>
  <c r="BF70"/>
  <c r="BE70"/>
  <c r="BK70" s="1"/>
  <c r="BB70"/>
  <c r="AZ70"/>
  <c r="BA70" s="1"/>
  <c r="AW70"/>
  <c r="BC70" s="1"/>
  <c r="AT70"/>
  <c r="AS70"/>
  <c r="AR70"/>
  <c r="AQ70"/>
  <c r="AO70"/>
  <c r="AU70" s="1"/>
  <c r="AN70"/>
  <c r="AJ70"/>
  <c r="AH70"/>
  <c r="AI70" s="1"/>
  <c r="AE70"/>
  <c r="AK70" s="1"/>
  <c r="AB70"/>
  <c r="AA70"/>
  <c r="Z70"/>
  <c r="Y70"/>
  <c r="W70"/>
  <c r="AC70" s="1"/>
  <c r="V70"/>
  <c r="R70"/>
  <c r="P70"/>
  <c r="Q70" s="1"/>
  <c r="M70"/>
  <c r="S70" s="1"/>
  <c r="J70"/>
  <c r="I70"/>
  <c r="H70"/>
  <c r="G70"/>
  <c r="BI70" s="1"/>
  <c r="BJ70" s="1"/>
  <c r="E70"/>
  <c r="K70" s="1"/>
  <c r="D70"/>
  <c r="BH69"/>
  <c r="BE69"/>
  <c r="BK69" s="1"/>
  <c r="BC69"/>
  <c r="BB69"/>
  <c r="BA69"/>
  <c r="AZ69"/>
  <c r="AX69"/>
  <c r="BD69" s="1"/>
  <c r="AW69"/>
  <c r="AS69"/>
  <c r="AQ69"/>
  <c r="AR69" s="1"/>
  <c r="AN69"/>
  <c r="AT69" s="1"/>
  <c r="AK69"/>
  <c r="AJ69"/>
  <c r="AI69"/>
  <c r="AH69"/>
  <c r="AF69"/>
  <c r="AL69" s="1"/>
  <c r="AE69"/>
  <c r="AA69"/>
  <c r="Y69"/>
  <c r="Z69" s="1"/>
  <c r="V69"/>
  <c r="AB69" s="1"/>
  <c r="S69"/>
  <c r="R69"/>
  <c r="Q69"/>
  <c r="P69"/>
  <c r="N69"/>
  <c r="T69" s="1"/>
  <c r="M69"/>
  <c r="I69"/>
  <c r="G69"/>
  <c r="BI69" s="1"/>
  <c r="BJ69" s="1"/>
  <c r="D69"/>
  <c r="J69" s="1"/>
  <c r="BH68"/>
  <c r="BF68"/>
  <c r="BE68"/>
  <c r="BK68" s="1"/>
  <c r="BB68"/>
  <c r="AZ68"/>
  <c r="BA68" s="1"/>
  <c r="AW68"/>
  <c r="BC68" s="1"/>
  <c r="AT68"/>
  <c r="AS68"/>
  <c r="AR68"/>
  <c r="AQ68"/>
  <c r="AO68"/>
  <c r="AU68" s="1"/>
  <c r="AN68"/>
  <c r="AJ68"/>
  <c r="AH68"/>
  <c r="AI68" s="1"/>
  <c r="AE68"/>
  <c r="AK68" s="1"/>
  <c r="AB68"/>
  <c r="AA68"/>
  <c r="Z68"/>
  <c r="Y68"/>
  <c r="W68"/>
  <c r="AC68" s="1"/>
  <c r="V68"/>
  <c r="R68"/>
  <c r="P68"/>
  <c r="Q68" s="1"/>
  <c r="M68"/>
  <c r="S68" s="1"/>
  <c r="J68"/>
  <c r="I68"/>
  <c r="H68"/>
  <c r="G68"/>
  <c r="BI68" s="1"/>
  <c r="BJ68" s="1"/>
  <c r="E68"/>
  <c r="K68" s="1"/>
  <c r="D68"/>
  <c r="BH67"/>
  <c r="BE67"/>
  <c r="BK67" s="1"/>
  <c r="BC67"/>
  <c r="BB67"/>
  <c r="BA67"/>
  <c r="AZ67"/>
  <c r="AX67"/>
  <c r="BD67" s="1"/>
  <c r="AW67"/>
  <c r="AS67"/>
  <c r="AQ67"/>
  <c r="AR67" s="1"/>
  <c r="AN67"/>
  <c r="AT67" s="1"/>
  <c r="AK67"/>
  <c r="AJ67"/>
  <c r="AI67"/>
  <c r="AH67"/>
  <c r="AF67"/>
  <c r="AL67" s="1"/>
  <c r="AE67"/>
  <c r="AA67"/>
  <c r="Y67"/>
  <c r="Z67" s="1"/>
  <c r="V67"/>
  <c r="AB67" s="1"/>
  <c r="S67"/>
  <c r="R67"/>
  <c r="Q67"/>
  <c r="P67"/>
  <c r="N67"/>
  <c r="T67" s="1"/>
  <c r="M67"/>
  <c r="I67"/>
  <c r="G67"/>
  <c r="BI67" s="1"/>
  <c r="BJ67" s="1"/>
  <c r="D67"/>
  <c r="J67" s="1"/>
  <c r="BH66"/>
  <c r="BF66"/>
  <c r="BE66"/>
  <c r="BK66" s="1"/>
  <c r="BB66"/>
  <c r="AZ66"/>
  <c r="BA66" s="1"/>
  <c r="AW66"/>
  <c r="BC66" s="1"/>
  <c r="AT66"/>
  <c r="AS66"/>
  <c r="AR66"/>
  <c r="AQ66"/>
  <c r="AO66"/>
  <c r="AU66" s="1"/>
  <c r="AN66"/>
  <c r="AJ66"/>
  <c r="AH66"/>
  <c r="AI66" s="1"/>
  <c r="AE66"/>
  <c r="AK66" s="1"/>
  <c r="AB66"/>
  <c r="AA66"/>
  <c r="Z66"/>
  <c r="Y66"/>
  <c r="W66"/>
  <c r="AC66" s="1"/>
  <c r="V66"/>
  <c r="R66"/>
  <c r="P66"/>
  <c r="Q66" s="1"/>
  <c r="M66"/>
  <c r="S66" s="1"/>
  <c r="J66"/>
  <c r="I66"/>
  <c r="H66"/>
  <c r="G66"/>
  <c r="BI66" s="1"/>
  <c r="BJ66" s="1"/>
  <c r="E66"/>
  <c r="K66" s="1"/>
  <c r="D66"/>
  <c r="BH65"/>
  <c r="BE65"/>
  <c r="BK65" s="1"/>
  <c r="BC65"/>
  <c r="BB65"/>
  <c r="BA65"/>
  <c r="AZ65"/>
  <c r="AX65"/>
  <c r="BD65" s="1"/>
  <c r="AW65"/>
  <c r="AS65"/>
  <c r="AQ65"/>
  <c r="AR65" s="1"/>
  <c r="AN65"/>
  <c r="AT65" s="1"/>
  <c r="AK65"/>
  <c r="AJ65"/>
  <c r="AI65"/>
  <c r="AH65"/>
  <c r="AF65"/>
  <c r="AL65" s="1"/>
  <c r="AE65"/>
  <c r="AA65"/>
  <c r="Y65"/>
  <c r="Z65" s="1"/>
  <c r="V65"/>
  <c r="AB65" s="1"/>
  <c r="S65"/>
  <c r="R65"/>
  <c r="Q65"/>
  <c r="P65"/>
  <c r="N65"/>
  <c r="T65" s="1"/>
  <c r="M65"/>
  <c r="I65"/>
  <c r="G65"/>
  <c r="BI65" s="1"/>
  <c r="BJ65" s="1"/>
  <c r="D65"/>
  <c r="J65" s="1"/>
  <c r="BH64"/>
  <c r="BF64"/>
  <c r="BE64"/>
  <c r="BK64" s="1"/>
  <c r="BB64"/>
  <c r="AZ64"/>
  <c r="BA64" s="1"/>
  <c r="AW64"/>
  <c r="BC64" s="1"/>
  <c r="AT64"/>
  <c r="AS64"/>
  <c r="AR64"/>
  <c r="AQ64"/>
  <c r="AO64"/>
  <c r="AU64" s="1"/>
  <c r="AN64"/>
  <c r="AJ64"/>
  <c r="AH64"/>
  <c r="AI64" s="1"/>
  <c r="AE64"/>
  <c r="AK64" s="1"/>
  <c r="AB64"/>
  <c r="AA64"/>
  <c r="Z64"/>
  <c r="Y64"/>
  <c r="W64"/>
  <c r="AC64" s="1"/>
  <c r="V64"/>
  <c r="R64"/>
  <c r="P64"/>
  <c r="Q64" s="1"/>
  <c r="M64"/>
  <c r="S64" s="1"/>
  <c r="J64"/>
  <c r="I64"/>
  <c r="H64"/>
  <c r="G64"/>
  <c r="BI64" s="1"/>
  <c r="BJ64" s="1"/>
  <c r="E64"/>
  <c r="K64" s="1"/>
  <c r="D64"/>
  <c r="BH63"/>
  <c r="BE63"/>
  <c r="BK63" s="1"/>
  <c r="BC63"/>
  <c r="BB63"/>
  <c r="BA63"/>
  <c r="AZ63"/>
  <c r="AX63"/>
  <c r="BD63" s="1"/>
  <c r="AW63"/>
  <c r="AS63"/>
  <c r="AQ63"/>
  <c r="AR63" s="1"/>
  <c r="AN63"/>
  <c r="AT63" s="1"/>
  <c r="AK63"/>
  <c r="AJ63"/>
  <c r="AI63"/>
  <c r="AH63"/>
  <c r="AF63"/>
  <c r="AL63" s="1"/>
  <c r="AE63"/>
  <c r="AA63"/>
  <c r="Y63"/>
  <c r="Z63" s="1"/>
  <c r="V63"/>
  <c r="AB63" s="1"/>
  <c r="S63"/>
  <c r="R63"/>
  <c r="Q63"/>
  <c r="P63"/>
  <c r="N63"/>
  <c r="T63" s="1"/>
  <c r="M63"/>
  <c r="I63"/>
  <c r="G63"/>
  <c r="BI63" s="1"/>
  <c r="BJ63" s="1"/>
  <c r="D63"/>
  <c r="J63" s="1"/>
  <c r="BH62"/>
  <c r="BF62"/>
  <c r="BE62"/>
  <c r="BK62" s="1"/>
  <c r="BB62"/>
  <c r="AZ62"/>
  <c r="BA62" s="1"/>
  <c r="AW62"/>
  <c r="BC62" s="1"/>
  <c r="AT62"/>
  <c r="AS62"/>
  <c r="AR62"/>
  <c r="AQ62"/>
  <c r="AO62"/>
  <c r="AU62" s="1"/>
  <c r="AN62"/>
  <c r="AJ62"/>
  <c r="AH62"/>
  <c r="AI62" s="1"/>
  <c r="AE62"/>
  <c r="AK62" s="1"/>
  <c r="AB62"/>
  <c r="AA62"/>
  <c r="Z62"/>
  <c r="Y62"/>
  <c r="W62"/>
  <c r="AC62" s="1"/>
  <c r="V62"/>
  <c r="R62"/>
  <c r="P62"/>
  <c r="Q62" s="1"/>
  <c r="M62"/>
  <c r="S62" s="1"/>
  <c r="J62"/>
  <c r="I62"/>
  <c r="H62"/>
  <c r="G62"/>
  <c r="BI62" s="1"/>
  <c r="BJ62" s="1"/>
  <c r="E62"/>
  <c r="K62" s="1"/>
  <c r="D62"/>
  <c r="BH61"/>
  <c r="BE61"/>
  <c r="BK61" s="1"/>
  <c r="BC61"/>
  <c r="BB61"/>
  <c r="BA61"/>
  <c r="AZ61"/>
  <c r="AX61"/>
  <c r="BD61" s="1"/>
  <c r="AW61"/>
  <c r="AS61"/>
  <c r="AQ61"/>
  <c r="AR61" s="1"/>
  <c r="AN61"/>
  <c r="AT61" s="1"/>
  <c r="AK61"/>
  <c r="AJ61"/>
  <c r="AI61"/>
  <c r="AH61"/>
  <c r="AF61"/>
  <c r="AL61" s="1"/>
  <c r="AE61"/>
  <c r="AA61"/>
  <c r="Y61"/>
  <c r="Z61" s="1"/>
  <c r="V61"/>
  <c r="AB61" s="1"/>
  <c r="S61"/>
  <c r="R61"/>
  <c r="Q61"/>
  <c r="P61"/>
  <c r="N61"/>
  <c r="T61" s="1"/>
  <c r="M61"/>
  <c r="I61"/>
  <c r="G61"/>
  <c r="BI61" s="1"/>
  <c r="BJ61" s="1"/>
  <c r="D61"/>
  <c r="J61" s="1"/>
  <c r="BH60"/>
  <c r="BF60"/>
  <c r="BE60"/>
  <c r="BK60" s="1"/>
  <c r="BB60"/>
  <c r="AZ60"/>
  <c r="BA60" s="1"/>
  <c r="AW60"/>
  <c r="BC60" s="1"/>
  <c r="AT60"/>
  <c r="AS60"/>
  <c r="AR60"/>
  <c r="AQ60"/>
  <c r="AO60"/>
  <c r="AU60" s="1"/>
  <c r="AN60"/>
  <c r="AJ60"/>
  <c r="AH60"/>
  <c r="AI60" s="1"/>
  <c r="AE60"/>
  <c r="AK60" s="1"/>
  <c r="AB60"/>
  <c r="AA60"/>
  <c r="Z60"/>
  <c r="Y60"/>
  <c r="W60"/>
  <c r="AC60" s="1"/>
  <c r="V60"/>
  <c r="R60"/>
  <c r="P60"/>
  <c r="Q60" s="1"/>
  <c r="M60"/>
  <c r="S60" s="1"/>
  <c r="J60"/>
  <c r="I60"/>
  <c r="H60"/>
  <c r="G60"/>
  <c r="BI60" s="1"/>
  <c r="BJ60" s="1"/>
  <c r="E60"/>
  <c r="K60" s="1"/>
  <c r="D60"/>
  <c r="BH59"/>
  <c r="BE59"/>
  <c r="BK59" s="1"/>
  <c r="BC59"/>
  <c r="BB59"/>
  <c r="BA59"/>
  <c r="AZ59"/>
  <c r="AX59"/>
  <c r="BD59" s="1"/>
  <c r="AW59"/>
  <c r="AS59"/>
  <c r="AQ59"/>
  <c r="AR59" s="1"/>
  <c r="AN59"/>
  <c r="AT59" s="1"/>
  <c r="AK59"/>
  <c r="AJ59"/>
  <c r="AI59"/>
  <c r="AH59"/>
  <c r="AF59"/>
  <c r="AL59" s="1"/>
  <c r="AE59"/>
  <c r="AA59"/>
  <c r="Y59"/>
  <c r="Z59" s="1"/>
  <c r="V59"/>
  <c r="AB59" s="1"/>
  <c r="S59"/>
  <c r="R59"/>
  <c r="Q59"/>
  <c r="P59"/>
  <c r="N59"/>
  <c r="T59" s="1"/>
  <c r="M59"/>
  <c r="I59"/>
  <c r="G59"/>
  <c r="BI59" s="1"/>
  <c r="BJ59" s="1"/>
  <c r="D59"/>
  <c r="J59" s="1"/>
  <c r="BH58"/>
  <c r="BF58"/>
  <c r="BE58"/>
  <c r="BK58" s="1"/>
  <c r="BB58"/>
  <c r="AZ58"/>
  <c r="BA58" s="1"/>
  <c r="AW58"/>
  <c r="BC58" s="1"/>
  <c r="AT58"/>
  <c r="AS58"/>
  <c r="AR58"/>
  <c r="AQ58"/>
  <c r="AO58"/>
  <c r="AU58" s="1"/>
  <c r="AN58"/>
  <c r="AJ58"/>
  <c r="AH58"/>
  <c r="AI58" s="1"/>
  <c r="AE58"/>
  <c r="AK58" s="1"/>
  <c r="AB58"/>
  <c r="AA58"/>
  <c r="Z58"/>
  <c r="Y58"/>
  <c r="W58"/>
  <c r="AC58" s="1"/>
  <c r="V58"/>
  <c r="R58"/>
  <c r="P58"/>
  <c r="Q58" s="1"/>
  <c r="M58"/>
  <c r="S58" s="1"/>
  <c r="J58"/>
  <c r="I58"/>
  <c r="H58"/>
  <c r="G58"/>
  <c r="BI58" s="1"/>
  <c r="BJ58" s="1"/>
  <c r="E58"/>
  <c r="K58" s="1"/>
  <c r="D58"/>
  <c r="BH57"/>
  <c r="BE57"/>
  <c r="BF57" s="1"/>
  <c r="BC57"/>
  <c r="BB57"/>
  <c r="BA57"/>
  <c r="AZ57"/>
  <c r="AX57"/>
  <c r="BD57" s="1"/>
  <c r="AW57"/>
  <c r="AS57"/>
  <c r="AQ57"/>
  <c r="AR57" s="1"/>
  <c r="AN57"/>
  <c r="AK57"/>
  <c r="AJ57"/>
  <c r="AI57"/>
  <c r="AH57"/>
  <c r="AF57"/>
  <c r="AL57" s="1"/>
  <c r="AE57"/>
  <c r="AA57"/>
  <c r="Y57"/>
  <c r="Z57" s="1"/>
  <c r="V57"/>
  <c r="S57"/>
  <c r="R57"/>
  <c r="Q57"/>
  <c r="P57"/>
  <c r="N57"/>
  <c r="T57" s="1"/>
  <c r="M57"/>
  <c r="I57"/>
  <c r="G57"/>
  <c r="H57" s="1"/>
  <c r="D57"/>
  <c r="BH56"/>
  <c r="BE56"/>
  <c r="BK56" s="1"/>
  <c r="BC56"/>
  <c r="BB56"/>
  <c r="BA56"/>
  <c r="AZ56"/>
  <c r="AX56"/>
  <c r="BD56" s="1"/>
  <c r="AW56"/>
  <c r="AS56"/>
  <c r="AQ56"/>
  <c r="AR56" s="1"/>
  <c r="AN56"/>
  <c r="AT56" s="1"/>
  <c r="AK56"/>
  <c r="AJ56"/>
  <c r="AI56"/>
  <c r="AH56"/>
  <c r="AF56"/>
  <c r="AL56" s="1"/>
  <c r="AE56"/>
  <c r="AA56"/>
  <c r="Y56"/>
  <c r="Z56" s="1"/>
  <c r="V56"/>
  <c r="AB56" s="1"/>
  <c r="S56"/>
  <c r="R56"/>
  <c r="Q56"/>
  <c r="P56"/>
  <c r="N56"/>
  <c r="T56" s="1"/>
  <c r="M56"/>
  <c r="I56"/>
  <c r="G56"/>
  <c r="BI56" s="1"/>
  <c r="BJ56" s="1"/>
  <c r="D56"/>
  <c r="J56" s="1"/>
  <c r="BH55"/>
  <c r="BF55"/>
  <c r="BG55" s="1"/>
  <c r="BE55"/>
  <c r="BK55" s="1"/>
  <c r="BB55"/>
  <c r="AZ55"/>
  <c r="BA55" s="1"/>
  <c r="AW55"/>
  <c r="BC55" s="1"/>
  <c r="AT55"/>
  <c r="AS55"/>
  <c r="AR55"/>
  <c r="AQ55"/>
  <c r="AO55"/>
  <c r="AU55" s="1"/>
  <c r="AN55"/>
  <c r="AJ55"/>
  <c r="AH55"/>
  <c r="AI55" s="1"/>
  <c r="AE55"/>
  <c r="AK55" s="1"/>
  <c r="AB55"/>
  <c r="AA55"/>
  <c r="Z55"/>
  <c r="Y55"/>
  <c r="W55"/>
  <c r="AC55" s="1"/>
  <c r="V55"/>
  <c r="R55"/>
  <c r="P55"/>
  <c r="Q55" s="1"/>
  <c r="M55"/>
  <c r="S55" s="1"/>
  <c r="J55"/>
  <c r="I55"/>
  <c r="H55"/>
  <c r="G55"/>
  <c r="BI55" s="1"/>
  <c r="BJ55" s="1"/>
  <c r="E55"/>
  <c r="K55" s="1"/>
  <c r="D55"/>
  <c r="BH54"/>
  <c r="BE54"/>
  <c r="BF54" s="1"/>
  <c r="BC54"/>
  <c r="BB54"/>
  <c r="BA54"/>
  <c r="AZ54"/>
  <c r="AX54"/>
  <c r="BD54" s="1"/>
  <c r="AW54"/>
  <c r="AS54"/>
  <c r="AQ54"/>
  <c r="AR54" s="1"/>
  <c r="AN54"/>
  <c r="AT54" s="1"/>
  <c r="AK54"/>
  <c r="AJ54"/>
  <c r="AI54"/>
  <c r="AH54"/>
  <c r="AF54"/>
  <c r="AL54" s="1"/>
  <c r="AE54"/>
  <c r="AA54"/>
  <c r="Y54"/>
  <c r="Z54" s="1"/>
  <c r="V54"/>
  <c r="AB54" s="1"/>
  <c r="S54"/>
  <c r="R54"/>
  <c r="Q54"/>
  <c r="P54"/>
  <c r="N54"/>
  <c r="T54" s="1"/>
  <c r="M54"/>
  <c r="I54"/>
  <c r="G54"/>
  <c r="H54" s="1"/>
  <c r="D54"/>
  <c r="J54" s="1"/>
  <c r="BH53"/>
  <c r="BF53"/>
  <c r="BG53" s="1"/>
  <c r="BE53"/>
  <c r="BK53" s="1"/>
  <c r="BB53"/>
  <c r="AZ53"/>
  <c r="BA53" s="1"/>
  <c r="AW53"/>
  <c r="BC53" s="1"/>
  <c r="AT53"/>
  <c r="AS53"/>
  <c r="AR53"/>
  <c r="AQ53"/>
  <c r="AO53"/>
  <c r="AU53" s="1"/>
  <c r="AN53"/>
  <c r="AJ53"/>
  <c r="AH53"/>
  <c r="AI53" s="1"/>
  <c r="AE53"/>
  <c r="AK53" s="1"/>
  <c r="AB53"/>
  <c r="AA53"/>
  <c r="Z53"/>
  <c r="Y53"/>
  <c r="W53"/>
  <c r="AC53" s="1"/>
  <c r="V53"/>
  <c r="R53"/>
  <c r="P53"/>
  <c r="Q53" s="1"/>
  <c r="M53"/>
  <c r="S53" s="1"/>
  <c r="J53"/>
  <c r="I53"/>
  <c r="H53"/>
  <c r="G53"/>
  <c r="BI53" s="1"/>
  <c r="BJ53" s="1"/>
  <c r="E53"/>
  <c r="K53" s="1"/>
  <c r="D53"/>
  <c r="BH52"/>
  <c r="BE52"/>
  <c r="BF52" s="1"/>
  <c r="BC52"/>
  <c r="BB52"/>
  <c r="BA52"/>
  <c r="AZ52"/>
  <c r="AX52"/>
  <c r="BD52" s="1"/>
  <c r="AW52"/>
  <c r="AS52"/>
  <c r="AQ52"/>
  <c r="AR52" s="1"/>
  <c r="AN52"/>
  <c r="AT52" s="1"/>
  <c r="AK52"/>
  <c r="AJ52"/>
  <c r="AI52"/>
  <c r="AH52"/>
  <c r="AF52"/>
  <c r="AL52" s="1"/>
  <c r="AE52"/>
  <c r="AA52"/>
  <c r="Y52"/>
  <c r="Z52" s="1"/>
  <c r="V52"/>
  <c r="AB52" s="1"/>
  <c r="S52"/>
  <c r="R52"/>
  <c r="Q52"/>
  <c r="P52"/>
  <c r="N52"/>
  <c r="T52" s="1"/>
  <c r="M52"/>
  <c r="I52"/>
  <c r="G52"/>
  <c r="H52" s="1"/>
  <c r="D52"/>
  <c r="J52" s="1"/>
  <c r="BH51"/>
  <c r="BF51"/>
  <c r="BG51" s="1"/>
  <c r="BE51"/>
  <c r="BK51" s="1"/>
  <c r="BB51"/>
  <c r="AZ51"/>
  <c r="BA51" s="1"/>
  <c r="AW51"/>
  <c r="BC51" s="1"/>
  <c r="AT51"/>
  <c r="AS51"/>
  <c r="AR51"/>
  <c r="AQ51"/>
  <c r="AO51"/>
  <c r="AU51" s="1"/>
  <c r="AN51"/>
  <c r="AJ51"/>
  <c r="AH51"/>
  <c r="AI51" s="1"/>
  <c r="AE51"/>
  <c r="AK51" s="1"/>
  <c r="AB51"/>
  <c r="AA51"/>
  <c r="Z51"/>
  <c r="Y51"/>
  <c r="W51"/>
  <c r="AC51" s="1"/>
  <c r="V51"/>
  <c r="R51"/>
  <c r="P51"/>
  <c r="Q51" s="1"/>
  <c r="M51"/>
  <c r="S51" s="1"/>
  <c r="J51"/>
  <c r="I51"/>
  <c r="H51"/>
  <c r="G51"/>
  <c r="BI51" s="1"/>
  <c r="BJ51" s="1"/>
  <c r="E51"/>
  <c r="K51" s="1"/>
  <c r="D51"/>
  <c r="BH50"/>
  <c r="BE50"/>
  <c r="BF50" s="1"/>
  <c r="BC50"/>
  <c r="BB50"/>
  <c r="BA50"/>
  <c r="AZ50"/>
  <c r="AX50"/>
  <c r="BD50" s="1"/>
  <c r="AW50"/>
  <c r="AS50"/>
  <c r="AQ50"/>
  <c r="AR50" s="1"/>
  <c r="AN50"/>
  <c r="AT50" s="1"/>
  <c r="AK50"/>
  <c r="AJ50"/>
  <c r="AI50"/>
  <c r="AH50"/>
  <c r="AF50"/>
  <c r="AL50" s="1"/>
  <c r="AE50"/>
  <c r="AA50"/>
  <c r="Y50"/>
  <c r="Z50" s="1"/>
  <c r="V50"/>
  <c r="AB50" s="1"/>
  <c r="S50"/>
  <c r="R50"/>
  <c r="Q50"/>
  <c r="P50"/>
  <c r="N50"/>
  <c r="T50" s="1"/>
  <c r="M50"/>
  <c r="I50"/>
  <c r="G50"/>
  <c r="H50" s="1"/>
  <c r="D50"/>
  <c r="J50" s="1"/>
  <c r="BH49"/>
  <c r="BF49"/>
  <c r="BG49" s="1"/>
  <c r="BM49" s="1"/>
  <c r="BE49"/>
  <c r="BK49" s="1"/>
  <c r="BB49"/>
  <c r="AZ49"/>
  <c r="BA49" s="1"/>
  <c r="AW49"/>
  <c r="BC49" s="1"/>
  <c r="AS49"/>
  <c r="AR49"/>
  <c r="AQ49"/>
  <c r="AO49"/>
  <c r="AU49" s="1"/>
  <c r="AN49"/>
  <c r="AT49" s="1"/>
  <c r="AJ49"/>
  <c r="AH49"/>
  <c r="AI49" s="1"/>
  <c r="AE49"/>
  <c r="AK49" s="1"/>
  <c r="AA49"/>
  <c r="Z49"/>
  <c r="Y49"/>
  <c r="W49"/>
  <c r="AC49" s="1"/>
  <c r="V49"/>
  <c r="AB49" s="1"/>
  <c r="R49"/>
  <c r="P49"/>
  <c r="Q49" s="1"/>
  <c r="M49"/>
  <c r="S49" s="1"/>
  <c r="I49"/>
  <c r="H49"/>
  <c r="G49"/>
  <c r="BI49" s="1"/>
  <c r="BJ49" s="1"/>
  <c r="E49"/>
  <c r="K49" s="1"/>
  <c r="D49"/>
  <c r="J49" s="1"/>
  <c r="BH48"/>
  <c r="BE48"/>
  <c r="BF48" s="1"/>
  <c r="BC48"/>
  <c r="BB48"/>
  <c r="BA48"/>
  <c r="AZ48"/>
  <c r="AX48"/>
  <c r="BD48" s="1"/>
  <c r="AW48"/>
  <c r="AS48"/>
  <c r="AQ48"/>
  <c r="AR48" s="1"/>
  <c r="AN48"/>
  <c r="AT48" s="1"/>
  <c r="AK48"/>
  <c r="AJ48"/>
  <c r="AI48"/>
  <c r="AH48"/>
  <c r="AF48"/>
  <c r="AL48" s="1"/>
  <c r="AE48"/>
  <c r="AA48"/>
  <c r="Y48"/>
  <c r="Z48" s="1"/>
  <c r="V48"/>
  <c r="AB48" s="1"/>
  <c r="S48"/>
  <c r="R48"/>
  <c r="Q48"/>
  <c r="P48"/>
  <c r="N48"/>
  <c r="T48" s="1"/>
  <c r="M48"/>
  <c r="I48"/>
  <c r="G48"/>
  <c r="H48" s="1"/>
  <c r="D48"/>
  <c r="J48" s="1"/>
  <c r="BH47"/>
  <c r="BF47"/>
  <c r="BG47" s="1"/>
  <c r="BE47"/>
  <c r="BK47" s="1"/>
  <c r="BB47"/>
  <c r="AZ47"/>
  <c r="BA47" s="1"/>
  <c r="AW47"/>
  <c r="BC47" s="1"/>
  <c r="AT47"/>
  <c r="AS47"/>
  <c r="AR47"/>
  <c r="AQ47"/>
  <c r="AO47"/>
  <c r="AU47" s="1"/>
  <c r="AN47"/>
  <c r="AJ47"/>
  <c r="AH47"/>
  <c r="AI47" s="1"/>
  <c r="AE47"/>
  <c r="AK47" s="1"/>
  <c r="AB47"/>
  <c r="AA47"/>
  <c r="Z47"/>
  <c r="Y47"/>
  <c r="W47"/>
  <c r="AC47" s="1"/>
  <c r="V47"/>
  <c r="R47"/>
  <c r="P47"/>
  <c r="Q47" s="1"/>
  <c r="M47"/>
  <c r="S47" s="1"/>
  <c r="J47"/>
  <c r="I47"/>
  <c r="H47"/>
  <c r="G47"/>
  <c r="BI47" s="1"/>
  <c r="BJ47" s="1"/>
  <c r="E47"/>
  <c r="K47" s="1"/>
  <c r="D47"/>
  <c r="BH46"/>
  <c r="BE46"/>
  <c r="BF46" s="1"/>
  <c r="BC46"/>
  <c r="BB46"/>
  <c r="BA46"/>
  <c r="AZ46"/>
  <c r="AX46"/>
  <c r="BD46" s="1"/>
  <c r="AW46"/>
  <c r="AS46"/>
  <c r="AQ46"/>
  <c r="AR46" s="1"/>
  <c r="AN46"/>
  <c r="AT46" s="1"/>
  <c r="AK46"/>
  <c r="AJ46"/>
  <c r="AI46"/>
  <c r="AH46"/>
  <c r="AF46"/>
  <c r="AL46" s="1"/>
  <c r="AE46"/>
  <c r="AA46"/>
  <c r="Y46"/>
  <c r="Z46" s="1"/>
  <c r="V46"/>
  <c r="AB46" s="1"/>
  <c r="S46"/>
  <c r="R46"/>
  <c r="Q46"/>
  <c r="P46"/>
  <c r="N46"/>
  <c r="T46" s="1"/>
  <c r="M46"/>
  <c r="I46"/>
  <c r="G46"/>
  <c r="H46" s="1"/>
  <c r="D46"/>
  <c r="J46" s="1"/>
  <c r="BH45"/>
  <c r="BF45"/>
  <c r="BG45" s="1"/>
  <c r="BE45"/>
  <c r="BK45" s="1"/>
  <c r="BB45"/>
  <c r="AZ45"/>
  <c r="BA45" s="1"/>
  <c r="AW45"/>
  <c r="BC45" s="1"/>
  <c r="AT45"/>
  <c r="AS45"/>
  <c r="AR45"/>
  <c r="AQ45"/>
  <c r="AO45"/>
  <c r="AU45" s="1"/>
  <c r="AN45"/>
  <c r="AJ45"/>
  <c r="AH45"/>
  <c r="AI45" s="1"/>
  <c r="AE45"/>
  <c r="AK45" s="1"/>
  <c r="AB45"/>
  <c r="AA45"/>
  <c r="Z45"/>
  <c r="Y45"/>
  <c r="W45"/>
  <c r="AC45" s="1"/>
  <c r="V45"/>
  <c r="R45"/>
  <c r="P45"/>
  <c r="Q45" s="1"/>
  <c r="M45"/>
  <c r="S45" s="1"/>
  <c r="J45"/>
  <c r="I45"/>
  <c r="H45"/>
  <c r="G45"/>
  <c r="BI45" s="1"/>
  <c r="BJ45" s="1"/>
  <c r="E45"/>
  <c r="K45" s="1"/>
  <c r="D45"/>
  <c r="BH44"/>
  <c r="BE44"/>
  <c r="BF44" s="1"/>
  <c r="BC44"/>
  <c r="BB44"/>
  <c r="BA44"/>
  <c r="AZ44"/>
  <c r="AX44"/>
  <c r="BD44" s="1"/>
  <c r="AW44"/>
  <c r="AS44"/>
  <c r="AQ44"/>
  <c r="AR44" s="1"/>
  <c r="AN44"/>
  <c r="AT44" s="1"/>
  <c r="AK44"/>
  <c r="AJ44"/>
  <c r="AI44"/>
  <c r="AH44"/>
  <c r="AF44"/>
  <c r="AL44" s="1"/>
  <c r="AE44"/>
  <c r="AA44"/>
  <c r="Y44"/>
  <c r="Z44" s="1"/>
  <c r="V44"/>
  <c r="AB44" s="1"/>
  <c r="S44"/>
  <c r="R44"/>
  <c r="Q44"/>
  <c r="P44"/>
  <c r="N44"/>
  <c r="T44" s="1"/>
  <c r="M44"/>
  <c r="I44"/>
  <c r="G44"/>
  <c r="H44" s="1"/>
  <c r="D44"/>
  <c r="J44" s="1"/>
  <c r="BH43"/>
  <c r="BF43"/>
  <c r="BG43" s="1"/>
  <c r="BE43"/>
  <c r="BK43" s="1"/>
  <c r="BB43"/>
  <c r="AZ43"/>
  <c r="BA43" s="1"/>
  <c r="AW43"/>
  <c r="BC43" s="1"/>
  <c r="AS43"/>
  <c r="AR43"/>
  <c r="AQ43"/>
  <c r="AO43"/>
  <c r="AU43" s="1"/>
  <c r="AN43"/>
  <c r="AT43" s="1"/>
  <c r="AJ43"/>
  <c r="AH43"/>
  <c r="AI43" s="1"/>
  <c r="AE43"/>
  <c r="AK43" s="1"/>
  <c r="AA43"/>
  <c r="Y43"/>
  <c r="Z43" s="1"/>
  <c r="V43"/>
  <c r="AB43" s="1"/>
  <c r="R43"/>
  <c r="P43"/>
  <c r="Q43" s="1"/>
  <c r="M43"/>
  <c r="S43" s="1"/>
  <c r="I43"/>
  <c r="G43"/>
  <c r="BI43" s="1"/>
  <c r="BJ43" s="1"/>
  <c r="D43"/>
  <c r="J43" s="1"/>
  <c r="BH42"/>
  <c r="BE42"/>
  <c r="BF42" s="1"/>
  <c r="BB42"/>
  <c r="BA42"/>
  <c r="AZ42"/>
  <c r="AX42"/>
  <c r="BD42" s="1"/>
  <c r="AW42"/>
  <c r="BC42" s="1"/>
  <c r="AS42"/>
  <c r="AQ42"/>
  <c r="AR42" s="1"/>
  <c r="AN42"/>
  <c r="AT42" s="1"/>
  <c r="AJ42"/>
  <c r="AH42"/>
  <c r="AI42" s="1"/>
  <c r="AF42"/>
  <c r="AL42" s="1"/>
  <c r="AE42"/>
  <c r="AK42" s="1"/>
  <c r="AA42"/>
  <c r="Y42"/>
  <c r="Z42" s="1"/>
  <c r="V42"/>
  <c r="AB42" s="1"/>
  <c r="R42"/>
  <c r="P42"/>
  <c r="Q42" s="1"/>
  <c r="N42"/>
  <c r="M42"/>
  <c r="S42" s="1"/>
  <c r="I42"/>
  <c r="G42"/>
  <c r="H42" s="1"/>
  <c r="D42"/>
  <c r="J42" s="1"/>
  <c r="BH41"/>
  <c r="BE41"/>
  <c r="BK41" s="1"/>
  <c r="BB41"/>
  <c r="AZ41"/>
  <c r="BA41" s="1"/>
  <c r="AW41"/>
  <c r="BC41" s="1"/>
  <c r="AS41"/>
  <c r="AQ41"/>
  <c r="AR41" s="1"/>
  <c r="AO41"/>
  <c r="AN41"/>
  <c r="AT41" s="1"/>
  <c r="AJ41"/>
  <c r="AH41"/>
  <c r="AI41" s="1"/>
  <c r="AE41"/>
  <c r="AK41" s="1"/>
  <c r="AA41"/>
  <c r="Y41"/>
  <c r="Z41" s="1"/>
  <c r="V41"/>
  <c r="AB41" s="1"/>
  <c r="S41"/>
  <c r="R41"/>
  <c r="Q41"/>
  <c r="P41"/>
  <c r="N41"/>
  <c r="T41" s="1"/>
  <c r="M41"/>
  <c r="I41"/>
  <c r="G41"/>
  <c r="BI41" s="1"/>
  <c r="BJ41" s="1"/>
  <c r="D41"/>
  <c r="J41" s="1"/>
  <c r="BH40"/>
  <c r="BF40"/>
  <c r="BE40"/>
  <c r="BK40" s="1"/>
  <c r="BB40"/>
  <c r="AZ40"/>
  <c r="BA40" s="1"/>
  <c r="AW40"/>
  <c r="BC40" s="1"/>
  <c r="AT40"/>
  <c r="AS40"/>
  <c r="AR40"/>
  <c r="AQ40"/>
  <c r="AO40"/>
  <c r="AU40" s="1"/>
  <c r="AN40"/>
  <c r="AJ40"/>
  <c r="AH40"/>
  <c r="AI40" s="1"/>
  <c r="AE40"/>
  <c r="AK40" s="1"/>
  <c r="AB40"/>
  <c r="AA40"/>
  <c r="Z40"/>
  <c r="Y40"/>
  <c r="W40"/>
  <c r="AC40" s="1"/>
  <c r="V40"/>
  <c r="R40"/>
  <c r="P40"/>
  <c r="Q40" s="1"/>
  <c r="M40"/>
  <c r="S40" s="1"/>
  <c r="J40"/>
  <c r="I40"/>
  <c r="H40"/>
  <c r="G40"/>
  <c r="BI40" s="1"/>
  <c r="BJ40" s="1"/>
  <c r="E40"/>
  <c r="K40" s="1"/>
  <c r="D40"/>
  <c r="BH39"/>
  <c r="BE39"/>
  <c r="BK39" s="1"/>
  <c r="BC39"/>
  <c r="BB39"/>
  <c r="BA39"/>
  <c r="AZ39"/>
  <c r="AX39"/>
  <c r="BD39" s="1"/>
  <c r="AW39"/>
  <c r="AS39"/>
  <c r="AQ39"/>
  <c r="AR39" s="1"/>
  <c r="AN39"/>
  <c r="AT39" s="1"/>
  <c r="AJ39"/>
  <c r="AH39"/>
  <c r="AI39" s="1"/>
  <c r="AE39"/>
  <c r="AK39" s="1"/>
  <c r="AB39"/>
  <c r="AA39"/>
  <c r="Z39"/>
  <c r="Y39"/>
  <c r="W39"/>
  <c r="AC39" s="1"/>
  <c r="V39"/>
  <c r="R39"/>
  <c r="P39"/>
  <c r="Q39" s="1"/>
  <c r="M39"/>
  <c r="S39" s="1"/>
  <c r="J39"/>
  <c r="I39"/>
  <c r="H39"/>
  <c r="G39"/>
  <c r="BI39" s="1"/>
  <c r="BJ39" s="1"/>
  <c r="E39"/>
  <c r="K39" s="1"/>
  <c r="D39"/>
  <c r="BH38"/>
  <c r="BE38"/>
  <c r="BC38"/>
  <c r="BB38"/>
  <c r="BA38"/>
  <c r="AZ38"/>
  <c r="AX38"/>
  <c r="BD38" s="1"/>
  <c r="AW38"/>
  <c r="AS38"/>
  <c r="AQ38"/>
  <c r="AR38" s="1"/>
  <c r="AN38"/>
  <c r="AK38"/>
  <c r="AJ38"/>
  <c r="AI38"/>
  <c r="AH38"/>
  <c r="AF38"/>
  <c r="AL38" s="1"/>
  <c r="AE38"/>
  <c r="AA38"/>
  <c r="Y38"/>
  <c r="Z38" s="1"/>
  <c r="V38"/>
  <c r="S38"/>
  <c r="R38"/>
  <c r="Q38"/>
  <c r="P38"/>
  <c r="N38"/>
  <c r="T38" s="1"/>
  <c r="M38"/>
  <c r="I38"/>
  <c r="G38"/>
  <c r="D38"/>
  <c r="BH37"/>
  <c r="BF37"/>
  <c r="BG37" s="1"/>
  <c r="BE37"/>
  <c r="BK37" s="1"/>
  <c r="BB37"/>
  <c r="AZ37"/>
  <c r="BA37" s="1"/>
  <c r="AW37"/>
  <c r="AT37"/>
  <c r="AS37"/>
  <c r="AR37"/>
  <c r="AQ37"/>
  <c r="AO37"/>
  <c r="AU37" s="1"/>
  <c r="AN37"/>
  <c r="AJ37"/>
  <c r="AH37"/>
  <c r="AI37" s="1"/>
  <c r="AE37"/>
  <c r="AB37"/>
  <c r="AA37"/>
  <c r="Z37"/>
  <c r="Y37"/>
  <c r="W37"/>
  <c r="AC37" s="1"/>
  <c r="V37"/>
  <c r="R37"/>
  <c r="P37"/>
  <c r="Q37" s="1"/>
  <c r="M37"/>
  <c r="J37"/>
  <c r="I37"/>
  <c r="H37"/>
  <c r="G37"/>
  <c r="BI37" s="1"/>
  <c r="BJ37" s="1"/>
  <c r="E37"/>
  <c r="K37" s="1"/>
  <c r="D37"/>
  <c r="BH36"/>
  <c r="BE36"/>
  <c r="BF36" s="1"/>
  <c r="BC36"/>
  <c r="BB36"/>
  <c r="BA36"/>
  <c r="AZ36"/>
  <c r="AX36"/>
  <c r="BD36" s="1"/>
  <c r="AW36"/>
  <c r="AS36"/>
  <c r="AQ36"/>
  <c r="AR36" s="1"/>
  <c r="AN36"/>
  <c r="AK36"/>
  <c r="AJ36"/>
  <c r="AI36"/>
  <c r="AH36"/>
  <c r="AF36"/>
  <c r="AL36" s="1"/>
  <c r="AE36"/>
  <c r="AA36"/>
  <c r="Y36"/>
  <c r="Z36" s="1"/>
  <c r="V36"/>
  <c r="S36"/>
  <c r="R36"/>
  <c r="Q36"/>
  <c r="P36"/>
  <c r="N36"/>
  <c r="T36" s="1"/>
  <c r="M36"/>
  <c r="I36"/>
  <c r="G36"/>
  <c r="H36" s="1"/>
  <c r="D36"/>
  <c r="BJ35"/>
  <c r="BH35"/>
  <c r="BF35"/>
  <c r="BG35" s="1"/>
  <c r="BM35" s="1"/>
  <c r="BE35"/>
  <c r="BK35" s="1"/>
  <c r="BB35"/>
  <c r="AZ35"/>
  <c r="BA35" s="1"/>
  <c r="AW35"/>
  <c r="AT35"/>
  <c r="AS35"/>
  <c r="AR35"/>
  <c r="AQ35"/>
  <c r="AO35"/>
  <c r="AU35" s="1"/>
  <c r="AN35"/>
  <c r="AJ35"/>
  <c r="AH35"/>
  <c r="AI35" s="1"/>
  <c r="AE35"/>
  <c r="AB35"/>
  <c r="AA35"/>
  <c r="Z35"/>
  <c r="Y35"/>
  <c r="W35"/>
  <c r="AC35" s="1"/>
  <c r="V35"/>
  <c r="R35"/>
  <c r="P35"/>
  <c r="Q35" s="1"/>
  <c r="M35"/>
  <c r="J35"/>
  <c r="I35"/>
  <c r="H35"/>
  <c r="G35"/>
  <c r="BI35" s="1"/>
  <c r="E35"/>
  <c r="K35" s="1"/>
  <c r="D35"/>
  <c r="BH34"/>
  <c r="BG34"/>
  <c r="BE34"/>
  <c r="BF34" s="1"/>
  <c r="BC34"/>
  <c r="BB34"/>
  <c r="BA34"/>
  <c r="AZ34"/>
  <c r="AX34"/>
  <c r="BD34" s="1"/>
  <c r="AW34"/>
  <c r="AS34"/>
  <c r="AQ34"/>
  <c r="AR34" s="1"/>
  <c r="AN34"/>
  <c r="AK34"/>
  <c r="AJ34"/>
  <c r="AI34"/>
  <c r="AH34"/>
  <c r="AF34"/>
  <c r="AL34" s="1"/>
  <c r="AE34"/>
  <c r="AA34"/>
  <c r="Y34"/>
  <c r="Z34" s="1"/>
  <c r="V34"/>
  <c r="S34"/>
  <c r="R34"/>
  <c r="Q34"/>
  <c r="P34"/>
  <c r="N34"/>
  <c r="T34" s="1"/>
  <c r="M34"/>
  <c r="I34"/>
  <c r="G34"/>
  <c r="H34" s="1"/>
  <c r="D34"/>
  <c r="BH33"/>
  <c r="BF33"/>
  <c r="BG33" s="1"/>
  <c r="BE33"/>
  <c r="BK33" s="1"/>
  <c r="BB33"/>
  <c r="AZ33"/>
  <c r="BA33" s="1"/>
  <c r="AW33"/>
  <c r="AT33"/>
  <c r="AS33"/>
  <c r="AR33"/>
  <c r="AQ33"/>
  <c r="AO33"/>
  <c r="AU33" s="1"/>
  <c r="AN33"/>
  <c r="AJ33"/>
  <c r="AH33"/>
  <c r="AI33" s="1"/>
  <c r="AE33"/>
  <c r="AB33"/>
  <c r="AA33"/>
  <c r="Z33"/>
  <c r="Y33"/>
  <c r="W33"/>
  <c r="AC33" s="1"/>
  <c r="V33"/>
  <c r="R33"/>
  <c r="P33"/>
  <c r="Q33" s="1"/>
  <c r="M33"/>
  <c r="J33"/>
  <c r="I33"/>
  <c r="H33"/>
  <c r="G33"/>
  <c r="BI33" s="1"/>
  <c r="BJ33" s="1"/>
  <c r="E33"/>
  <c r="K33" s="1"/>
  <c r="D33"/>
  <c r="BH32"/>
  <c r="BE32"/>
  <c r="BF32" s="1"/>
  <c r="BC32"/>
  <c r="BB32"/>
  <c r="BA32"/>
  <c r="AZ32"/>
  <c r="AX32"/>
  <c r="BD32" s="1"/>
  <c r="AW32"/>
  <c r="AS32"/>
  <c r="AQ32"/>
  <c r="AR32" s="1"/>
  <c r="AN32"/>
  <c r="AK32"/>
  <c r="AJ32"/>
  <c r="AI32"/>
  <c r="AH32"/>
  <c r="AF32"/>
  <c r="AL32" s="1"/>
  <c r="AE32"/>
  <c r="AA32"/>
  <c r="Y32"/>
  <c r="Z32" s="1"/>
  <c r="V32"/>
  <c r="S32"/>
  <c r="R32"/>
  <c r="Q32"/>
  <c r="P32"/>
  <c r="N32"/>
  <c r="T32" s="1"/>
  <c r="M32"/>
  <c r="I32"/>
  <c r="G32"/>
  <c r="H32" s="1"/>
  <c r="D32"/>
  <c r="BJ31"/>
  <c r="BH31"/>
  <c r="BF31"/>
  <c r="BG31" s="1"/>
  <c r="BM31" s="1"/>
  <c r="BE31"/>
  <c r="BK31" s="1"/>
  <c r="BB31"/>
  <c r="AZ31"/>
  <c r="BA31" s="1"/>
  <c r="AW31"/>
  <c r="AT31"/>
  <c r="AS31"/>
  <c r="AR31"/>
  <c r="AQ31"/>
  <c r="AO31"/>
  <c r="AU31" s="1"/>
  <c r="AN31"/>
  <c r="AJ31"/>
  <c r="AH31"/>
  <c r="AI31" s="1"/>
  <c r="AE31"/>
  <c r="AB31"/>
  <c r="AA31"/>
  <c r="Z31"/>
  <c r="Y31"/>
  <c r="W31"/>
  <c r="AC31" s="1"/>
  <c r="V31"/>
  <c r="R31"/>
  <c r="P31"/>
  <c r="Q31" s="1"/>
  <c r="M31"/>
  <c r="J31"/>
  <c r="I31"/>
  <c r="H31"/>
  <c r="G31"/>
  <c r="BI31" s="1"/>
  <c r="E31"/>
  <c r="K31" s="1"/>
  <c r="D31"/>
  <c r="BH30"/>
  <c r="BG30"/>
  <c r="BE30"/>
  <c r="BF30" s="1"/>
  <c r="BC30"/>
  <c r="BB30"/>
  <c r="BA30"/>
  <c r="AZ30"/>
  <c r="AX30"/>
  <c r="BD30" s="1"/>
  <c r="AW30"/>
  <c r="AS30"/>
  <c r="AQ30"/>
  <c r="AR30" s="1"/>
  <c r="AN30"/>
  <c r="AK30"/>
  <c r="AJ30"/>
  <c r="AI30"/>
  <c r="AH30"/>
  <c r="AF30"/>
  <c r="AL30" s="1"/>
  <c r="AE30"/>
  <c r="AA30"/>
  <c r="Y30"/>
  <c r="Z30" s="1"/>
  <c r="V30"/>
  <c r="S30"/>
  <c r="R30"/>
  <c r="Q30"/>
  <c r="P30"/>
  <c r="N30"/>
  <c r="T30" s="1"/>
  <c r="M30"/>
  <c r="I30"/>
  <c r="G30"/>
  <c r="H30" s="1"/>
  <c r="D30"/>
  <c r="BH29"/>
  <c r="BF29"/>
  <c r="BG29" s="1"/>
  <c r="BE29"/>
  <c r="BK29" s="1"/>
  <c r="BB29"/>
  <c r="AZ29"/>
  <c r="BA29" s="1"/>
  <c r="AW29"/>
  <c r="AT29"/>
  <c r="AS29"/>
  <c r="AR29"/>
  <c r="AQ29"/>
  <c r="AO29"/>
  <c r="AU29" s="1"/>
  <c r="AN29"/>
  <c r="AJ29"/>
  <c r="AH29"/>
  <c r="AI29" s="1"/>
  <c r="AE29"/>
  <c r="AB29"/>
  <c r="AA29"/>
  <c r="Z29"/>
  <c r="Y29"/>
  <c r="W29"/>
  <c r="AC29" s="1"/>
  <c r="V29"/>
  <c r="R29"/>
  <c r="P29"/>
  <c r="Q29" s="1"/>
  <c r="M29"/>
  <c r="J29"/>
  <c r="I29"/>
  <c r="H29"/>
  <c r="G29"/>
  <c r="BI29" s="1"/>
  <c r="BJ29" s="1"/>
  <c r="E29"/>
  <c r="K29" s="1"/>
  <c r="D29"/>
  <c r="BH28"/>
  <c r="BE28"/>
  <c r="BF28" s="1"/>
  <c r="BC28"/>
  <c r="BB28"/>
  <c r="BA28"/>
  <c r="AZ28"/>
  <c r="AX28"/>
  <c r="BD28" s="1"/>
  <c r="AW28"/>
  <c r="AS28"/>
  <c r="AQ28"/>
  <c r="AR28" s="1"/>
  <c r="AN28"/>
  <c r="AK28"/>
  <c r="AJ28"/>
  <c r="AI28"/>
  <c r="AH28"/>
  <c r="AF28"/>
  <c r="AL28" s="1"/>
  <c r="AE28"/>
  <c r="AA28"/>
  <c r="Y28"/>
  <c r="Z28" s="1"/>
  <c r="V28"/>
  <c r="S28"/>
  <c r="R28"/>
  <c r="Q28"/>
  <c r="P28"/>
  <c r="N28"/>
  <c r="T28" s="1"/>
  <c r="M28"/>
  <c r="I28"/>
  <c r="G28"/>
  <c r="H28" s="1"/>
  <c r="D28"/>
  <c r="BJ27"/>
  <c r="BH27"/>
  <c r="BF27"/>
  <c r="BG27" s="1"/>
  <c r="BM27" s="1"/>
  <c r="BE27"/>
  <c r="BK27" s="1"/>
  <c r="BB27"/>
  <c r="AZ27"/>
  <c r="BA27" s="1"/>
  <c r="AW27"/>
  <c r="AT27"/>
  <c r="AS27"/>
  <c r="AR27"/>
  <c r="AQ27"/>
  <c r="AO27"/>
  <c r="AU27" s="1"/>
  <c r="AN27"/>
  <c r="AJ27"/>
  <c r="AH27"/>
  <c r="AI27" s="1"/>
  <c r="AE27"/>
  <c r="AB27"/>
  <c r="AA27"/>
  <c r="Z27"/>
  <c r="Y27"/>
  <c r="W27"/>
  <c r="AC27" s="1"/>
  <c r="V27"/>
  <c r="R27"/>
  <c r="P27"/>
  <c r="Q27" s="1"/>
  <c r="M27"/>
  <c r="J27"/>
  <c r="I27"/>
  <c r="H27"/>
  <c r="G27"/>
  <c r="BI27" s="1"/>
  <c r="E27"/>
  <c r="K27" s="1"/>
  <c r="D27"/>
  <c r="BH26"/>
  <c r="BG26"/>
  <c r="BE26"/>
  <c r="BF26" s="1"/>
  <c r="BC26"/>
  <c r="BB26"/>
  <c r="BA26"/>
  <c r="AZ26"/>
  <c r="AX26"/>
  <c r="BD26" s="1"/>
  <c r="AW26"/>
  <c r="AS26"/>
  <c r="AQ26"/>
  <c r="AR26" s="1"/>
  <c r="AN26"/>
  <c r="AK26"/>
  <c r="AJ26"/>
  <c r="AI26"/>
  <c r="AH26"/>
  <c r="AF26"/>
  <c r="AL26" s="1"/>
  <c r="AE26"/>
  <c r="AA26"/>
  <c r="Y26"/>
  <c r="Z26" s="1"/>
  <c r="V26"/>
  <c r="S26"/>
  <c r="R26"/>
  <c r="Q26"/>
  <c r="P26"/>
  <c r="N26"/>
  <c r="T26" s="1"/>
  <c r="M26"/>
  <c r="I26"/>
  <c r="G26"/>
  <c r="H26" s="1"/>
  <c r="D26"/>
  <c r="BH25"/>
  <c r="BF25"/>
  <c r="BG25" s="1"/>
  <c r="BE25"/>
  <c r="BK25" s="1"/>
  <c r="BB25"/>
  <c r="AZ25"/>
  <c r="BA25" s="1"/>
  <c r="AW25"/>
  <c r="AT25"/>
  <c r="AS25"/>
  <c r="AR25"/>
  <c r="AQ25"/>
  <c r="AO25"/>
  <c r="AU25" s="1"/>
  <c r="AN25"/>
  <c r="AJ25"/>
  <c r="AH25"/>
  <c r="AI25" s="1"/>
  <c r="AE25"/>
  <c r="AB25"/>
  <c r="AA25"/>
  <c r="Z25"/>
  <c r="Y25"/>
  <c r="W25"/>
  <c r="AC25" s="1"/>
  <c r="V25"/>
  <c r="R25"/>
  <c r="P25"/>
  <c r="Q25" s="1"/>
  <c r="M25"/>
  <c r="J25"/>
  <c r="I25"/>
  <c r="H25"/>
  <c r="G25"/>
  <c r="BI25" s="1"/>
  <c r="BJ25" s="1"/>
  <c r="E25"/>
  <c r="K25" s="1"/>
  <c r="D25"/>
  <c r="BH24"/>
  <c r="BE24"/>
  <c r="BF24" s="1"/>
  <c r="BC24"/>
  <c r="BB24"/>
  <c r="BA24"/>
  <c r="AZ24"/>
  <c r="AX24"/>
  <c r="BD24" s="1"/>
  <c r="AW24"/>
  <c r="AS24"/>
  <c r="AQ24"/>
  <c r="AR24" s="1"/>
  <c r="AN24"/>
  <c r="AK24"/>
  <c r="AJ24"/>
  <c r="AI24"/>
  <c r="AH24"/>
  <c r="AF24"/>
  <c r="AL24" s="1"/>
  <c r="AE24"/>
  <c r="AA24"/>
  <c r="Y24"/>
  <c r="Z24" s="1"/>
  <c r="V24"/>
  <c r="S24"/>
  <c r="R24"/>
  <c r="Q24"/>
  <c r="P24"/>
  <c r="N24"/>
  <c r="T24" s="1"/>
  <c r="M24"/>
  <c r="I24"/>
  <c r="G24"/>
  <c r="H24" s="1"/>
  <c r="D24"/>
  <c r="BJ23"/>
  <c r="BH23"/>
  <c r="BF23"/>
  <c r="BG23" s="1"/>
  <c r="BM23" s="1"/>
  <c r="BE23"/>
  <c r="BK23" s="1"/>
  <c r="BB23"/>
  <c r="AZ23"/>
  <c r="BA23" s="1"/>
  <c r="AW23"/>
  <c r="AT23"/>
  <c r="AS23"/>
  <c r="AR23"/>
  <c r="AQ23"/>
  <c r="AO23"/>
  <c r="AU23" s="1"/>
  <c r="AN23"/>
  <c r="AJ23"/>
  <c r="AH23"/>
  <c r="AI23" s="1"/>
  <c r="AE23"/>
  <c r="AB23"/>
  <c r="AA23"/>
  <c r="Z23"/>
  <c r="Y23"/>
  <c r="W23"/>
  <c r="AC23" s="1"/>
  <c r="V23"/>
  <c r="R23"/>
  <c r="P23"/>
  <c r="Q23" s="1"/>
  <c r="M23"/>
  <c r="J23"/>
  <c r="I23"/>
  <c r="H23"/>
  <c r="G23"/>
  <c r="BI23" s="1"/>
  <c r="E23"/>
  <c r="K23" s="1"/>
  <c r="D23"/>
  <c r="BH22"/>
  <c r="BG22"/>
  <c r="BE22"/>
  <c r="BF22" s="1"/>
  <c r="BC22"/>
  <c r="BB22"/>
  <c r="BA22"/>
  <c r="AZ22"/>
  <c r="AX22"/>
  <c r="BD22" s="1"/>
  <c r="AW22"/>
  <c r="AS22"/>
  <c r="AQ22"/>
  <c r="AR22" s="1"/>
  <c r="AN22"/>
  <c r="AK22"/>
  <c r="AJ22"/>
  <c r="AI22"/>
  <c r="AH22"/>
  <c r="AF22"/>
  <c r="AL22" s="1"/>
  <c r="AE22"/>
  <c r="AA22"/>
  <c r="Y22"/>
  <c r="Z22" s="1"/>
  <c r="V22"/>
  <c r="S22"/>
  <c r="R22"/>
  <c r="Q22"/>
  <c r="P22"/>
  <c r="N22"/>
  <c r="T22" s="1"/>
  <c r="M22"/>
  <c r="I22"/>
  <c r="G22"/>
  <c r="H22" s="1"/>
  <c r="D22"/>
  <c r="BH21"/>
  <c r="BF21"/>
  <c r="BG21" s="1"/>
  <c r="BE21"/>
  <c r="BK21" s="1"/>
  <c r="BB21"/>
  <c r="AZ21"/>
  <c r="BA21" s="1"/>
  <c r="AW21"/>
  <c r="AT21"/>
  <c r="AS21"/>
  <c r="AR21"/>
  <c r="AQ21"/>
  <c r="AO21"/>
  <c r="AU21" s="1"/>
  <c r="AN21"/>
  <c r="AJ21"/>
  <c r="AH21"/>
  <c r="AI21" s="1"/>
  <c r="AE21"/>
  <c r="AB21"/>
  <c r="AA21"/>
  <c r="Z21"/>
  <c r="Y21"/>
  <c r="W21"/>
  <c r="AC21" s="1"/>
  <c r="V21"/>
  <c r="R21"/>
  <c r="P21"/>
  <c r="Q21" s="1"/>
  <c r="M21"/>
  <c r="J21"/>
  <c r="I21"/>
  <c r="H21"/>
  <c r="G21"/>
  <c r="BI21" s="1"/>
  <c r="BJ21" s="1"/>
  <c r="E21"/>
  <c r="K21" s="1"/>
  <c r="D21"/>
  <c r="BH20"/>
  <c r="BE20"/>
  <c r="BF20" s="1"/>
  <c r="BC20"/>
  <c r="BB20"/>
  <c r="BA20"/>
  <c r="AZ20"/>
  <c r="AX20"/>
  <c r="BD20" s="1"/>
  <c r="AW20"/>
  <c r="AS20"/>
  <c r="AQ20"/>
  <c r="AR20" s="1"/>
  <c r="AN20"/>
  <c r="AK20"/>
  <c r="AJ20"/>
  <c r="AI20"/>
  <c r="AH20"/>
  <c r="AF20"/>
  <c r="AL20" s="1"/>
  <c r="AE20"/>
  <c r="AA20"/>
  <c r="Y20"/>
  <c r="Z20" s="1"/>
  <c r="V20"/>
  <c r="S20"/>
  <c r="R20"/>
  <c r="Q20"/>
  <c r="P20"/>
  <c r="N20"/>
  <c r="T20" s="1"/>
  <c r="M20"/>
  <c r="I20"/>
  <c r="G20"/>
  <c r="H20" s="1"/>
  <c r="D20"/>
  <c r="BJ19"/>
  <c r="BH19"/>
  <c r="BF19"/>
  <c r="BG19" s="1"/>
  <c r="BM19" s="1"/>
  <c r="BE19"/>
  <c r="BK19" s="1"/>
  <c r="BB19"/>
  <c r="AZ19"/>
  <c r="BA19" s="1"/>
  <c r="AW19"/>
  <c r="AT19"/>
  <c r="AS19"/>
  <c r="AR19"/>
  <c r="AQ19"/>
  <c r="AO19"/>
  <c r="AU19" s="1"/>
  <c r="AN19"/>
  <c r="AJ19"/>
  <c r="AH19"/>
  <c r="AI19" s="1"/>
  <c r="AE19"/>
  <c r="AB19"/>
  <c r="AA19"/>
  <c r="Z19"/>
  <c r="Y19"/>
  <c r="W19"/>
  <c r="AC19" s="1"/>
  <c r="V19"/>
  <c r="R19"/>
  <c r="P19"/>
  <c r="Q19" s="1"/>
  <c r="M19"/>
  <c r="J19"/>
  <c r="I19"/>
  <c r="H19"/>
  <c r="G19"/>
  <c r="BI19" s="1"/>
  <c r="E19"/>
  <c r="K19" s="1"/>
  <c r="D19"/>
  <c r="BH18"/>
  <c r="BG18"/>
  <c r="BE18"/>
  <c r="BF18" s="1"/>
  <c r="BC18"/>
  <c r="BB18"/>
  <c r="BA18"/>
  <c r="AZ18"/>
  <c r="AX18"/>
  <c r="BD18" s="1"/>
  <c r="AW18"/>
  <c r="AS18"/>
  <c r="AQ18"/>
  <c r="AR18" s="1"/>
  <c r="AN18"/>
  <c r="AK18"/>
  <c r="AJ18"/>
  <c r="AI18"/>
  <c r="AH18"/>
  <c r="AF18"/>
  <c r="AL18" s="1"/>
  <c r="AE18"/>
  <c r="AA18"/>
  <c r="Y18"/>
  <c r="Z18" s="1"/>
  <c r="V18"/>
  <c r="S18"/>
  <c r="R18"/>
  <c r="Q18"/>
  <c r="P18"/>
  <c r="N18"/>
  <c r="T18" s="1"/>
  <c r="M18"/>
  <c r="I18"/>
  <c r="G18"/>
  <c r="H18" s="1"/>
  <c r="D18"/>
  <c r="BH17"/>
  <c r="BF17"/>
  <c r="BG17" s="1"/>
  <c r="BE17"/>
  <c r="BK17" s="1"/>
  <c r="BB17"/>
  <c r="AZ17"/>
  <c r="BA17" s="1"/>
  <c r="AW17"/>
  <c r="AT17"/>
  <c r="AS17"/>
  <c r="AR17"/>
  <c r="AQ17"/>
  <c r="AO17"/>
  <c r="AU17" s="1"/>
  <c r="AN17"/>
  <c r="AJ17"/>
  <c r="AH17"/>
  <c r="AI17" s="1"/>
  <c r="AE17"/>
  <c r="AB17"/>
  <c r="AA17"/>
  <c r="Z17"/>
  <c r="Y17"/>
  <c r="W17"/>
  <c r="AC17" s="1"/>
  <c r="V17"/>
  <c r="R17"/>
  <c r="P17"/>
  <c r="Q17" s="1"/>
  <c r="M17"/>
  <c r="J17"/>
  <c r="I17"/>
  <c r="H17"/>
  <c r="G17"/>
  <c r="BI17" s="1"/>
  <c r="BJ17" s="1"/>
  <c r="E17"/>
  <c r="K17" s="1"/>
  <c r="D17"/>
  <c r="BH16"/>
  <c r="BE16"/>
  <c r="BF16" s="1"/>
  <c r="BC16"/>
  <c r="BB16"/>
  <c r="BA16"/>
  <c r="AZ16"/>
  <c r="AX16"/>
  <c r="BD16" s="1"/>
  <c r="AW16"/>
  <c r="AS16"/>
  <c r="AQ16"/>
  <c r="AR16" s="1"/>
  <c r="AN16"/>
  <c r="AK16"/>
  <c r="AJ16"/>
  <c r="AI16"/>
  <c r="AH16"/>
  <c r="AF16"/>
  <c r="AL16" s="1"/>
  <c r="AE16"/>
  <c r="AA16"/>
  <c r="Y16"/>
  <c r="Z16" s="1"/>
  <c r="V16"/>
  <c r="S16"/>
  <c r="R16"/>
  <c r="Q16"/>
  <c r="P16"/>
  <c r="N16"/>
  <c r="T16" s="1"/>
  <c r="M16"/>
  <c r="I16"/>
  <c r="G16"/>
  <c r="H16" s="1"/>
  <c r="D16"/>
  <c r="BJ15"/>
  <c r="BH15"/>
  <c r="BF15"/>
  <c r="BG15" s="1"/>
  <c r="BM15" s="1"/>
  <c r="BE15"/>
  <c r="BK15" s="1"/>
  <c r="BB15"/>
  <c r="AZ15"/>
  <c r="BA15" s="1"/>
  <c r="AW15"/>
  <c r="AT15"/>
  <c r="AS15"/>
  <c r="AR15"/>
  <c r="AQ15"/>
  <c r="AO15"/>
  <c r="AU15" s="1"/>
  <c r="AN15"/>
  <c r="AJ15"/>
  <c r="AH15"/>
  <c r="AI15" s="1"/>
  <c r="AE15"/>
  <c r="AB15"/>
  <c r="AA15"/>
  <c r="Z15"/>
  <c r="Y15"/>
  <c r="W15"/>
  <c r="AC15" s="1"/>
  <c r="V15"/>
  <c r="R15"/>
  <c r="P15"/>
  <c r="Q15" s="1"/>
  <c r="M15"/>
  <c r="J15"/>
  <c r="I15"/>
  <c r="H15"/>
  <c r="G15"/>
  <c r="BI15" s="1"/>
  <c r="E15"/>
  <c r="K15" s="1"/>
  <c r="D15"/>
  <c r="BH14"/>
  <c r="BG14"/>
  <c r="BE14"/>
  <c r="BF14" s="1"/>
  <c r="BC14"/>
  <c r="BB14"/>
  <c r="BA14"/>
  <c r="AZ14"/>
  <c r="AX14"/>
  <c r="BD14" s="1"/>
  <c r="AW14"/>
  <c r="AS14"/>
  <c r="AQ14"/>
  <c r="AR14" s="1"/>
  <c r="AN14"/>
  <c r="AK14"/>
  <c r="AJ14"/>
  <c r="AI14"/>
  <c r="AH14"/>
  <c r="AF14"/>
  <c r="AL14" s="1"/>
  <c r="AE14"/>
  <c r="AA14"/>
  <c r="Y14"/>
  <c r="Z14" s="1"/>
  <c r="V14"/>
  <c r="S14"/>
  <c r="R14"/>
  <c r="Q14"/>
  <c r="P14"/>
  <c r="N14"/>
  <c r="T14" s="1"/>
  <c r="M14"/>
  <c r="I14"/>
  <c r="G14"/>
  <c r="H14" s="1"/>
  <c r="D14"/>
  <c r="BH13"/>
  <c r="BF13"/>
  <c r="BG13" s="1"/>
  <c r="BE13"/>
  <c r="BK13" s="1"/>
  <c r="BB13"/>
  <c r="AZ13"/>
  <c r="BA13" s="1"/>
  <c r="AW13"/>
  <c r="AT13"/>
  <c r="AS13"/>
  <c r="AR13"/>
  <c r="AQ13"/>
  <c r="AO13"/>
  <c r="AU13" s="1"/>
  <c r="AN13"/>
  <c r="AJ13"/>
  <c r="AH13"/>
  <c r="AI13" s="1"/>
  <c r="AE13"/>
  <c r="AB13"/>
  <c r="AA13"/>
  <c r="Z13"/>
  <c r="Y13"/>
  <c r="W13"/>
  <c r="AC13" s="1"/>
  <c r="V13"/>
  <c r="R13"/>
  <c r="P13"/>
  <c r="Q13" s="1"/>
  <c r="M13"/>
  <c r="J13"/>
  <c r="I13"/>
  <c r="H13"/>
  <c r="G13"/>
  <c r="BI13" s="1"/>
  <c r="BJ13" s="1"/>
  <c r="E13"/>
  <c r="K13" s="1"/>
  <c r="D13"/>
  <c r="BH12"/>
  <c r="BE12"/>
  <c r="BF12" s="1"/>
  <c r="BC12"/>
  <c r="BB12"/>
  <c r="BA12"/>
  <c r="AZ12"/>
  <c r="AX12"/>
  <c r="BD12" s="1"/>
  <c r="AW12"/>
  <c r="AS12"/>
  <c r="AQ12"/>
  <c r="AR12" s="1"/>
  <c r="AN12"/>
  <c r="AK12"/>
  <c r="AJ12"/>
  <c r="AI12"/>
  <c r="AH12"/>
  <c r="AF12"/>
  <c r="AL12" s="1"/>
  <c r="AE12"/>
  <c r="AA12"/>
  <c r="Y12"/>
  <c r="Z12" s="1"/>
  <c r="V12"/>
  <c r="S12"/>
  <c r="R12"/>
  <c r="Q12"/>
  <c r="P12"/>
  <c r="N12"/>
  <c r="T12" s="1"/>
  <c r="M12"/>
  <c r="I12"/>
  <c r="G12"/>
  <c r="H12" s="1"/>
  <c r="D12"/>
  <c r="BJ11"/>
  <c r="BH11"/>
  <c r="BF11"/>
  <c r="BG11" s="1"/>
  <c r="BM11" s="1"/>
  <c r="BE11"/>
  <c r="BK11" s="1"/>
  <c r="BB11"/>
  <c r="AZ11"/>
  <c r="BA11" s="1"/>
  <c r="AW11"/>
  <c r="AT11"/>
  <c r="AS11"/>
  <c r="AR11"/>
  <c r="AQ11"/>
  <c r="AO11"/>
  <c r="AU11" s="1"/>
  <c r="AN11"/>
  <c r="AJ11"/>
  <c r="AH11"/>
  <c r="AI11" s="1"/>
  <c r="AE11"/>
  <c r="AB11"/>
  <c r="AA11"/>
  <c r="Z11"/>
  <c r="Y11"/>
  <c r="W11"/>
  <c r="AC11" s="1"/>
  <c r="V11"/>
  <c r="R11"/>
  <c r="P11"/>
  <c r="Q11" s="1"/>
  <c r="M11"/>
  <c r="J11"/>
  <c r="I11"/>
  <c r="H11"/>
  <c r="G11"/>
  <c r="BI11" s="1"/>
  <c r="E11"/>
  <c r="K11" s="1"/>
  <c r="D11"/>
  <c r="BH10"/>
  <c r="BG10"/>
  <c r="BE10"/>
  <c r="BF10" s="1"/>
  <c r="BC10"/>
  <c r="BB10"/>
  <c r="BA10"/>
  <c r="AZ10"/>
  <c r="AX10"/>
  <c r="BD10" s="1"/>
  <c r="AW10"/>
  <c r="AS10"/>
  <c r="AQ10"/>
  <c r="AR10" s="1"/>
  <c r="AN10"/>
  <c r="AK10"/>
  <c r="AJ10"/>
  <c r="AI10"/>
  <c r="AH10"/>
  <c r="AF10"/>
  <c r="AL10" s="1"/>
  <c r="AE10"/>
  <c r="AA10"/>
  <c r="Y10"/>
  <c r="Z10" s="1"/>
  <c r="V10"/>
  <c r="S10"/>
  <c r="R10"/>
  <c r="Q10"/>
  <c r="P10"/>
  <c r="N10"/>
  <c r="T10" s="1"/>
  <c r="M10"/>
  <c r="I10"/>
  <c r="G10"/>
  <c r="H10" s="1"/>
  <c r="D10"/>
  <c r="BH9"/>
  <c r="BF9"/>
  <c r="BG9" s="1"/>
  <c r="BE9"/>
  <c r="BK9" s="1"/>
  <c r="BB9"/>
  <c r="AZ9"/>
  <c r="BA9" s="1"/>
  <c r="AW9"/>
  <c r="AT9"/>
  <c r="AS9"/>
  <c r="AR9"/>
  <c r="AQ9"/>
  <c r="AO9"/>
  <c r="AU9" s="1"/>
  <c r="AN9"/>
  <c r="AJ9"/>
  <c r="AH9"/>
  <c r="AI9" s="1"/>
  <c r="AE9"/>
  <c r="AB9"/>
  <c r="AA9"/>
  <c r="Z9"/>
  <c r="Y9"/>
  <c r="W9"/>
  <c r="AC9" s="1"/>
  <c r="V9"/>
  <c r="R9"/>
  <c r="P9"/>
  <c r="Q9" s="1"/>
  <c r="M9"/>
  <c r="J9"/>
  <c r="I9"/>
  <c r="H9"/>
  <c r="G9"/>
  <c r="BI9" s="1"/>
  <c r="BJ9" s="1"/>
  <c r="E9"/>
  <c r="K9" s="1"/>
  <c r="D9"/>
  <c r="BH8"/>
  <c r="BE8"/>
  <c r="BC8"/>
  <c r="BB8"/>
  <c r="BA8"/>
  <c r="AZ8"/>
  <c r="AX8"/>
  <c r="AW8"/>
  <c r="AS8"/>
  <c r="AQ8"/>
  <c r="AR8" s="1"/>
  <c r="AN8"/>
  <c r="AK8"/>
  <c r="AJ8"/>
  <c r="AI8"/>
  <c r="AH8"/>
  <c r="AF8"/>
  <c r="AE8"/>
  <c r="AA8"/>
  <c r="Y8"/>
  <c r="V8"/>
  <c r="S8"/>
  <c r="R8"/>
  <c r="Q8"/>
  <c r="P8"/>
  <c r="N8"/>
  <c r="M8"/>
  <c r="I8"/>
  <c r="G8"/>
  <c r="D8"/>
  <c r="AK42" i="14" l="1"/>
  <c r="AF42"/>
  <c r="AL42" s="1"/>
  <c r="BC42"/>
  <c r="AX42"/>
  <c r="BD42" s="1"/>
  <c r="AB44"/>
  <c r="W44"/>
  <c r="AC44" s="1"/>
  <c r="AT44"/>
  <c r="AO44"/>
  <c r="AU44" s="1"/>
  <c r="BK44"/>
  <c r="BF44"/>
  <c r="BG44" s="1"/>
  <c r="BM44" s="1"/>
  <c r="S46"/>
  <c r="N46"/>
  <c r="T46" s="1"/>
  <c r="AK46"/>
  <c r="AF46"/>
  <c r="AL46" s="1"/>
  <c r="BC46"/>
  <c r="AX46"/>
  <c r="BD46" s="1"/>
  <c r="AB48"/>
  <c r="W48"/>
  <c r="AC48" s="1"/>
  <c r="AT48"/>
  <c r="AO48"/>
  <c r="AU48" s="1"/>
  <c r="BK48"/>
  <c r="BF48"/>
  <c r="BG48" s="1"/>
  <c r="BM48" s="1"/>
  <c r="S50"/>
  <c r="N50"/>
  <c r="T50" s="1"/>
  <c r="AK50"/>
  <c r="AF50"/>
  <c r="AL50" s="1"/>
  <c r="BC50"/>
  <c r="AX50"/>
  <c r="BD50" s="1"/>
  <c r="AB52"/>
  <c r="W52"/>
  <c r="AC52" s="1"/>
  <c r="AT52"/>
  <c r="AO52"/>
  <c r="AU52" s="1"/>
  <c r="BK52"/>
  <c r="BF52"/>
  <c r="BG52" s="1"/>
  <c r="BM52" s="1"/>
  <c r="M128"/>
  <c r="S128" s="1"/>
  <c r="Z128"/>
  <c r="AE128"/>
  <c r="AK128" s="1"/>
  <c r="AR128"/>
  <c r="AW128"/>
  <c r="BC128" s="1"/>
  <c r="N11"/>
  <c r="T11" s="1"/>
  <c r="W11"/>
  <c r="AC11" s="1"/>
  <c r="AF11"/>
  <c r="AL11" s="1"/>
  <c r="AO11"/>
  <c r="AU11" s="1"/>
  <c r="AX11"/>
  <c r="BD11" s="1"/>
  <c r="BF11"/>
  <c r="BL11" s="1"/>
  <c r="N13"/>
  <c r="T13" s="1"/>
  <c r="W13"/>
  <c r="AC13" s="1"/>
  <c r="AF13"/>
  <c r="AL13" s="1"/>
  <c r="AO13"/>
  <c r="AU13" s="1"/>
  <c r="AX13"/>
  <c r="BD13" s="1"/>
  <c r="BF13"/>
  <c r="BL13" s="1"/>
  <c r="N15"/>
  <c r="T15" s="1"/>
  <c r="W15"/>
  <c r="AC15" s="1"/>
  <c r="AF15"/>
  <c r="AL15" s="1"/>
  <c r="AO15"/>
  <c r="AU15" s="1"/>
  <c r="AX15"/>
  <c r="BD15" s="1"/>
  <c r="BF15"/>
  <c r="BL15" s="1"/>
  <c r="N17"/>
  <c r="T17" s="1"/>
  <c r="W17"/>
  <c r="AC17" s="1"/>
  <c r="AF17"/>
  <c r="AL17" s="1"/>
  <c r="AO17"/>
  <c r="AU17" s="1"/>
  <c r="AX17"/>
  <c r="BD17" s="1"/>
  <c r="BF17"/>
  <c r="BL17" s="1"/>
  <c r="N19"/>
  <c r="T19" s="1"/>
  <c r="W19"/>
  <c r="AC19" s="1"/>
  <c r="AF19"/>
  <c r="AL19" s="1"/>
  <c r="AO19"/>
  <c r="AU19" s="1"/>
  <c r="AX19"/>
  <c r="BD19" s="1"/>
  <c r="BF19"/>
  <c r="BL19" s="1"/>
  <c r="N21"/>
  <c r="T21" s="1"/>
  <c r="W21"/>
  <c r="AC21" s="1"/>
  <c r="AF21"/>
  <c r="AL21" s="1"/>
  <c r="AO21"/>
  <c r="AU21" s="1"/>
  <c r="AX21"/>
  <c r="BD21" s="1"/>
  <c r="BF21"/>
  <c r="BL21" s="1"/>
  <c r="AF22"/>
  <c r="AL22" s="1"/>
  <c r="AO22"/>
  <c r="AU22" s="1"/>
  <c r="AX22"/>
  <c r="BD22" s="1"/>
  <c r="BF22"/>
  <c r="BG22" s="1"/>
  <c r="BM22" s="1"/>
  <c r="N24"/>
  <c r="T24" s="1"/>
  <c r="W24"/>
  <c r="AC24" s="1"/>
  <c r="AF24"/>
  <c r="AL24" s="1"/>
  <c r="AO24"/>
  <c r="AU24" s="1"/>
  <c r="AX24"/>
  <c r="BD24" s="1"/>
  <c r="BF24"/>
  <c r="BG24" s="1"/>
  <c r="BM24" s="1"/>
  <c r="N26"/>
  <c r="T26" s="1"/>
  <c r="W26"/>
  <c r="AC26" s="1"/>
  <c r="AF26"/>
  <c r="AL26" s="1"/>
  <c r="AO26"/>
  <c r="AU26" s="1"/>
  <c r="AX26"/>
  <c r="BD26" s="1"/>
  <c r="BF26"/>
  <c r="BG26" s="1"/>
  <c r="BM26" s="1"/>
  <c r="N28"/>
  <c r="T28" s="1"/>
  <c r="W28"/>
  <c r="AC28" s="1"/>
  <c r="AF28"/>
  <c r="AL28" s="1"/>
  <c r="AO28"/>
  <c r="AU28" s="1"/>
  <c r="AX28"/>
  <c r="BD28" s="1"/>
  <c r="BF28"/>
  <c r="BG28" s="1"/>
  <c r="BM28" s="1"/>
  <c r="N30"/>
  <c r="T30" s="1"/>
  <c r="W30"/>
  <c r="AC30" s="1"/>
  <c r="AF30"/>
  <c r="AL30" s="1"/>
  <c r="AO30"/>
  <c r="AU30" s="1"/>
  <c r="AX30"/>
  <c r="BD30" s="1"/>
  <c r="BF30"/>
  <c r="BG30" s="1"/>
  <c r="BM30" s="1"/>
  <c r="N32"/>
  <c r="T32" s="1"/>
  <c r="W32"/>
  <c r="AC32" s="1"/>
  <c r="AF32"/>
  <c r="AL32" s="1"/>
  <c r="AO32"/>
  <c r="AU32" s="1"/>
  <c r="AX32"/>
  <c r="BD32" s="1"/>
  <c r="BF32"/>
  <c r="BG32" s="1"/>
  <c r="BM32" s="1"/>
  <c r="N34"/>
  <c r="T34" s="1"/>
  <c r="W34"/>
  <c r="AC34" s="1"/>
  <c r="AF34"/>
  <c r="AL34" s="1"/>
  <c r="AO34"/>
  <c r="AU34" s="1"/>
  <c r="AX34"/>
  <c r="BD34" s="1"/>
  <c r="BF34"/>
  <c r="BG34" s="1"/>
  <c r="BM34" s="1"/>
  <c r="N36"/>
  <c r="T36" s="1"/>
  <c r="W36"/>
  <c r="AC36" s="1"/>
  <c r="AF36"/>
  <c r="AL36" s="1"/>
  <c r="AO36"/>
  <c r="AU36" s="1"/>
  <c r="AX36"/>
  <c r="BD36" s="1"/>
  <c r="BF36"/>
  <c r="BG36" s="1"/>
  <c r="BM36" s="1"/>
  <c r="N38"/>
  <c r="T38" s="1"/>
  <c r="W38"/>
  <c r="AC38" s="1"/>
  <c r="AF38"/>
  <c r="AL38" s="1"/>
  <c r="AO38"/>
  <c r="AU38" s="1"/>
  <c r="AX38"/>
  <c r="BD38" s="1"/>
  <c r="BF38"/>
  <c r="BG38" s="1"/>
  <c r="BM38" s="1"/>
  <c r="N40"/>
  <c r="T40" s="1"/>
  <c r="W40"/>
  <c r="AC40" s="1"/>
  <c r="AF40"/>
  <c r="AL40" s="1"/>
  <c r="AO40"/>
  <c r="AU40" s="1"/>
  <c r="AX40"/>
  <c r="BD40" s="1"/>
  <c r="BF40"/>
  <c r="BG40" s="1"/>
  <c r="BM40" s="1"/>
  <c r="N42"/>
  <c r="T42" s="1"/>
  <c r="AB42"/>
  <c r="W42"/>
  <c r="AC42" s="1"/>
  <c r="AT42"/>
  <c r="AO42"/>
  <c r="AU42" s="1"/>
  <c r="BK42"/>
  <c r="BF42"/>
  <c r="BG42" s="1"/>
  <c r="BM42" s="1"/>
  <c r="S44"/>
  <c r="N44"/>
  <c r="T44" s="1"/>
  <c r="AK44"/>
  <c r="AF44"/>
  <c r="AL44" s="1"/>
  <c r="BC44"/>
  <c r="AX44"/>
  <c r="BD44" s="1"/>
  <c r="AB46"/>
  <c r="W46"/>
  <c r="AC46" s="1"/>
  <c r="AT46"/>
  <c r="AO46"/>
  <c r="AU46" s="1"/>
  <c r="BK46"/>
  <c r="BF46"/>
  <c r="BG46" s="1"/>
  <c r="BM46" s="1"/>
  <c r="S48"/>
  <c r="N48"/>
  <c r="T48" s="1"/>
  <c r="AK48"/>
  <c r="AF48"/>
  <c r="AL48" s="1"/>
  <c r="BC48"/>
  <c r="AX48"/>
  <c r="BD48" s="1"/>
  <c r="AB50"/>
  <c r="W50"/>
  <c r="AC50" s="1"/>
  <c r="AT50"/>
  <c r="AO50"/>
  <c r="AU50" s="1"/>
  <c r="BK50"/>
  <c r="BF50"/>
  <c r="BG50" s="1"/>
  <c r="BM50" s="1"/>
  <c r="S52"/>
  <c r="N52"/>
  <c r="T52" s="1"/>
  <c r="AK52"/>
  <c r="AF52"/>
  <c r="AL52" s="1"/>
  <c r="BC52"/>
  <c r="AX52"/>
  <c r="BD52" s="1"/>
  <c r="BM23"/>
  <c r="BM25"/>
  <c r="BM27"/>
  <c r="BM29"/>
  <c r="BM31"/>
  <c r="BM33"/>
  <c r="BM35"/>
  <c r="BM37"/>
  <c r="BM39"/>
  <c r="BM41"/>
  <c r="N54"/>
  <c r="T54" s="1"/>
  <c r="W54"/>
  <c r="AC54" s="1"/>
  <c r="AF54"/>
  <c r="AL54" s="1"/>
  <c r="AO54"/>
  <c r="AU54" s="1"/>
  <c r="AX54"/>
  <c r="BD54" s="1"/>
  <c r="BF54"/>
  <c r="BG54" s="1"/>
  <c r="BM54" s="1"/>
  <c r="N56"/>
  <c r="T56" s="1"/>
  <c r="W56"/>
  <c r="AC56" s="1"/>
  <c r="AF56"/>
  <c r="AL56" s="1"/>
  <c r="AO56"/>
  <c r="AU56" s="1"/>
  <c r="AX56"/>
  <c r="BD56" s="1"/>
  <c r="BF56"/>
  <c r="BG56" s="1"/>
  <c r="BM56" s="1"/>
  <c r="N58"/>
  <c r="T58" s="1"/>
  <c r="W58"/>
  <c r="AC58" s="1"/>
  <c r="AF58"/>
  <c r="AL58" s="1"/>
  <c r="AO58"/>
  <c r="AU58" s="1"/>
  <c r="AX58"/>
  <c r="BD58" s="1"/>
  <c r="BF58"/>
  <c r="BG58" s="1"/>
  <c r="BM58" s="1"/>
  <c r="N60"/>
  <c r="T60" s="1"/>
  <c r="W60"/>
  <c r="AC60" s="1"/>
  <c r="AF60"/>
  <c r="AL60" s="1"/>
  <c r="AO60"/>
  <c r="AU60" s="1"/>
  <c r="AX60"/>
  <c r="BD60" s="1"/>
  <c r="BF60"/>
  <c r="BG60" s="1"/>
  <c r="BM60" s="1"/>
  <c r="N62"/>
  <c r="T62" s="1"/>
  <c r="W62"/>
  <c r="AC62" s="1"/>
  <c r="AF62"/>
  <c r="AL62" s="1"/>
  <c r="AO62"/>
  <c r="AU62" s="1"/>
  <c r="AX62"/>
  <c r="BD62" s="1"/>
  <c r="BF62"/>
  <c r="BG62" s="1"/>
  <c r="BM62" s="1"/>
  <c r="N64"/>
  <c r="T64" s="1"/>
  <c r="W64"/>
  <c r="AC64" s="1"/>
  <c r="AF64"/>
  <c r="AL64" s="1"/>
  <c r="AO64"/>
  <c r="AU64" s="1"/>
  <c r="AX64"/>
  <c r="BD64" s="1"/>
  <c r="BF64"/>
  <c r="BG64" s="1"/>
  <c r="BM64" s="1"/>
  <c r="N66"/>
  <c r="T66" s="1"/>
  <c r="W66"/>
  <c r="AC66" s="1"/>
  <c r="BK66"/>
  <c r="BK67"/>
  <c r="BK68"/>
  <c r="E69"/>
  <c r="K69" s="1"/>
  <c r="BK77"/>
  <c r="N78"/>
  <c r="T78" s="1"/>
  <c r="W78"/>
  <c r="AC78" s="1"/>
  <c r="AX78"/>
  <c r="BD78" s="1"/>
  <c r="BF78"/>
  <c r="BG78" s="1"/>
  <c r="BM78" s="1"/>
  <c r="N79"/>
  <c r="T79" s="1"/>
  <c r="W79"/>
  <c r="AC79" s="1"/>
  <c r="AF79"/>
  <c r="AL79" s="1"/>
  <c r="AO79"/>
  <c r="AU79" s="1"/>
  <c r="BK79"/>
  <c r="N80"/>
  <c r="T80" s="1"/>
  <c r="W80"/>
  <c r="AC80" s="1"/>
  <c r="AF80"/>
  <c r="AL80" s="1"/>
  <c r="AO80"/>
  <c r="AU80" s="1"/>
  <c r="AX80"/>
  <c r="BD80" s="1"/>
  <c r="BK81"/>
  <c r="N82"/>
  <c r="T82" s="1"/>
  <c r="W82"/>
  <c r="AC82" s="1"/>
  <c r="AF82"/>
  <c r="AL82" s="1"/>
  <c r="AO82"/>
  <c r="AU82" s="1"/>
  <c r="N84"/>
  <c r="T84" s="1"/>
  <c r="W84"/>
  <c r="AC84" s="1"/>
  <c r="AF84"/>
  <c r="AL84" s="1"/>
  <c r="AO84"/>
  <c r="AU84" s="1"/>
  <c r="AX84"/>
  <c r="BD84" s="1"/>
  <c r="BF84"/>
  <c r="BG84" s="1"/>
  <c r="BM84" s="1"/>
  <c r="N86"/>
  <c r="T86" s="1"/>
  <c r="W86"/>
  <c r="AC86" s="1"/>
  <c r="AF86"/>
  <c r="AL86" s="1"/>
  <c r="AO86"/>
  <c r="AU86" s="1"/>
  <c r="AX86"/>
  <c r="BD86" s="1"/>
  <c r="BF86"/>
  <c r="BG86" s="1"/>
  <c r="BM86" s="1"/>
  <c r="N88"/>
  <c r="T88" s="1"/>
  <c r="W88"/>
  <c r="AC88" s="1"/>
  <c r="AF88"/>
  <c r="AL88" s="1"/>
  <c r="AO88"/>
  <c r="AU88" s="1"/>
  <c r="AX88"/>
  <c r="BD88" s="1"/>
  <c r="BF88"/>
  <c r="BG88" s="1"/>
  <c r="BM88" s="1"/>
  <c r="N90"/>
  <c r="T90" s="1"/>
  <c r="W90"/>
  <c r="AC90" s="1"/>
  <c r="AF90"/>
  <c r="AL90" s="1"/>
  <c r="AO90"/>
  <c r="AU90" s="1"/>
  <c r="N91"/>
  <c r="T91" s="1"/>
  <c r="N93"/>
  <c r="T93" s="1"/>
  <c r="W93"/>
  <c r="AC93" s="1"/>
  <c r="AF93"/>
  <c r="AL93" s="1"/>
  <c r="AO93"/>
  <c r="AU93" s="1"/>
  <c r="AX93"/>
  <c r="BD93" s="1"/>
  <c r="BF93"/>
  <c r="BG93" s="1"/>
  <c r="BM93" s="1"/>
  <c r="N95"/>
  <c r="T95" s="1"/>
  <c r="W95"/>
  <c r="AC95" s="1"/>
  <c r="AF95"/>
  <c r="AL95" s="1"/>
  <c r="AO95"/>
  <c r="AU95" s="1"/>
  <c r="AX95"/>
  <c r="BD95" s="1"/>
  <c r="BF95"/>
  <c r="BG95" s="1"/>
  <c r="BM95" s="1"/>
  <c r="N97"/>
  <c r="T97" s="1"/>
  <c r="W97"/>
  <c r="AC97" s="1"/>
  <c r="AF97"/>
  <c r="AL97" s="1"/>
  <c r="AO97"/>
  <c r="AU97" s="1"/>
  <c r="AX97"/>
  <c r="BD97" s="1"/>
  <c r="BF97"/>
  <c r="BG97" s="1"/>
  <c r="BM97" s="1"/>
  <c r="N99"/>
  <c r="T99" s="1"/>
  <c r="W99"/>
  <c r="AC99" s="1"/>
  <c r="AF99"/>
  <c r="AL99" s="1"/>
  <c r="AO99"/>
  <c r="AU99" s="1"/>
  <c r="AX99"/>
  <c r="BD99" s="1"/>
  <c r="BF99"/>
  <c r="BG99" s="1"/>
  <c r="BM99" s="1"/>
  <c r="N101"/>
  <c r="T101" s="1"/>
  <c r="W101"/>
  <c r="AC101" s="1"/>
  <c r="AF101"/>
  <c r="AL101" s="1"/>
  <c r="AO101"/>
  <c r="AU101" s="1"/>
  <c r="AX101"/>
  <c r="BD101" s="1"/>
  <c r="BF101"/>
  <c r="BG101" s="1"/>
  <c r="BM101" s="1"/>
  <c r="N103"/>
  <c r="T103" s="1"/>
  <c r="W103"/>
  <c r="AC103" s="1"/>
  <c r="AF103"/>
  <c r="AL103" s="1"/>
  <c r="AO103"/>
  <c r="AU103" s="1"/>
  <c r="AX103"/>
  <c r="BD103" s="1"/>
  <c r="BF103"/>
  <c r="BG103" s="1"/>
  <c r="BM103" s="1"/>
  <c r="N105"/>
  <c r="T105" s="1"/>
  <c r="W105"/>
  <c r="AC105" s="1"/>
  <c r="AX105"/>
  <c r="BD105" s="1"/>
  <c r="BF105"/>
  <c r="BG105" s="1"/>
  <c r="BM105" s="1"/>
  <c r="N107"/>
  <c r="T107" s="1"/>
  <c r="W107"/>
  <c r="AC107" s="1"/>
  <c r="AF107"/>
  <c r="AL107" s="1"/>
  <c r="AO107"/>
  <c r="AU107" s="1"/>
  <c r="AX107"/>
  <c r="BD107" s="1"/>
  <c r="BF107"/>
  <c r="BG107" s="1"/>
  <c r="BM107" s="1"/>
  <c r="N109"/>
  <c r="T109" s="1"/>
  <c r="W109"/>
  <c r="AC109" s="1"/>
  <c r="AF109"/>
  <c r="AL109" s="1"/>
  <c r="AO109"/>
  <c r="AU109" s="1"/>
  <c r="AX109"/>
  <c r="BD109" s="1"/>
  <c r="BF109"/>
  <c r="BG109" s="1"/>
  <c r="BM109" s="1"/>
  <c r="N111"/>
  <c r="T111" s="1"/>
  <c r="W111"/>
  <c r="AC111" s="1"/>
  <c r="AF111"/>
  <c r="AL111" s="1"/>
  <c r="AO111"/>
  <c r="AU111" s="1"/>
  <c r="AX111"/>
  <c r="BD111" s="1"/>
  <c r="BF111"/>
  <c r="BG111" s="1"/>
  <c r="BM111" s="1"/>
  <c r="N113"/>
  <c r="T113" s="1"/>
  <c r="W113"/>
  <c r="AC113" s="1"/>
  <c r="AF113"/>
  <c r="AL113" s="1"/>
  <c r="AO113"/>
  <c r="AU113" s="1"/>
  <c r="AX113"/>
  <c r="BD113" s="1"/>
  <c r="BF113"/>
  <c r="BG113" s="1"/>
  <c r="BM113" s="1"/>
  <c r="N115"/>
  <c r="T115" s="1"/>
  <c r="W115"/>
  <c r="AC115" s="1"/>
  <c r="AF115"/>
  <c r="AL115" s="1"/>
  <c r="AO115"/>
  <c r="AU115" s="1"/>
  <c r="AX115"/>
  <c r="BD115" s="1"/>
  <c r="BF115"/>
  <c r="BG115" s="1"/>
  <c r="BM115" s="1"/>
  <c r="N117"/>
  <c r="T117" s="1"/>
  <c r="W117"/>
  <c r="AC117" s="1"/>
  <c r="AF117"/>
  <c r="AL117" s="1"/>
  <c r="AO117"/>
  <c r="AU117" s="1"/>
  <c r="AX117"/>
  <c r="BD117" s="1"/>
  <c r="BF117"/>
  <c r="BG117" s="1"/>
  <c r="BM117" s="1"/>
  <c r="N119"/>
  <c r="T119" s="1"/>
  <c r="W119"/>
  <c r="AC119" s="1"/>
  <c r="AF119"/>
  <c r="AL119" s="1"/>
  <c r="AO119"/>
  <c r="AU119" s="1"/>
  <c r="AX119"/>
  <c r="BD119" s="1"/>
  <c r="BF119"/>
  <c r="BG119" s="1"/>
  <c r="BM119" s="1"/>
  <c r="N121"/>
  <c r="T121" s="1"/>
  <c r="W121"/>
  <c r="AC121" s="1"/>
  <c r="AF121"/>
  <c r="AL121" s="1"/>
  <c r="AO121"/>
  <c r="AU121" s="1"/>
  <c r="AX121"/>
  <c r="BD121" s="1"/>
  <c r="BF121"/>
  <c r="BG121" s="1"/>
  <c r="BM121" s="1"/>
  <c r="N123"/>
  <c r="T123" s="1"/>
  <c r="W123"/>
  <c r="AC123" s="1"/>
  <c r="BK123"/>
  <c r="AO124"/>
  <c r="AU124" s="1"/>
  <c r="BK124"/>
  <c r="AF125"/>
  <c r="AL125" s="1"/>
  <c r="AO125"/>
  <c r="AU125" s="1"/>
  <c r="AX125"/>
  <c r="BD125" s="1"/>
  <c r="N126"/>
  <c r="T126" s="1"/>
  <c r="W126"/>
  <c r="AC126" s="1"/>
  <c r="AF126"/>
  <c r="AL126" s="1"/>
  <c r="AO126"/>
  <c r="AU126" s="1"/>
  <c r="BK127"/>
  <c r="BM53"/>
  <c r="BM55"/>
  <c r="BM57"/>
  <c r="BM59"/>
  <c r="BM61"/>
  <c r="BM63"/>
  <c r="BM65"/>
  <c r="BM83"/>
  <c r="BM85"/>
  <c r="BM87"/>
  <c r="BM89"/>
  <c r="BM90"/>
  <c r="BM92"/>
  <c r="BM94"/>
  <c r="BM96"/>
  <c r="BM98"/>
  <c r="BM100"/>
  <c r="BM102"/>
  <c r="BM106"/>
  <c r="BM108"/>
  <c r="BM110"/>
  <c r="BM112"/>
  <c r="BM114"/>
  <c r="BM116"/>
  <c r="BM118"/>
  <c r="BM120"/>
  <c r="BM122"/>
  <c r="BN73" i="5"/>
  <c r="BO73"/>
  <c r="BN74"/>
  <c r="BO74"/>
  <c r="BN75"/>
  <c r="BO75"/>
  <c r="BN76"/>
  <c r="BO76"/>
  <c r="BN77"/>
  <c r="BO77"/>
  <c r="BN78"/>
  <c r="BO78"/>
  <c r="BN79"/>
  <c r="BO79"/>
  <c r="BN80"/>
  <c r="BO80"/>
  <c r="BN81"/>
  <c r="BO81"/>
  <c r="BN82"/>
  <c r="BO82"/>
  <c r="BN83"/>
  <c r="BO83"/>
  <c r="BN84"/>
  <c r="BO84"/>
  <c r="BN85"/>
  <c r="BO85"/>
  <c r="BN86"/>
  <c r="BO86"/>
  <c r="BN87"/>
  <c r="BO87"/>
  <c r="BN88"/>
  <c r="BO88"/>
  <c r="BN89"/>
  <c r="BO89"/>
  <c r="BN90"/>
  <c r="BO90"/>
  <c r="BN91"/>
  <c r="BO91"/>
  <c r="BN92"/>
  <c r="BO92"/>
  <c r="BN93"/>
  <c r="BO93"/>
  <c r="BN94"/>
  <c r="BO94"/>
  <c r="BN95"/>
  <c r="BO95"/>
  <c r="BN96"/>
  <c r="BO96"/>
  <c r="BN97"/>
  <c r="BO97"/>
  <c r="BN98"/>
  <c r="BO98"/>
  <c r="BM101"/>
  <c r="BM103"/>
  <c r="BM105"/>
  <c r="BM108"/>
  <c r="BM110"/>
  <c r="BM112"/>
  <c r="BM114"/>
  <c r="BM116"/>
  <c r="BM118"/>
  <c r="BM120"/>
  <c r="BM122"/>
  <c r="BJ127"/>
  <c r="BJ99"/>
  <c r="T100"/>
  <c r="AL100"/>
  <c r="BD100"/>
  <c r="T102"/>
  <c r="AL102"/>
  <c r="BD102"/>
  <c r="T104"/>
  <c r="AL104"/>
  <c r="BD104"/>
  <c r="T106"/>
  <c r="AL106"/>
  <c r="BD106"/>
  <c r="T109"/>
  <c r="AL109"/>
  <c r="BD109"/>
  <c r="T111"/>
  <c r="AL111"/>
  <c r="BD111"/>
  <c r="T113"/>
  <c r="AL113"/>
  <c r="BD113"/>
  <c r="T115"/>
  <c r="AL115"/>
  <c r="BD115"/>
  <c r="T117"/>
  <c r="AL117"/>
  <c r="BD117"/>
  <c r="T119"/>
  <c r="AL119"/>
  <c r="BD119"/>
  <c r="T121"/>
  <c r="AL121"/>
  <c r="BD121"/>
  <c r="T123"/>
  <c r="AL123"/>
  <c r="BD123"/>
  <c r="BK124"/>
  <c r="T125"/>
  <c r="S80" i="2"/>
  <c r="N80"/>
  <c r="T80" s="1"/>
  <c r="BF81"/>
  <c r="AB81"/>
  <c r="W81"/>
  <c r="AC81" s="1"/>
  <c r="N8"/>
  <c r="Q8"/>
  <c r="Q122" s="1"/>
  <c r="S8"/>
  <c r="Y122"/>
  <c r="AE122"/>
  <c r="AX8"/>
  <c r="BA8"/>
  <c r="BC8"/>
  <c r="BI9"/>
  <c r="S9"/>
  <c r="W9"/>
  <c r="AC9" s="1"/>
  <c r="AB9"/>
  <c r="BC9"/>
  <c r="BF10"/>
  <c r="N10"/>
  <c r="T10" s="1"/>
  <c r="AT10"/>
  <c r="AX10"/>
  <c r="BD10" s="1"/>
  <c r="BI11"/>
  <c r="S11"/>
  <c r="W11"/>
  <c r="AC11" s="1"/>
  <c r="AB11"/>
  <c r="BC11"/>
  <c r="BF12"/>
  <c r="N12"/>
  <c r="T12" s="1"/>
  <c r="AT12"/>
  <c r="AX12"/>
  <c r="BD12" s="1"/>
  <c r="BI13"/>
  <c r="S13"/>
  <c r="W13"/>
  <c r="AC13" s="1"/>
  <c r="AB13"/>
  <c r="BC13"/>
  <c r="BF14"/>
  <c r="N14"/>
  <c r="T14" s="1"/>
  <c r="AT14"/>
  <c r="AX14"/>
  <c r="BD14" s="1"/>
  <c r="BI15"/>
  <c r="S15"/>
  <c r="W15"/>
  <c r="AC15" s="1"/>
  <c r="AB15"/>
  <c r="BC15"/>
  <c r="BF16"/>
  <c r="N16"/>
  <c r="T16" s="1"/>
  <c r="AT16"/>
  <c r="AX16"/>
  <c r="BD16" s="1"/>
  <c r="BI17"/>
  <c r="S17"/>
  <c r="W17"/>
  <c r="AC17" s="1"/>
  <c r="AB17"/>
  <c r="BC17"/>
  <c r="BF18"/>
  <c r="N18"/>
  <c r="T18" s="1"/>
  <c r="AT18"/>
  <c r="AX18"/>
  <c r="BD18" s="1"/>
  <c r="BI19"/>
  <c r="S19"/>
  <c r="W19"/>
  <c r="AC19" s="1"/>
  <c r="AB19"/>
  <c r="BC19"/>
  <c r="BF20"/>
  <c r="N20"/>
  <c r="T20" s="1"/>
  <c r="AT20"/>
  <c r="AX20"/>
  <c r="BD20" s="1"/>
  <c r="BI21"/>
  <c r="S21"/>
  <c r="W21"/>
  <c r="AC21" s="1"/>
  <c r="AB21"/>
  <c r="BC21"/>
  <c r="BF22"/>
  <c r="N22"/>
  <c r="T22" s="1"/>
  <c r="AT22"/>
  <c r="AX22"/>
  <c r="BD22" s="1"/>
  <c r="BI23"/>
  <c r="S23"/>
  <c r="W23"/>
  <c r="AC23" s="1"/>
  <c r="AB23"/>
  <c r="BC23"/>
  <c r="BF24"/>
  <c r="N24"/>
  <c r="T24" s="1"/>
  <c r="AT24"/>
  <c r="AX24"/>
  <c r="BD24" s="1"/>
  <c r="BI25"/>
  <c r="S25"/>
  <c r="W25"/>
  <c r="AC25" s="1"/>
  <c r="AB25"/>
  <c r="BC25"/>
  <c r="J26"/>
  <c r="N26"/>
  <c r="T26" s="1"/>
  <c r="AK26"/>
  <c r="AO26"/>
  <c r="AU26" s="1"/>
  <c r="BJ27"/>
  <c r="AB27"/>
  <c r="AF27"/>
  <c r="AL27" s="1"/>
  <c r="H28"/>
  <c r="BJ28" s="1"/>
  <c r="J28"/>
  <c r="AK28"/>
  <c r="AO28"/>
  <c r="AU28" s="1"/>
  <c r="AT28"/>
  <c r="AB29"/>
  <c r="AF29"/>
  <c r="AL29" s="1"/>
  <c r="H30"/>
  <c r="BJ30" s="1"/>
  <c r="J30"/>
  <c r="AK30"/>
  <c r="AO30"/>
  <c r="AU30" s="1"/>
  <c r="AT30"/>
  <c r="BJ31"/>
  <c r="AB31"/>
  <c r="AF31"/>
  <c r="AL31" s="1"/>
  <c r="H32"/>
  <c r="BJ32" s="1"/>
  <c r="J32"/>
  <c r="AK32"/>
  <c r="AO32"/>
  <c r="AU32" s="1"/>
  <c r="AT32"/>
  <c r="AB33"/>
  <c r="AF33"/>
  <c r="AL33" s="1"/>
  <c r="H34"/>
  <c r="BJ34" s="1"/>
  <c r="J34"/>
  <c r="AK34"/>
  <c r="AO34"/>
  <c r="AU34" s="1"/>
  <c r="AT34"/>
  <c r="BJ35"/>
  <c r="AB35"/>
  <c r="AF35"/>
  <c r="AL35" s="1"/>
  <c r="H36"/>
  <c r="BJ36" s="1"/>
  <c r="J36"/>
  <c r="AK36"/>
  <c r="AO36"/>
  <c r="AU36" s="1"/>
  <c r="AT36"/>
  <c r="AB37"/>
  <c r="AF37"/>
  <c r="AL37" s="1"/>
  <c r="H38"/>
  <c r="BJ38" s="1"/>
  <c r="J38"/>
  <c r="AK38"/>
  <c r="AO38"/>
  <c r="AU38" s="1"/>
  <c r="AT38"/>
  <c r="BJ39"/>
  <c r="AB39"/>
  <c r="AF39"/>
  <c r="AL39" s="1"/>
  <c r="H40"/>
  <c r="BJ40" s="1"/>
  <c r="J40"/>
  <c r="AK40"/>
  <c r="AO40"/>
  <c r="AU40" s="1"/>
  <c r="AT40"/>
  <c r="AB41"/>
  <c r="AF41"/>
  <c r="AL41" s="1"/>
  <c r="H42"/>
  <c r="BJ42" s="1"/>
  <c r="J42"/>
  <c r="AK42"/>
  <c r="AO42"/>
  <c r="AU42" s="1"/>
  <c r="AT42"/>
  <c r="BJ43"/>
  <c r="AB43"/>
  <c r="AF43"/>
  <c r="AL43" s="1"/>
  <c r="BK43"/>
  <c r="H44"/>
  <c r="BJ44" s="1"/>
  <c r="J44"/>
  <c r="AK44"/>
  <c r="AO44"/>
  <c r="AU44" s="1"/>
  <c r="AT44"/>
  <c r="AB45"/>
  <c r="AF45"/>
  <c r="AL45" s="1"/>
  <c r="H46"/>
  <c r="BJ46" s="1"/>
  <c r="J46"/>
  <c r="AK46"/>
  <c r="AO46"/>
  <c r="AU46" s="1"/>
  <c r="AT46"/>
  <c r="BJ47"/>
  <c r="AB47"/>
  <c r="AF47"/>
  <c r="AL47" s="1"/>
  <c r="H48"/>
  <c r="BJ48" s="1"/>
  <c r="J48"/>
  <c r="AK48"/>
  <c r="AO48"/>
  <c r="AU48" s="1"/>
  <c r="AT48"/>
  <c r="AB49"/>
  <c r="AF49"/>
  <c r="AL49" s="1"/>
  <c r="H50"/>
  <c r="BJ50" s="1"/>
  <c r="J50"/>
  <c r="AK50"/>
  <c r="AO50"/>
  <c r="AU50" s="1"/>
  <c r="AT50"/>
  <c r="BJ51"/>
  <c r="AB51"/>
  <c r="AF51"/>
  <c r="AL51" s="1"/>
  <c r="H52"/>
  <c r="BJ52" s="1"/>
  <c r="J52"/>
  <c r="AK52"/>
  <c r="AO52"/>
  <c r="AU52" s="1"/>
  <c r="AT52"/>
  <c r="AB53"/>
  <c r="AF53"/>
  <c r="AL53" s="1"/>
  <c r="H54"/>
  <c r="BJ54" s="1"/>
  <c r="J54"/>
  <c r="AK54"/>
  <c r="AO54"/>
  <c r="AU54" s="1"/>
  <c r="AT54"/>
  <c r="BJ55"/>
  <c r="AB55"/>
  <c r="AF55"/>
  <c r="AL55" s="1"/>
  <c r="H56"/>
  <c r="BJ56" s="1"/>
  <c r="J56"/>
  <c r="AK56"/>
  <c r="AO56"/>
  <c r="AU56" s="1"/>
  <c r="AT56"/>
  <c r="BI57"/>
  <c r="AO57"/>
  <c r="AU57" s="1"/>
  <c r="BK57"/>
  <c r="BJ58"/>
  <c r="AF58"/>
  <c r="AL58" s="1"/>
  <c r="H59"/>
  <c r="BJ59" s="1"/>
  <c r="J59"/>
  <c r="AO59"/>
  <c r="AU59" s="1"/>
  <c r="AT59"/>
  <c r="BJ60"/>
  <c r="AB60"/>
  <c r="AF60"/>
  <c r="AL60" s="1"/>
  <c r="BK60"/>
  <c r="H61"/>
  <c r="BJ61" s="1"/>
  <c r="J61"/>
  <c r="AK61"/>
  <c r="AO61"/>
  <c r="AU61" s="1"/>
  <c r="AT61"/>
  <c r="AB62"/>
  <c r="AF62"/>
  <c r="AL62" s="1"/>
  <c r="H63"/>
  <c r="BJ63" s="1"/>
  <c r="J63"/>
  <c r="AK63"/>
  <c r="AO63"/>
  <c r="AU63" s="1"/>
  <c r="AT63"/>
  <c r="BJ64"/>
  <c r="AB64"/>
  <c r="AF64"/>
  <c r="AL64" s="1"/>
  <c r="BK64"/>
  <c r="H65"/>
  <c r="BJ65" s="1"/>
  <c r="J65"/>
  <c r="AK65"/>
  <c r="AO65"/>
  <c r="AU65" s="1"/>
  <c r="AT65"/>
  <c r="AB66"/>
  <c r="AF66"/>
  <c r="AL66" s="1"/>
  <c r="H67"/>
  <c r="BJ67" s="1"/>
  <c r="J67"/>
  <c r="AK67"/>
  <c r="AO67"/>
  <c r="AU67" s="1"/>
  <c r="AT67"/>
  <c r="BJ68"/>
  <c r="AB68"/>
  <c r="AF68"/>
  <c r="AL68" s="1"/>
  <c r="BK68"/>
  <c r="H69"/>
  <c r="BJ69" s="1"/>
  <c r="J69"/>
  <c r="AK69"/>
  <c r="AO69"/>
  <c r="AU69" s="1"/>
  <c r="AT69"/>
  <c r="AB70"/>
  <c r="AF70"/>
  <c r="AL70" s="1"/>
  <c r="H71"/>
  <c r="BJ71" s="1"/>
  <c r="J71"/>
  <c r="AK71"/>
  <c r="AO71"/>
  <c r="AU71" s="1"/>
  <c r="AT71"/>
  <c r="BJ72"/>
  <c r="AB72"/>
  <c r="AF72"/>
  <c r="AL72" s="1"/>
  <c r="BK72"/>
  <c r="H73"/>
  <c r="BJ73" s="1"/>
  <c r="J73"/>
  <c r="AK73"/>
  <c r="AJ122"/>
  <c r="AO73"/>
  <c r="AT73"/>
  <c r="BA122"/>
  <c r="AB74"/>
  <c r="AF74"/>
  <c r="AL74" s="1"/>
  <c r="H75"/>
  <c r="BJ75" s="1"/>
  <c r="J75"/>
  <c r="AK75"/>
  <c r="AO75"/>
  <c r="AU75" s="1"/>
  <c r="AT75"/>
  <c r="BJ76"/>
  <c r="AB76"/>
  <c r="AF76"/>
  <c r="AL76" s="1"/>
  <c r="BK76"/>
  <c r="H77"/>
  <c r="BJ77" s="1"/>
  <c r="J77"/>
  <c r="AK77"/>
  <c r="AO77"/>
  <c r="AU77" s="1"/>
  <c r="AB78"/>
  <c r="AF78"/>
  <c r="AL78" s="1"/>
  <c r="BK78"/>
  <c r="H79"/>
  <c r="BJ79" s="1"/>
  <c r="J79"/>
  <c r="AK79"/>
  <c r="AO79"/>
  <c r="AU79" s="1"/>
  <c r="BG81"/>
  <c r="BJ81"/>
  <c r="BC80"/>
  <c r="AX80"/>
  <c r="BD80" s="1"/>
  <c r="BI82"/>
  <c r="J82"/>
  <c r="S82"/>
  <c r="N82"/>
  <c r="T82" s="1"/>
  <c r="AK83"/>
  <c r="AF83"/>
  <c r="AL83" s="1"/>
  <c r="BG9"/>
  <c r="BM9" s="1"/>
  <c r="BN9" s="1"/>
  <c r="BO9" s="1"/>
  <c r="BJ9"/>
  <c r="BG11"/>
  <c r="BM11" s="1"/>
  <c r="BN11" s="1"/>
  <c r="BO11" s="1"/>
  <c r="BJ11"/>
  <c r="BG13"/>
  <c r="BM13" s="1"/>
  <c r="BN13" s="1"/>
  <c r="BO13" s="1"/>
  <c r="BJ13"/>
  <c r="BG15"/>
  <c r="BM15" s="1"/>
  <c r="BN15" s="1"/>
  <c r="BO15" s="1"/>
  <c r="BJ15"/>
  <c r="BG17"/>
  <c r="BM17" s="1"/>
  <c r="BN17" s="1"/>
  <c r="BO17" s="1"/>
  <c r="BJ17"/>
  <c r="BG19"/>
  <c r="BM19" s="1"/>
  <c r="BN19" s="1"/>
  <c r="BO19" s="1"/>
  <c r="BJ19"/>
  <c r="BG21"/>
  <c r="BM21" s="1"/>
  <c r="BN21" s="1"/>
  <c r="BO21" s="1"/>
  <c r="BJ21"/>
  <c r="BG23"/>
  <c r="BM23" s="1"/>
  <c r="BN23" s="1"/>
  <c r="BO23" s="1"/>
  <c r="BJ23"/>
  <c r="BG25"/>
  <c r="BM25" s="1"/>
  <c r="BN25" s="1"/>
  <c r="BO25" s="1"/>
  <c r="BJ25"/>
  <c r="R122"/>
  <c r="AI122"/>
  <c r="BB122"/>
  <c r="AT80"/>
  <c r="BI81"/>
  <c r="S81"/>
  <c r="BC81"/>
  <c r="BJ83"/>
  <c r="AB83"/>
  <c r="BK83"/>
  <c r="BF84"/>
  <c r="BI84"/>
  <c r="S84"/>
  <c r="W84"/>
  <c r="AC84" s="1"/>
  <c r="BC84"/>
  <c r="BJ85"/>
  <c r="AB85"/>
  <c r="AF85"/>
  <c r="AL85" s="1"/>
  <c r="BK85"/>
  <c r="BF86"/>
  <c r="BL86" s="1"/>
  <c r="BI86"/>
  <c r="S86"/>
  <c r="W86"/>
  <c r="AC86" s="1"/>
  <c r="BC86"/>
  <c r="BJ87"/>
  <c r="AB87"/>
  <c r="AF87"/>
  <c r="AL87" s="1"/>
  <c r="BK87"/>
  <c r="BF88"/>
  <c r="BI88"/>
  <c r="S88"/>
  <c r="W88"/>
  <c r="AC88" s="1"/>
  <c r="BC88"/>
  <c r="BJ89"/>
  <c r="AB89"/>
  <c r="AF89"/>
  <c r="AL89" s="1"/>
  <c r="BK89"/>
  <c r="H90"/>
  <c r="BJ90" s="1"/>
  <c r="J90"/>
  <c r="AO90"/>
  <c r="AU90" s="1"/>
  <c r="AT90"/>
  <c r="AB91"/>
  <c r="AF91"/>
  <c r="AL91" s="1"/>
  <c r="BK91"/>
  <c r="H92"/>
  <c r="BJ92" s="1"/>
  <c r="J92"/>
  <c r="AK92"/>
  <c r="AO92"/>
  <c r="AU92" s="1"/>
  <c r="AT92"/>
  <c r="BJ93"/>
  <c r="AB93"/>
  <c r="AF93"/>
  <c r="AL93" s="1"/>
  <c r="BK93"/>
  <c r="H94"/>
  <c r="BJ94" s="1"/>
  <c r="J94"/>
  <c r="AK94"/>
  <c r="AO94"/>
  <c r="AU94" s="1"/>
  <c r="AT94"/>
  <c r="AB95"/>
  <c r="AF95"/>
  <c r="AL95" s="1"/>
  <c r="H96"/>
  <c r="BJ96" s="1"/>
  <c r="J96"/>
  <c r="AK96"/>
  <c r="AO96"/>
  <c r="AU96" s="1"/>
  <c r="AT96"/>
  <c r="BJ97"/>
  <c r="AB97"/>
  <c r="AF97"/>
  <c r="AL97" s="1"/>
  <c r="BK97"/>
  <c r="H98"/>
  <c r="BJ98" s="1"/>
  <c r="J98"/>
  <c r="AK98"/>
  <c r="AO98"/>
  <c r="AU98" s="1"/>
  <c r="AT98"/>
  <c r="AB99"/>
  <c r="AF99"/>
  <c r="AL99" s="1"/>
  <c r="H100"/>
  <c r="BJ100" s="1"/>
  <c r="J100"/>
  <c r="AK100"/>
  <c r="AO100"/>
  <c r="AU100" s="1"/>
  <c r="AT100"/>
  <c r="BJ101"/>
  <c r="AB101"/>
  <c r="AF101"/>
  <c r="AL101" s="1"/>
  <c r="BK101"/>
  <c r="BF102"/>
  <c r="BI102"/>
  <c r="S102"/>
  <c r="W102"/>
  <c r="AC102" s="1"/>
  <c r="BC102"/>
  <c r="BJ103"/>
  <c r="AB103"/>
  <c r="AF103"/>
  <c r="AL103" s="1"/>
  <c r="BK103"/>
  <c r="BF104"/>
  <c r="BL104" s="1"/>
  <c r="N104"/>
  <c r="T104" s="1"/>
  <c r="AT104"/>
  <c r="AX104"/>
  <c r="BD104" s="1"/>
  <c r="H105"/>
  <c r="BJ105" s="1"/>
  <c r="J105"/>
  <c r="AK105"/>
  <c r="AO105"/>
  <c r="AU105" s="1"/>
  <c r="BK105"/>
  <c r="BF106"/>
  <c r="BL106" s="1"/>
  <c r="N106"/>
  <c r="T106" s="1"/>
  <c r="AT106"/>
  <c r="AX106"/>
  <c r="BD106" s="1"/>
  <c r="H107"/>
  <c r="BJ107" s="1"/>
  <c r="J107"/>
  <c r="AK107"/>
  <c r="AO107"/>
  <c r="AU107" s="1"/>
  <c r="BK107"/>
  <c r="BF108"/>
  <c r="BL108" s="1"/>
  <c r="BI108"/>
  <c r="W108"/>
  <c r="AC108" s="1"/>
  <c r="BC108"/>
  <c r="BI109"/>
  <c r="AB109"/>
  <c r="AF109"/>
  <c r="AL109" s="1"/>
  <c r="BK109"/>
  <c r="BF110"/>
  <c r="BL110" s="1"/>
  <c r="BI110"/>
  <c r="S110"/>
  <c r="W110"/>
  <c r="AC110" s="1"/>
  <c r="BC110"/>
  <c r="N111"/>
  <c r="T111" s="1"/>
  <c r="AK111"/>
  <c r="AO111"/>
  <c r="AU111" s="1"/>
  <c r="BI112"/>
  <c r="S112"/>
  <c r="W112"/>
  <c r="AC112" s="1"/>
  <c r="BC112"/>
  <c r="BF113"/>
  <c r="BL113" s="1"/>
  <c r="N113"/>
  <c r="T113" s="1"/>
  <c r="AT113"/>
  <c r="AX113"/>
  <c r="BD113" s="1"/>
  <c r="H114"/>
  <c r="BJ114" s="1"/>
  <c r="J114"/>
  <c r="AK114"/>
  <c r="AO114"/>
  <c r="AU114" s="1"/>
  <c r="BF115"/>
  <c r="N115"/>
  <c r="T115" s="1"/>
  <c r="BF116"/>
  <c r="BI116"/>
  <c r="S116"/>
  <c r="W116"/>
  <c r="AC116" s="1"/>
  <c r="BC116"/>
  <c r="BG118"/>
  <c r="BM118" s="1"/>
  <c r="BN118" s="1"/>
  <c r="BO118" s="1"/>
  <c r="H118"/>
  <c r="BJ118" s="1"/>
  <c r="S118"/>
  <c r="W118"/>
  <c r="AC118" s="1"/>
  <c r="AK118"/>
  <c r="AO118"/>
  <c r="AU118" s="1"/>
  <c r="BC118"/>
  <c r="S119"/>
  <c r="AK119"/>
  <c r="H120"/>
  <c r="BJ120" s="1"/>
  <c r="S120"/>
  <c r="W120"/>
  <c r="AC120" s="1"/>
  <c r="AX121"/>
  <c r="BD121" s="1"/>
  <c r="D112"/>
  <c r="D122" s="1"/>
  <c r="C122"/>
  <c r="BG84"/>
  <c r="BJ84"/>
  <c r="BG86"/>
  <c r="BJ86"/>
  <c r="BG88"/>
  <c r="BJ88"/>
  <c r="BG102"/>
  <c r="BJ102"/>
  <c r="BJ108"/>
  <c r="BG110"/>
  <c r="BM110" s="1"/>
  <c r="BN110" s="1"/>
  <c r="BO110" s="1"/>
  <c r="BJ110"/>
  <c r="BJ112"/>
  <c r="BJ116"/>
  <c r="BK120"/>
  <c r="N121"/>
  <c r="T121" s="1"/>
  <c r="BG73"/>
  <c r="BM73" s="1"/>
  <c r="BN73" s="1"/>
  <c r="BO73" s="1"/>
  <c r="AU73"/>
  <c r="BK12"/>
  <c r="BK16"/>
  <c r="BK20"/>
  <c r="BK24"/>
  <c r="BK27"/>
  <c r="BK31"/>
  <c r="BK35"/>
  <c r="BK39"/>
  <c r="BK47"/>
  <c r="BK51"/>
  <c r="BK55"/>
  <c r="BL57"/>
  <c r="BK58"/>
  <c r="BK62"/>
  <c r="BK66"/>
  <c r="BK70"/>
  <c r="BK74"/>
  <c r="BK95"/>
  <c r="BK99"/>
  <c r="BK102"/>
  <c r="BK104"/>
  <c r="BK106"/>
  <c r="BK114"/>
  <c r="BL115"/>
  <c r="BK115"/>
  <c r="BK9"/>
  <c r="AC73"/>
  <c r="BK10"/>
  <c r="BK14"/>
  <c r="BK18"/>
  <c r="BK22"/>
  <c r="BK29"/>
  <c r="BK33"/>
  <c r="BK37"/>
  <c r="BK41"/>
  <c r="BK45"/>
  <c r="BK49"/>
  <c r="BK53"/>
  <c r="BK80"/>
  <c r="BK117"/>
  <c r="BL9" i="7"/>
  <c r="BG9"/>
  <c r="BM9" s="1"/>
  <c r="BN9" s="1"/>
  <c r="BO9" s="1"/>
  <c r="BL11"/>
  <c r="BG11"/>
  <c r="BM11" s="1"/>
  <c r="BN11" s="1"/>
  <c r="BO11" s="1"/>
  <c r="BL13"/>
  <c r="BG13"/>
  <c r="BM13" s="1"/>
  <c r="BN13" s="1"/>
  <c r="BO13" s="1"/>
  <c r="BL15"/>
  <c r="BG15"/>
  <c r="BM15" s="1"/>
  <c r="BN15" s="1"/>
  <c r="BO15" s="1"/>
  <c r="BL17"/>
  <c r="BG17"/>
  <c r="BM17" s="1"/>
  <c r="BN17" s="1"/>
  <c r="BO17" s="1"/>
  <c r="BL19"/>
  <c r="BG19"/>
  <c r="BM19" s="1"/>
  <c r="BN19" s="1"/>
  <c r="BO19" s="1"/>
  <c r="BL21"/>
  <c r="BG21"/>
  <c r="BM21" s="1"/>
  <c r="BN21" s="1"/>
  <c r="BO21" s="1"/>
  <c r="BL23"/>
  <c r="BG23"/>
  <c r="BM23" s="1"/>
  <c r="BN23" s="1"/>
  <c r="BO23" s="1"/>
  <c r="BL25"/>
  <c r="BG25"/>
  <c r="BM25" s="1"/>
  <c r="BN25" s="1"/>
  <c r="BO25" s="1"/>
  <c r="BL29"/>
  <c r="BG29"/>
  <c r="BM29" s="1"/>
  <c r="BN29" s="1"/>
  <c r="BO29" s="1"/>
  <c r="BL31"/>
  <c r="BG31"/>
  <c r="BM31" s="1"/>
  <c r="BN31" s="1"/>
  <c r="BO31" s="1"/>
  <c r="BL33"/>
  <c r="BG33"/>
  <c r="BM33" s="1"/>
  <c r="BN33" s="1"/>
  <c r="BO33" s="1"/>
  <c r="BL35"/>
  <c r="BG35"/>
  <c r="BM35" s="1"/>
  <c r="BN35" s="1"/>
  <c r="BO35" s="1"/>
  <c r="BL37"/>
  <c r="BG37"/>
  <c r="BM37" s="1"/>
  <c r="BN37" s="1"/>
  <c r="BO37" s="1"/>
  <c r="BL39"/>
  <c r="BG39"/>
  <c r="BM39" s="1"/>
  <c r="BN39" s="1"/>
  <c r="BO39" s="1"/>
  <c r="BL41"/>
  <c r="BG41"/>
  <c r="BM41" s="1"/>
  <c r="BN41" s="1"/>
  <c r="BO41" s="1"/>
  <c r="BL43"/>
  <c r="BG43"/>
  <c r="BM43" s="1"/>
  <c r="BN43" s="1"/>
  <c r="BO43" s="1"/>
  <c r="BL45"/>
  <c r="BG45"/>
  <c r="BM45" s="1"/>
  <c r="BN45" s="1"/>
  <c r="BO45" s="1"/>
  <c r="BL47"/>
  <c r="BG47"/>
  <c r="BM47" s="1"/>
  <c r="BN47" s="1"/>
  <c r="BO47" s="1"/>
  <c r="BL49"/>
  <c r="BG49"/>
  <c r="BM49" s="1"/>
  <c r="BN49" s="1"/>
  <c r="BO49" s="1"/>
  <c r="BL51"/>
  <c r="BG51"/>
  <c r="BM51" s="1"/>
  <c r="BN51" s="1"/>
  <c r="BO51" s="1"/>
  <c r="BL53"/>
  <c r="BG53"/>
  <c r="BM53" s="1"/>
  <c r="BN53" s="1"/>
  <c r="BO53" s="1"/>
  <c r="BL55"/>
  <c r="BG55"/>
  <c r="BM55" s="1"/>
  <c r="BN55" s="1"/>
  <c r="BO55" s="1"/>
  <c r="E8"/>
  <c r="N8"/>
  <c r="W8"/>
  <c r="AF8"/>
  <c r="AO75"/>
  <c r="AU75" s="1"/>
  <c r="AU8"/>
  <c r="BD8"/>
  <c r="BF75"/>
  <c r="BJ75"/>
  <c r="BL8"/>
  <c r="J9"/>
  <c r="S9"/>
  <c r="AB9"/>
  <c r="AK9"/>
  <c r="AT9"/>
  <c r="BC9"/>
  <c r="BK9"/>
  <c r="BK75" s="1"/>
  <c r="BL10"/>
  <c r="J11"/>
  <c r="S11"/>
  <c r="AB11"/>
  <c r="AK11"/>
  <c r="AT11"/>
  <c r="BC11"/>
  <c r="BK11"/>
  <c r="BL12"/>
  <c r="J13"/>
  <c r="S13"/>
  <c r="AB13"/>
  <c r="AK13"/>
  <c r="AT13"/>
  <c r="BC13"/>
  <c r="BK13"/>
  <c r="BL14"/>
  <c r="J15"/>
  <c r="S15"/>
  <c r="AB15"/>
  <c r="AK15"/>
  <c r="AT15"/>
  <c r="BC15"/>
  <c r="BK15"/>
  <c r="BL16"/>
  <c r="J17"/>
  <c r="S17"/>
  <c r="AB17"/>
  <c r="AK17"/>
  <c r="AT17"/>
  <c r="BC17"/>
  <c r="BK17"/>
  <c r="BL18"/>
  <c r="J19"/>
  <c r="S19"/>
  <c r="AB19"/>
  <c r="AK19"/>
  <c r="AT19"/>
  <c r="BC19"/>
  <c r="BK19"/>
  <c r="BL20"/>
  <c r="J21"/>
  <c r="S21"/>
  <c r="AB21"/>
  <c r="AK21"/>
  <c r="AT21"/>
  <c r="BC21"/>
  <c r="BK21"/>
  <c r="BL22"/>
  <c r="J23"/>
  <c r="S23"/>
  <c r="AB23"/>
  <c r="AK23"/>
  <c r="AT23"/>
  <c r="BC23"/>
  <c r="BK23"/>
  <c r="BL24"/>
  <c r="J25"/>
  <c r="S25"/>
  <c r="AB25"/>
  <c r="AK25"/>
  <c r="AT25"/>
  <c r="BC25"/>
  <c r="BK25"/>
  <c r="BL26"/>
  <c r="J27"/>
  <c r="S27"/>
  <c r="J8"/>
  <c r="S8"/>
  <c r="AB8"/>
  <c r="AK8"/>
  <c r="AT8"/>
  <c r="BC8"/>
  <c r="BG8"/>
  <c r="BI75"/>
  <c r="AC27"/>
  <c r="AL27"/>
  <c r="AU27"/>
  <c r="BD27"/>
  <c r="BL27"/>
  <c r="BK27"/>
  <c r="BL57"/>
  <c r="BG57"/>
  <c r="BM57" s="1"/>
  <c r="BN57" s="1"/>
  <c r="BO57" s="1"/>
  <c r="BL59"/>
  <c r="BG59"/>
  <c r="BM59" s="1"/>
  <c r="BN59" s="1"/>
  <c r="BO59" s="1"/>
  <c r="BL61"/>
  <c r="BG61"/>
  <c r="BM61" s="1"/>
  <c r="BN61" s="1"/>
  <c r="BO61" s="1"/>
  <c r="BL63"/>
  <c r="BG63"/>
  <c r="BM63" s="1"/>
  <c r="BN63" s="1"/>
  <c r="BO63" s="1"/>
  <c r="BL65"/>
  <c r="BG65"/>
  <c r="BM65" s="1"/>
  <c r="BN65" s="1"/>
  <c r="BO65" s="1"/>
  <c r="BL67"/>
  <c r="BG67"/>
  <c r="BM67" s="1"/>
  <c r="BN67" s="1"/>
  <c r="BO67" s="1"/>
  <c r="BL69"/>
  <c r="BG69"/>
  <c r="BM69" s="1"/>
  <c r="BN69" s="1"/>
  <c r="BO69" s="1"/>
  <c r="BL71"/>
  <c r="BG71"/>
  <c r="BM71" s="1"/>
  <c r="BN71" s="1"/>
  <c r="BO71" s="1"/>
  <c r="BL73"/>
  <c r="BG73"/>
  <c r="BM73" s="1"/>
  <c r="BN73" s="1"/>
  <c r="BO73" s="1"/>
  <c r="BL28"/>
  <c r="J29"/>
  <c r="S29"/>
  <c r="AB29"/>
  <c r="AK29"/>
  <c r="AT29"/>
  <c r="BC29"/>
  <c r="BK29"/>
  <c r="BL30"/>
  <c r="J31"/>
  <c r="S31"/>
  <c r="AB31"/>
  <c r="AK31"/>
  <c r="AT31"/>
  <c r="BC31"/>
  <c r="BK31"/>
  <c r="BL32"/>
  <c r="J33"/>
  <c r="S33"/>
  <c r="AB33"/>
  <c r="AK33"/>
  <c r="AT33"/>
  <c r="BC33"/>
  <c r="BK33"/>
  <c r="BL34"/>
  <c r="J35"/>
  <c r="S35"/>
  <c r="AB35"/>
  <c r="AK35"/>
  <c r="AT35"/>
  <c r="BC35"/>
  <c r="BK35"/>
  <c r="BL36"/>
  <c r="J37"/>
  <c r="S37"/>
  <c r="AB37"/>
  <c r="AK37"/>
  <c r="AT37"/>
  <c r="BC37"/>
  <c r="BK37"/>
  <c r="BL38"/>
  <c r="J39"/>
  <c r="S39"/>
  <c r="AB39"/>
  <c r="AK39"/>
  <c r="AT39"/>
  <c r="BC39"/>
  <c r="BK39"/>
  <c r="BL40"/>
  <c r="J41"/>
  <c r="S41"/>
  <c r="AB41"/>
  <c r="AK41"/>
  <c r="AT41"/>
  <c r="BC41"/>
  <c r="BK41"/>
  <c r="BL42"/>
  <c r="J43"/>
  <c r="S43"/>
  <c r="AB43"/>
  <c r="AK43"/>
  <c r="AT43"/>
  <c r="BC43"/>
  <c r="BK43"/>
  <c r="BL44"/>
  <c r="J45"/>
  <c r="S45"/>
  <c r="AB45"/>
  <c r="AK45"/>
  <c r="AT45"/>
  <c r="BC45"/>
  <c r="BK45"/>
  <c r="BL46"/>
  <c r="J47"/>
  <c r="S47"/>
  <c r="AB47"/>
  <c r="AK47"/>
  <c r="AT47"/>
  <c r="BC47"/>
  <c r="BK47"/>
  <c r="BL48"/>
  <c r="J49"/>
  <c r="S49"/>
  <c r="AB49"/>
  <c r="AK49"/>
  <c r="AT49"/>
  <c r="BC49"/>
  <c r="BK49"/>
  <c r="BL50"/>
  <c r="J51"/>
  <c r="S51"/>
  <c r="AB51"/>
  <c r="AK51"/>
  <c r="AT51"/>
  <c r="BC51"/>
  <c r="BK51"/>
  <c r="BL52"/>
  <c r="J53"/>
  <c r="S53"/>
  <c r="AB53"/>
  <c r="AK53"/>
  <c r="AT53"/>
  <c r="BC53"/>
  <c r="BK53"/>
  <c r="BL54"/>
  <c r="J55"/>
  <c r="S55"/>
  <c r="AB55"/>
  <c r="AK55"/>
  <c r="AT55"/>
  <c r="BC55"/>
  <c r="BK55"/>
  <c r="BL56"/>
  <c r="J57"/>
  <c r="AX57"/>
  <c r="BD57" s="1"/>
  <c r="BC57"/>
  <c r="T57"/>
  <c r="AC57"/>
  <c r="AL57"/>
  <c r="AU57"/>
  <c r="BK57"/>
  <c r="BL58"/>
  <c r="J59"/>
  <c r="S59"/>
  <c r="AB59"/>
  <c r="AK59"/>
  <c r="AT59"/>
  <c r="BC59"/>
  <c r="BK59"/>
  <c r="BL60"/>
  <c r="J61"/>
  <c r="S61"/>
  <c r="AB61"/>
  <c r="AK61"/>
  <c r="AT61"/>
  <c r="BC61"/>
  <c r="BK61"/>
  <c r="BL62"/>
  <c r="J63"/>
  <c r="S63"/>
  <c r="AB63"/>
  <c r="AK63"/>
  <c r="AT63"/>
  <c r="BC63"/>
  <c r="BK63"/>
  <c r="BL64"/>
  <c r="J65"/>
  <c r="S65"/>
  <c r="AB65"/>
  <c r="AK65"/>
  <c r="AT65"/>
  <c r="BC65"/>
  <c r="BK65"/>
  <c r="BL66"/>
  <c r="J67"/>
  <c r="S67"/>
  <c r="AB67"/>
  <c r="AK67"/>
  <c r="AT67"/>
  <c r="BC67"/>
  <c r="BK67"/>
  <c r="BL68"/>
  <c r="J69"/>
  <c r="S69"/>
  <c r="AB69"/>
  <c r="AK69"/>
  <c r="AT69"/>
  <c r="BC69"/>
  <c r="BK69"/>
  <c r="BL70"/>
  <c r="J71"/>
  <c r="S71"/>
  <c r="AB71"/>
  <c r="AK71"/>
  <c r="AT71"/>
  <c r="BC71"/>
  <c r="BK71"/>
  <c r="BL72"/>
  <c r="J73"/>
  <c r="S73"/>
  <c r="AB73"/>
  <c r="AK73"/>
  <c r="AT73"/>
  <c r="BC73"/>
  <c r="BK73"/>
  <c r="BL74"/>
  <c r="I75"/>
  <c r="J12" i="4"/>
  <c r="E12"/>
  <c r="AB12"/>
  <c r="W12"/>
  <c r="AC12" s="1"/>
  <c r="AT12"/>
  <c r="AO12"/>
  <c r="AU12" s="1"/>
  <c r="Z105"/>
  <c r="AR105"/>
  <c r="BL9"/>
  <c r="BI10"/>
  <c r="BJ10" s="1"/>
  <c r="BM10" s="1"/>
  <c r="BL15"/>
  <c r="BL19"/>
  <c r="BL23"/>
  <c r="BL27"/>
  <c r="BL31"/>
  <c r="BL35"/>
  <c r="BL39"/>
  <c r="J10"/>
  <c r="E10"/>
  <c r="K10" s="1"/>
  <c r="AB10"/>
  <c r="W10"/>
  <c r="AC10" s="1"/>
  <c r="AT10"/>
  <c r="AO10"/>
  <c r="AU10" s="1"/>
  <c r="S11"/>
  <c r="N11"/>
  <c r="T11" s="1"/>
  <c r="AK11"/>
  <c r="AF11"/>
  <c r="AL11" s="1"/>
  <c r="BC11"/>
  <c r="AX11"/>
  <c r="BD11" s="1"/>
  <c r="BI12"/>
  <c r="BJ12" s="1"/>
  <c r="H12"/>
  <c r="D105"/>
  <c r="J105" s="1"/>
  <c r="G105"/>
  <c r="K8"/>
  <c r="N8"/>
  <c r="Q8"/>
  <c r="Q105" s="1"/>
  <c r="S8"/>
  <c r="V105"/>
  <c r="AB105" s="1"/>
  <c r="Y105"/>
  <c r="AC8"/>
  <c r="AF8"/>
  <c r="AK8"/>
  <c r="AN105"/>
  <c r="AT105" s="1"/>
  <c r="AU8"/>
  <c r="AX8"/>
  <c r="BC8"/>
  <c r="BG8"/>
  <c r="BI8"/>
  <c r="E9"/>
  <c r="H9"/>
  <c r="H105" s="1"/>
  <c r="W9"/>
  <c r="AC9" s="1"/>
  <c r="AO9"/>
  <c r="AU9" s="1"/>
  <c r="BM9"/>
  <c r="BL10"/>
  <c r="BK10"/>
  <c r="BK105" s="1"/>
  <c r="BL11"/>
  <c r="BL13"/>
  <c r="BL17"/>
  <c r="BL21"/>
  <c r="BL25"/>
  <c r="BL29"/>
  <c r="BL33"/>
  <c r="BL37"/>
  <c r="BL41"/>
  <c r="J42"/>
  <c r="E42"/>
  <c r="K42" s="1"/>
  <c r="AB42"/>
  <c r="W42"/>
  <c r="AC42" s="1"/>
  <c r="AT42"/>
  <c r="AO42"/>
  <c r="AU42" s="1"/>
  <c r="S43"/>
  <c r="N43"/>
  <c r="T43" s="1"/>
  <c r="AK43"/>
  <c r="AF43"/>
  <c r="AL43" s="1"/>
  <c r="BC43"/>
  <c r="AX43"/>
  <c r="BD43" s="1"/>
  <c r="H44"/>
  <c r="BI44"/>
  <c r="BJ44" s="1"/>
  <c r="BG46"/>
  <c r="BG50"/>
  <c r="BG54"/>
  <c r="BG58"/>
  <c r="BG62"/>
  <c r="BG66"/>
  <c r="BG70"/>
  <c r="BF12"/>
  <c r="BF105" s="1"/>
  <c r="N13"/>
  <c r="T13" s="1"/>
  <c r="AF13"/>
  <c r="AL13" s="1"/>
  <c r="AX13"/>
  <c r="BD13" s="1"/>
  <c r="BG13"/>
  <c r="BM13" s="1"/>
  <c r="E14"/>
  <c r="H14"/>
  <c r="W14"/>
  <c r="AC14" s="1"/>
  <c r="AO14"/>
  <c r="AU14" s="1"/>
  <c r="BF14"/>
  <c r="N15"/>
  <c r="T15" s="1"/>
  <c r="AF15"/>
  <c r="AL15" s="1"/>
  <c r="AX15"/>
  <c r="BD15" s="1"/>
  <c r="BG15"/>
  <c r="BM15" s="1"/>
  <c r="E16"/>
  <c r="K16" s="1"/>
  <c r="H16"/>
  <c r="W16"/>
  <c r="AC16" s="1"/>
  <c r="AO16"/>
  <c r="AU16" s="1"/>
  <c r="BF16"/>
  <c r="N17"/>
  <c r="T17" s="1"/>
  <c r="AF17"/>
  <c r="AL17" s="1"/>
  <c r="AX17"/>
  <c r="BD17" s="1"/>
  <c r="BG17"/>
  <c r="BM17" s="1"/>
  <c r="E18"/>
  <c r="H18"/>
  <c r="W18"/>
  <c r="AC18" s="1"/>
  <c r="AO18"/>
  <c r="AU18" s="1"/>
  <c r="BF18"/>
  <c r="N19"/>
  <c r="T19" s="1"/>
  <c r="AF19"/>
  <c r="AL19" s="1"/>
  <c r="AX19"/>
  <c r="BD19" s="1"/>
  <c r="BG19"/>
  <c r="BM19" s="1"/>
  <c r="E20"/>
  <c r="K20" s="1"/>
  <c r="H20"/>
  <c r="W20"/>
  <c r="AC20" s="1"/>
  <c r="AO20"/>
  <c r="AU20" s="1"/>
  <c r="BF20"/>
  <c r="N21"/>
  <c r="T21" s="1"/>
  <c r="AF21"/>
  <c r="AL21" s="1"/>
  <c r="AX21"/>
  <c r="BD21" s="1"/>
  <c r="BG21"/>
  <c r="BM21" s="1"/>
  <c r="E22"/>
  <c r="H22"/>
  <c r="W22"/>
  <c r="AC22" s="1"/>
  <c r="AO22"/>
  <c r="AU22" s="1"/>
  <c r="BF22"/>
  <c r="N23"/>
  <c r="T23" s="1"/>
  <c r="AF23"/>
  <c r="AL23" s="1"/>
  <c r="AX23"/>
  <c r="BD23" s="1"/>
  <c r="BG23"/>
  <c r="BM23" s="1"/>
  <c r="E24"/>
  <c r="K24" s="1"/>
  <c r="H24"/>
  <c r="W24"/>
  <c r="AC24" s="1"/>
  <c r="AO24"/>
  <c r="AU24" s="1"/>
  <c r="BF24"/>
  <c r="N25"/>
  <c r="T25" s="1"/>
  <c r="AF25"/>
  <c r="AL25" s="1"/>
  <c r="AX25"/>
  <c r="BD25" s="1"/>
  <c r="BG25"/>
  <c r="BM25" s="1"/>
  <c r="E26"/>
  <c r="H26"/>
  <c r="W26"/>
  <c r="AC26" s="1"/>
  <c r="AO26"/>
  <c r="AU26" s="1"/>
  <c r="BF26"/>
  <c r="N27"/>
  <c r="T27" s="1"/>
  <c r="AF27"/>
  <c r="AL27" s="1"/>
  <c r="AX27"/>
  <c r="BD27" s="1"/>
  <c r="BG27"/>
  <c r="BM27" s="1"/>
  <c r="E28"/>
  <c r="K28" s="1"/>
  <c r="H28"/>
  <c r="W28"/>
  <c r="AC28" s="1"/>
  <c r="AO28"/>
  <c r="AU28" s="1"/>
  <c r="BF28"/>
  <c r="N29"/>
  <c r="T29" s="1"/>
  <c r="AF29"/>
  <c r="AL29" s="1"/>
  <c r="AX29"/>
  <c r="BD29" s="1"/>
  <c r="BG29"/>
  <c r="BM29" s="1"/>
  <c r="E30"/>
  <c r="H30"/>
  <c r="W30"/>
  <c r="AC30" s="1"/>
  <c r="AO30"/>
  <c r="AU30" s="1"/>
  <c r="BF30"/>
  <c r="N31"/>
  <c r="T31" s="1"/>
  <c r="AF31"/>
  <c r="AL31" s="1"/>
  <c r="AX31"/>
  <c r="BD31" s="1"/>
  <c r="BG31"/>
  <c r="BM31" s="1"/>
  <c r="E32"/>
  <c r="K32" s="1"/>
  <c r="H32"/>
  <c r="W32"/>
  <c r="AC32" s="1"/>
  <c r="AO32"/>
  <c r="AU32" s="1"/>
  <c r="BF32"/>
  <c r="N33"/>
  <c r="T33" s="1"/>
  <c r="AF33"/>
  <c r="AL33" s="1"/>
  <c r="AX33"/>
  <c r="BD33" s="1"/>
  <c r="BG33"/>
  <c r="BM33" s="1"/>
  <c r="E34"/>
  <c r="H34"/>
  <c r="W34"/>
  <c r="AC34" s="1"/>
  <c r="AO34"/>
  <c r="AU34" s="1"/>
  <c r="BF34"/>
  <c r="N35"/>
  <c r="T35" s="1"/>
  <c r="AF35"/>
  <c r="AL35" s="1"/>
  <c r="AX35"/>
  <c r="BD35" s="1"/>
  <c r="BG35"/>
  <c r="BM35" s="1"/>
  <c r="E36"/>
  <c r="K36" s="1"/>
  <c r="H36"/>
  <c r="W36"/>
  <c r="AC36" s="1"/>
  <c r="AO36"/>
  <c r="AU36" s="1"/>
  <c r="BF36"/>
  <c r="N37"/>
  <c r="T37" s="1"/>
  <c r="AF37"/>
  <c r="AL37" s="1"/>
  <c r="AX37"/>
  <c r="BD37" s="1"/>
  <c r="BG37"/>
  <c r="BM37" s="1"/>
  <c r="E38"/>
  <c r="H38"/>
  <c r="W38"/>
  <c r="AC38" s="1"/>
  <c r="AO38"/>
  <c r="AU38" s="1"/>
  <c r="BF38"/>
  <c r="N39"/>
  <c r="T39" s="1"/>
  <c r="AF39"/>
  <c r="AL39" s="1"/>
  <c r="AX39"/>
  <c r="BD39" s="1"/>
  <c r="BG39"/>
  <c r="BM39" s="1"/>
  <c r="E40"/>
  <c r="K40" s="1"/>
  <c r="H40"/>
  <c r="W40"/>
  <c r="AC40" s="1"/>
  <c r="AO40"/>
  <c r="AU40" s="1"/>
  <c r="BF40"/>
  <c r="N41"/>
  <c r="T41" s="1"/>
  <c r="AF41"/>
  <c r="AL41" s="1"/>
  <c r="AX41"/>
  <c r="BD41" s="1"/>
  <c r="BG41"/>
  <c r="BM41" s="1"/>
  <c r="BK42"/>
  <c r="BL43"/>
  <c r="BM47"/>
  <c r="BM51"/>
  <c r="BM55"/>
  <c r="BM59"/>
  <c r="BM63"/>
  <c r="BM67"/>
  <c r="BM71"/>
  <c r="J44"/>
  <c r="E44"/>
  <c r="K44" s="1"/>
  <c r="BL44"/>
  <c r="BG44"/>
  <c r="BM44" s="1"/>
  <c r="BG48"/>
  <c r="BG52"/>
  <c r="BG56"/>
  <c r="BG60"/>
  <c r="BG64"/>
  <c r="BG68"/>
  <c r="BG72"/>
  <c r="BI42"/>
  <c r="BJ42" s="1"/>
  <c r="BM42" s="1"/>
  <c r="BM45"/>
  <c r="BM49"/>
  <c r="BM53"/>
  <c r="BM57"/>
  <c r="BM61"/>
  <c r="BM65"/>
  <c r="BM69"/>
  <c r="BM73"/>
  <c r="J75"/>
  <c r="E75"/>
  <c r="K75" s="1"/>
  <c r="AB75"/>
  <c r="W75"/>
  <c r="AC75" s="1"/>
  <c r="AT75"/>
  <c r="AO75"/>
  <c r="AU75" s="1"/>
  <c r="S76"/>
  <c r="N76"/>
  <c r="T76" s="1"/>
  <c r="AK76"/>
  <c r="AF76"/>
  <c r="AL76" s="1"/>
  <c r="BK44"/>
  <c r="BL45"/>
  <c r="BI46"/>
  <c r="BJ46" s="1"/>
  <c r="BK46"/>
  <c r="BL47"/>
  <c r="BI48"/>
  <c r="BJ48" s="1"/>
  <c r="BK48"/>
  <c r="BL49"/>
  <c r="BI50"/>
  <c r="BJ50" s="1"/>
  <c r="BK50"/>
  <c r="BL51"/>
  <c r="BI52"/>
  <c r="BJ52" s="1"/>
  <c r="BK52"/>
  <c r="BL53"/>
  <c r="BI54"/>
  <c r="BJ54" s="1"/>
  <c r="BK54"/>
  <c r="BL55"/>
  <c r="BI56"/>
  <c r="BJ56" s="1"/>
  <c r="BK56"/>
  <c r="BL57"/>
  <c r="BI58"/>
  <c r="BJ58" s="1"/>
  <c r="BK58"/>
  <c r="BL59"/>
  <c r="BI60"/>
  <c r="BJ60" s="1"/>
  <c r="BK60"/>
  <c r="BL61"/>
  <c r="BI62"/>
  <c r="BJ62" s="1"/>
  <c r="BK62"/>
  <c r="BL63"/>
  <c r="BI64"/>
  <c r="BJ64" s="1"/>
  <c r="BK64"/>
  <c r="BL65"/>
  <c r="BI66"/>
  <c r="BJ66" s="1"/>
  <c r="BK66"/>
  <c r="BL67"/>
  <c r="BI68"/>
  <c r="BJ68" s="1"/>
  <c r="BK68"/>
  <c r="BL69"/>
  <c r="BI70"/>
  <c r="BJ70" s="1"/>
  <c r="BK70"/>
  <c r="BL71"/>
  <c r="BI72"/>
  <c r="BJ72" s="1"/>
  <c r="BK72"/>
  <c r="BL73"/>
  <c r="BM74"/>
  <c r="BK75"/>
  <c r="BL78"/>
  <c r="BL82"/>
  <c r="BL86"/>
  <c r="AK74"/>
  <c r="AF74"/>
  <c r="AL74" s="1"/>
  <c r="BC74"/>
  <c r="AX74"/>
  <c r="BD74" s="1"/>
  <c r="W44"/>
  <c r="AC44" s="1"/>
  <c r="AO44"/>
  <c r="AU44" s="1"/>
  <c r="N45"/>
  <c r="T45" s="1"/>
  <c r="AF45"/>
  <c r="AL45" s="1"/>
  <c r="AX45"/>
  <c r="BD45" s="1"/>
  <c r="E46"/>
  <c r="K46" s="1"/>
  <c r="W46"/>
  <c r="AC46" s="1"/>
  <c r="AO46"/>
  <c r="AU46" s="1"/>
  <c r="N47"/>
  <c r="T47" s="1"/>
  <c r="AF47"/>
  <c r="AL47" s="1"/>
  <c r="AX47"/>
  <c r="BD47" s="1"/>
  <c r="E48"/>
  <c r="K48" s="1"/>
  <c r="W48"/>
  <c r="AC48" s="1"/>
  <c r="AO48"/>
  <c r="AU48" s="1"/>
  <c r="N49"/>
  <c r="T49" s="1"/>
  <c r="AF49"/>
  <c r="AL49" s="1"/>
  <c r="AX49"/>
  <c r="BD49" s="1"/>
  <c r="E50"/>
  <c r="K50" s="1"/>
  <c r="W50"/>
  <c r="AC50" s="1"/>
  <c r="AO50"/>
  <c r="AU50" s="1"/>
  <c r="N51"/>
  <c r="T51" s="1"/>
  <c r="AF51"/>
  <c r="AL51" s="1"/>
  <c r="AX51"/>
  <c r="BD51" s="1"/>
  <c r="E52"/>
  <c r="K52" s="1"/>
  <c r="W52"/>
  <c r="AC52" s="1"/>
  <c r="AO52"/>
  <c r="AU52" s="1"/>
  <c r="N53"/>
  <c r="T53" s="1"/>
  <c r="AF53"/>
  <c r="AL53" s="1"/>
  <c r="AX53"/>
  <c r="BD53" s="1"/>
  <c r="E54"/>
  <c r="K54" s="1"/>
  <c r="W54"/>
  <c r="AC54" s="1"/>
  <c r="AO54"/>
  <c r="AU54" s="1"/>
  <c r="N55"/>
  <c r="T55" s="1"/>
  <c r="AF55"/>
  <c r="AL55" s="1"/>
  <c r="AX55"/>
  <c r="BD55" s="1"/>
  <c r="E56"/>
  <c r="K56" s="1"/>
  <c r="W56"/>
  <c r="AC56" s="1"/>
  <c r="AO56"/>
  <c r="AU56" s="1"/>
  <c r="N57"/>
  <c r="T57" s="1"/>
  <c r="AF57"/>
  <c r="AL57" s="1"/>
  <c r="AX57"/>
  <c r="BD57" s="1"/>
  <c r="E58"/>
  <c r="K58" s="1"/>
  <c r="W58"/>
  <c r="AC58" s="1"/>
  <c r="AO58"/>
  <c r="AU58" s="1"/>
  <c r="N59"/>
  <c r="T59" s="1"/>
  <c r="AF59"/>
  <c r="AL59" s="1"/>
  <c r="AX59"/>
  <c r="BD59" s="1"/>
  <c r="E60"/>
  <c r="K60" s="1"/>
  <c r="W60"/>
  <c r="AC60" s="1"/>
  <c r="AO60"/>
  <c r="AU60" s="1"/>
  <c r="N61"/>
  <c r="T61" s="1"/>
  <c r="AF61"/>
  <c r="AL61" s="1"/>
  <c r="AX61"/>
  <c r="BD61" s="1"/>
  <c r="E62"/>
  <c r="K62" s="1"/>
  <c r="W62"/>
  <c r="AC62" s="1"/>
  <c r="AO62"/>
  <c r="AU62" s="1"/>
  <c r="N63"/>
  <c r="T63" s="1"/>
  <c r="AF63"/>
  <c r="AL63" s="1"/>
  <c r="AX63"/>
  <c r="BD63" s="1"/>
  <c r="E64"/>
  <c r="K64" s="1"/>
  <c r="W64"/>
  <c r="AC64" s="1"/>
  <c r="AO64"/>
  <c r="AU64" s="1"/>
  <c r="N65"/>
  <c r="T65" s="1"/>
  <c r="AF65"/>
  <c r="AL65" s="1"/>
  <c r="AX65"/>
  <c r="BD65" s="1"/>
  <c r="E66"/>
  <c r="K66" s="1"/>
  <c r="W66"/>
  <c r="AC66" s="1"/>
  <c r="AO66"/>
  <c r="AU66" s="1"/>
  <c r="N67"/>
  <c r="T67" s="1"/>
  <c r="AF67"/>
  <c r="AL67" s="1"/>
  <c r="AX67"/>
  <c r="BD67" s="1"/>
  <c r="E68"/>
  <c r="K68" s="1"/>
  <c r="W68"/>
  <c r="AC68" s="1"/>
  <c r="AO68"/>
  <c r="AU68" s="1"/>
  <c r="N69"/>
  <c r="T69" s="1"/>
  <c r="AF69"/>
  <c r="AL69" s="1"/>
  <c r="AX69"/>
  <c r="BD69" s="1"/>
  <c r="E70"/>
  <c r="K70" s="1"/>
  <c r="W70"/>
  <c r="AC70" s="1"/>
  <c r="AO70"/>
  <c r="AU70" s="1"/>
  <c r="N71"/>
  <c r="T71" s="1"/>
  <c r="AF71"/>
  <c r="AL71" s="1"/>
  <c r="AX71"/>
  <c r="BD71" s="1"/>
  <c r="E72"/>
  <c r="K72" s="1"/>
  <c r="W72"/>
  <c r="AC72" s="1"/>
  <c r="AO72"/>
  <c r="AU72" s="1"/>
  <c r="N73"/>
  <c r="T73" s="1"/>
  <c r="AF73"/>
  <c r="AL73" s="1"/>
  <c r="AX73"/>
  <c r="BD73" s="1"/>
  <c r="E74"/>
  <c r="H74"/>
  <c r="BL74"/>
  <c r="BG75"/>
  <c r="BM75" s="1"/>
  <c r="BI75"/>
  <c r="BJ75" s="1"/>
  <c r="BL76"/>
  <c r="BL80"/>
  <c r="BL84"/>
  <c r="BL88"/>
  <c r="AK90"/>
  <c r="AF90"/>
  <c r="AL90" s="1"/>
  <c r="BC90"/>
  <c r="AX90"/>
  <c r="BD90" s="1"/>
  <c r="BG93"/>
  <c r="BG97"/>
  <c r="BG101"/>
  <c r="AX76"/>
  <c r="BD76" s="1"/>
  <c r="BG76"/>
  <c r="BM76" s="1"/>
  <c r="E77"/>
  <c r="K77" s="1"/>
  <c r="H77"/>
  <c r="W77"/>
  <c r="AC77" s="1"/>
  <c r="AO77"/>
  <c r="AU77" s="1"/>
  <c r="BF77"/>
  <c r="N78"/>
  <c r="T78" s="1"/>
  <c r="AF78"/>
  <c r="AL78" s="1"/>
  <c r="AX78"/>
  <c r="BD78" s="1"/>
  <c r="BG78"/>
  <c r="BM78" s="1"/>
  <c r="E79"/>
  <c r="H79"/>
  <c r="W79"/>
  <c r="AC79" s="1"/>
  <c r="AO79"/>
  <c r="AU79" s="1"/>
  <c r="BF79"/>
  <c r="N80"/>
  <c r="T80" s="1"/>
  <c r="AF80"/>
  <c r="AL80" s="1"/>
  <c r="AX80"/>
  <c r="BD80" s="1"/>
  <c r="BG80"/>
  <c r="BM80" s="1"/>
  <c r="E81"/>
  <c r="K81" s="1"/>
  <c r="H81"/>
  <c r="W81"/>
  <c r="AC81" s="1"/>
  <c r="AO81"/>
  <c r="AU81" s="1"/>
  <c r="BF81"/>
  <c r="N82"/>
  <c r="T82" s="1"/>
  <c r="AF82"/>
  <c r="AL82" s="1"/>
  <c r="AX82"/>
  <c r="BD82" s="1"/>
  <c r="BG82"/>
  <c r="BM82" s="1"/>
  <c r="E83"/>
  <c r="H83"/>
  <c r="W83"/>
  <c r="AC83" s="1"/>
  <c r="AO83"/>
  <c r="AU83" s="1"/>
  <c r="BF83"/>
  <c r="N84"/>
  <c r="T84" s="1"/>
  <c r="AF84"/>
  <c r="AL84" s="1"/>
  <c r="AX84"/>
  <c r="BD84" s="1"/>
  <c r="BG84"/>
  <c r="BM84" s="1"/>
  <c r="E85"/>
  <c r="K85" s="1"/>
  <c r="H85"/>
  <c r="W85"/>
  <c r="AC85" s="1"/>
  <c r="AO85"/>
  <c r="AU85" s="1"/>
  <c r="BF85"/>
  <c r="N86"/>
  <c r="T86" s="1"/>
  <c r="AF86"/>
  <c r="AL86" s="1"/>
  <c r="AX86"/>
  <c r="BD86" s="1"/>
  <c r="BG86"/>
  <c r="BM86" s="1"/>
  <c r="E87"/>
  <c r="H87"/>
  <c r="W87"/>
  <c r="AC87" s="1"/>
  <c r="AO87"/>
  <c r="AU87" s="1"/>
  <c r="BF87"/>
  <c r="N88"/>
  <c r="T88" s="1"/>
  <c r="AF88"/>
  <c r="AL88" s="1"/>
  <c r="AX88"/>
  <c r="BD88" s="1"/>
  <c r="BG88"/>
  <c r="BM88" s="1"/>
  <c r="E89"/>
  <c r="K89" s="1"/>
  <c r="H89"/>
  <c r="W89"/>
  <c r="AC89" s="1"/>
  <c r="AO89"/>
  <c r="AU89" s="1"/>
  <c r="BF89"/>
  <c r="N90"/>
  <c r="T90" s="1"/>
  <c r="BL90"/>
  <c r="BI91"/>
  <c r="BJ91" s="1"/>
  <c r="BM94"/>
  <c r="BM98"/>
  <c r="BM102"/>
  <c r="J91"/>
  <c r="E91"/>
  <c r="K91" s="1"/>
  <c r="AB91"/>
  <c r="W91"/>
  <c r="AC91" s="1"/>
  <c r="AT91"/>
  <c r="AO91"/>
  <c r="AU91" s="1"/>
  <c r="BF91"/>
  <c r="BK91"/>
  <c r="BG95"/>
  <c r="BG99"/>
  <c r="BG103"/>
  <c r="BM90"/>
  <c r="BM92"/>
  <c r="BM96"/>
  <c r="BM100"/>
  <c r="BM104"/>
  <c r="BL92"/>
  <c r="BI93"/>
  <c r="BJ93" s="1"/>
  <c r="BK93"/>
  <c r="BL94"/>
  <c r="BI95"/>
  <c r="BJ95" s="1"/>
  <c r="BK95"/>
  <c r="BL96"/>
  <c r="BI97"/>
  <c r="BJ97" s="1"/>
  <c r="BK97"/>
  <c r="BL98"/>
  <c r="BI99"/>
  <c r="BJ99" s="1"/>
  <c r="BK99"/>
  <c r="BL100"/>
  <c r="BI101"/>
  <c r="BJ101" s="1"/>
  <c r="BK101"/>
  <c r="BL102"/>
  <c r="BI103"/>
  <c r="BJ103" s="1"/>
  <c r="BK103"/>
  <c r="AO104"/>
  <c r="AU104" s="1"/>
  <c r="BL104"/>
  <c r="I105"/>
  <c r="N92"/>
  <c r="T92" s="1"/>
  <c r="AF92"/>
  <c r="AL92" s="1"/>
  <c r="AX92"/>
  <c r="BD92" s="1"/>
  <c r="E93"/>
  <c r="K93" s="1"/>
  <c r="W93"/>
  <c r="AC93" s="1"/>
  <c r="AO93"/>
  <c r="AU93" s="1"/>
  <c r="N94"/>
  <c r="T94" s="1"/>
  <c r="AF94"/>
  <c r="AL94" s="1"/>
  <c r="AX94"/>
  <c r="BD94" s="1"/>
  <c r="E95"/>
  <c r="K95" s="1"/>
  <c r="W95"/>
  <c r="AC95" s="1"/>
  <c r="AO95"/>
  <c r="AU95" s="1"/>
  <c r="N96"/>
  <c r="T96" s="1"/>
  <c r="AF96"/>
  <c r="AL96" s="1"/>
  <c r="AX96"/>
  <c r="BD96" s="1"/>
  <c r="E97"/>
  <c r="K97" s="1"/>
  <c r="W97"/>
  <c r="AC97" s="1"/>
  <c r="AO97"/>
  <c r="AU97" s="1"/>
  <c r="N98"/>
  <c r="T98" s="1"/>
  <c r="AF98"/>
  <c r="AL98" s="1"/>
  <c r="AX98"/>
  <c r="BD98" s="1"/>
  <c r="E99"/>
  <c r="K99" s="1"/>
  <c r="W99"/>
  <c r="AC99" s="1"/>
  <c r="AO99"/>
  <c r="AU99" s="1"/>
  <c r="N100"/>
  <c r="T100" s="1"/>
  <c r="AF100"/>
  <c r="AL100" s="1"/>
  <c r="AX100"/>
  <c r="BD100" s="1"/>
  <c r="E101"/>
  <c r="K101" s="1"/>
  <c r="W101"/>
  <c r="AC101" s="1"/>
  <c r="AO101"/>
  <c r="AU101" s="1"/>
  <c r="N102"/>
  <c r="T102" s="1"/>
  <c r="AF102"/>
  <c r="AL102" s="1"/>
  <c r="AX102"/>
  <c r="BD102" s="1"/>
  <c r="E103"/>
  <c r="K103" s="1"/>
  <c r="W103"/>
  <c r="AC103" s="1"/>
  <c r="AO103"/>
  <c r="AU103" s="1"/>
  <c r="N104"/>
  <c r="T104" s="1"/>
  <c r="AF104"/>
  <c r="AL104" s="1"/>
  <c r="AX104"/>
  <c r="BD104" s="1"/>
  <c r="J8" i="14"/>
  <c r="S8"/>
  <c r="AB8"/>
  <c r="AK8"/>
  <c r="AT8"/>
  <c r="BC8"/>
  <c r="BG8"/>
  <c r="BM8" s="1"/>
  <c r="E10"/>
  <c r="K10" s="1"/>
  <c r="BG10"/>
  <c r="BM10" s="1"/>
  <c r="E11"/>
  <c r="K11" s="1"/>
  <c r="BG11"/>
  <c r="BM11" s="1"/>
  <c r="E12"/>
  <c r="K12" s="1"/>
  <c r="BG12"/>
  <c r="BM12" s="1"/>
  <c r="E13"/>
  <c r="K13" s="1"/>
  <c r="BG13"/>
  <c r="BM13" s="1"/>
  <c r="E14"/>
  <c r="K14" s="1"/>
  <c r="BG14"/>
  <c r="BM14" s="1"/>
  <c r="E15"/>
  <c r="K15" s="1"/>
  <c r="BG15"/>
  <c r="BM15" s="1"/>
  <c r="E16"/>
  <c r="K16" s="1"/>
  <c r="BG16"/>
  <c r="BM16" s="1"/>
  <c r="E17"/>
  <c r="K17" s="1"/>
  <c r="BG17"/>
  <c r="BM17" s="1"/>
  <c r="E18"/>
  <c r="K18" s="1"/>
  <c r="BG18"/>
  <c r="BM18" s="1"/>
  <c r="E19"/>
  <c r="K19" s="1"/>
  <c r="BG19"/>
  <c r="BM19" s="1"/>
  <c r="E20"/>
  <c r="K20" s="1"/>
  <c r="BG20"/>
  <c r="BM20" s="1"/>
  <c r="E21"/>
  <c r="K21" s="1"/>
  <c r="BG21"/>
  <c r="BM21" s="1"/>
  <c r="E22"/>
  <c r="K22" s="1"/>
  <c r="E8"/>
  <c r="N8"/>
  <c r="W8"/>
  <c r="AF8"/>
  <c r="AO8"/>
  <c r="AX8"/>
  <c r="BL22"/>
  <c r="BL23"/>
  <c r="BL24"/>
  <c r="BL25"/>
  <c r="BL26"/>
  <c r="BL27"/>
  <c r="BL28"/>
  <c r="BL29"/>
  <c r="BL30"/>
  <c r="BL31"/>
  <c r="BL32"/>
  <c r="BL33"/>
  <c r="BL34"/>
  <c r="BL35"/>
  <c r="BL36"/>
  <c r="BL37"/>
  <c r="BL38"/>
  <c r="BL39"/>
  <c r="BL40"/>
  <c r="BL41"/>
  <c r="BL42"/>
  <c r="BL43"/>
  <c r="BL44"/>
  <c r="BL45"/>
  <c r="BL46"/>
  <c r="BL47"/>
  <c r="BL48"/>
  <c r="BL49"/>
  <c r="BL50"/>
  <c r="BL51"/>
  <c r="BL52"/>
  <c r="BL53"/>
  <c r="BL54"/>
  <c r="BL55"/>
  <c r="BL56"/>
  <c r="BL57"/>
  <c r="BL58"/>
  <c r="BL59"/>
  <c r="BL60"/>
  <c r="BL61"/>
  <c r="BL62"/>
  <c r="BL63"/>
  <c r="BL64"/>
  <c r="BL65"/>
  <c r="AF66"/>
  <c r="AL66" s="1"/>
  <c r="AO66"/>
  <c r="AU66" s="1"/>
  <c r="AX66"/>
  <c r="BD66" s="1"/>
  <c r="BF66"/>
  <c r="N67"/>
  <c r="T67" s="1"/>
  <c r="W67"/>
  <c r="AC67" s="1"/>
  <c r="AF67"/>
  <c r="AL67" s="1"/>
  <c r="AO67"/>
  <c r="AU67" s="1"/>
  <c r="AX67"/>
  <c r="BD67" s="1"/>
  <c r="BF67"/>
  <c r="N68"/>
  <c r="T68" s="1"/>
  <c r="W68"/>
  <c r="AC68" s="1"/>
  <c r="AF68"/>
  <c r="AL68" s="1"/>
  <c r="AO68"/>
  <c r="AU68" s="1"/>
  <c r="AX68"/>
  <c r="BD68" s="1"/>
  <c r="BF68"/>
  <c r="N69"/>
  <c r="T69" s="1"/>
  <c r="W69"/>
  <c r="AC69" s="1"/>
  <c r="AF69"/>
  <c r="AL69" s="1"/>
  <c r="AO69"/>
  <c r="AU69" s="1"/>
  <c r="AX69"/>
  <c r="BD69" s="1"/>
  <c r="BF69"/>
  <c r="N70"/>
  <c r="T70" s="1"/>
  <c r="W70"/>
  <c r="AC70" s="1"/>
  <c r="AF70"/>
  <c r="AL70" s="1"/>
  <c r="AO70"/>
  <c r="AU70" s="1"/>
  <c r="AX70"/>
  <c r="BD70" s="1"/>
  <c r="BF70"/>
  <c r="N71"/>
  <c r="T71" s="1"/>
  <c r="W71"/>
  <c r="AC71" s="1"/>
  <c r="AF71"/>
  <c r="AL71" s="1"/>
  <c r="AO71"/>
  <c r="AU71" s="1"/>
  <c r="AX71"/>
  <c r="BD71" s="1"/>
  <c r="BF71"/>
  <c r="N72"/>
  <c r="T72" s="1"/>
  <c r="W72"/>
  <c r="AC72" s="1"/>
  <c r="AF72"/>
  <c r="AL72" s="1"/>
  <c r="AO72"/>
  <c r="AU72" s="1"/>
  <c r="AX72"/>
  <c r="BD72" s="1"/>
  <c r="BF72"/>
  <c r="N73"/>
  <c r="T73" s="1"/>
  <c r="W73"/>
  <c r="AC73" s="1"/>
  <c r="AF73"/>
  <c r="AL73" s="1"/>
  <c r="AO73"/>
  <c r="AU73" s="1"/>
  <c r="AX73"/>
  <c r="BD73" s="1"/>
  <c r="BF73"/>
  <c r="N74"/>
  <c r="T74" s="1"/>
  <c r="W74"/>
  <c r="AC74" s="1"/>
  <c r="AF74"/>
  <c r="AL74" s="1"/>
  <c r="AT74"/>
  <c r="AO74"/>
  <c r="AU74" s="1"/>
  <c r="E23"/>
  <c r="K23" s="1"/>
  <c r="E24"/>
  <c r="K24" s="1"/>
  <c r="E25"/>
  <c r="K25" s="1"/>
  <c r="E26"/>
  <c r="K26" s="1"/>
  <c r="E27"/>
  <c r="K27" s="1"/>
  <c r="E28"/>
  <c r="K28" s="1"/>
  <c r="E29"/>
  <c r="K29" s="1"/>
  <c r="E30"/>
  <c r="K30" s="1"/>
  <c r="E31"/>
  <c r="K31" s="1"/>
  <c r="E32"/>
  <c r="K32" s="1"/>
  <c r="E33"/>
  <c r="K33" s="1"/>
  <c r="E34"/>
  <c r="K34" s="1"/>
  <c r="E35"/>
  <c r="K35" s="1"/>
  <c r="E36"/>
  <c r="K36" s="1"/>
  <c r="E37"/>
  <c r="K37" s="1"/>
  <c r="E38"/>
  <c r="K38" s="1"/>
  <c r="E39"/>
  <c r="K39" s="1"/>
  <c r="E40"/>
  <c r="K40" s="1"/>
  <c r="E41"/>
  <c r="K41" s="1"/>
  <c r="E42"/>
  <c r="K42" s="1"/>
  <c r="E43"/>
  <c r="K43" s="1"/>
  <c r="E44"/>
  <c r="K44" s="1"/>
  <c r="E45"/>
  <c r="K45" s="1"/>
  <c r="E46"/>
  <c r="K46" s="1"/>
  <c r="E47"/>
  <c r="K47" s="1"/>
  <c r="E48"/>
  <c r="K48" s="1"/>
  <c r="E49"/>
  <c r="K49" s="1"/>
  <c r="E50"/>
  <c r="K50" s="1"/>
  <c r="E51"/>
  <c r="K51" s="1"/>
  <c r="E52"/>
  <c r="K52" s="1"/>
  <c r="E53"/>
  <c r="K53" s="1"/>
  <c r="E54"/>
  <c r="K54" s="1"/>
  <c r="E55"/>
  <c r="K55" s="1"/>
  <c r="E56"/>
  <c r="K56" s="1"/>
  <c r="E57"/>
  <c r="K57" s="1"/>
  <c r="E58"/>
  <c r="K58" s="1"/>
  <c r="E59"/>
  <c r="K59" s="1"/>
  <c r="E60"/>
  <c r="K60" s="1"/>
  <c r="E61"/>
  <c r="K61" s="1"/>
  <c r="E62"/>
  <c r="K62" s="1"/>
  <c r="E63"/>
  <c r="K63" s="1"/>
  <c r="E64"/>
  <c r="K64" s="1"/>
  <c r="E65"/>
  <c r="K65" s="1"/>
  <c r="E66"/>
  <c r="K66" s="1"/>
  <c r="E67"/>
  <c r="K67" s="1"/>
  <c r="E68"/>
  <c r="K68" s="1"/>
  <c r="J105"/>
  <c r="E105"/>
  <c r="K105" s="1"/>
  <c r="AX74"/>
  <c r="BD74" s="1"/>
  <c r="BF74"/>
  <c r="N75"/>
  <c r="T75" s="1"/>
  <c r="W75"/>
  <c r="AC75" s="1"/>
  <c r="AF75"/>
  <c r="AL75" s="1"/>
  <c r="AO75"/>
  <c r="AU75" s="1"/>
  <c r="AX75"/>
  <c r="BD75" s="1"/>
  <c r="BF75"/>
  <c r="N76"/>
  <c r="T76" s="1"/>
  <c r="W76"/>
  <c r="AC76" s="1"/>
  <c r="AF76"/>
  <c r="AL76" s="1"/>
  <c r="AO76"/>
  <c r="AU76" s="1"/>
  <c r="AX76"/>
  <c r="BD76" s="1"/>
  <c r="BF76"/>
  <c r="N77"/>
  <c r="T77" s="1"/>
  <c r="W77"/>
  <c r="AC77" s="1"/>
  <c r="AF77"/>
  <c r="AL77" s="1"/>
  <c r="AO77"/>
  <c r="AU77" s="1"/>
  <c r="AX77"/>
  <c r="BD77" s="1"/>
  <c r="BF77"/>
  <c r="AF78"/>
  <c r="AL78" s="1"/>
  <c r="AO78"/>
  <c r="AU78" s="1"/>
  <c r="BL78"/>
  <c r="AX79"/>
  <c r="BD79" s="1"/>
  <c r="BF79"/>
  <c r="BF80"/>
  <c r="BF81"/>
  <c r="AX82"/>
  <c r="BD82" s="1"/>
  <c r="BL82"/>
  <c r="BL83"/>
  <c r="BL84"/>
  <c r="BL85"/>
  <c r="BL86"/>
  <c r="BL87"/>
  <c r="BL88"/>
  <c r="BL89"/>
  <c r="AX90"/>
  <c r="BD90" s="1"/>
  <c r="BL90"/>
  <c r="W91"/>
  <c r="AC91" s="1"/>
  <c r="AF91"/>
  <c r="AL91" s="1"/>
  <c r="AO91"/>
  <c r="AU91" s="1"/>
  <c r="AX91"/>
  <c r="BD91" s="1"/>
  <c r="BF91"/>
  <c r="BL92"/>
  <c r="BL93"/>
  <c r="BL94"/>
  <c r="BL95"/>
  <c r="BL96"/>
  <c r="BL97"/>
  <c r="BL98"/>
  <c r="BL99"/>
  <c r="BL100"/>
  <c r="BL101"/>
  <c r="BL102"/>
  <c r="BL103"/>
  <c r="BF128"/>
  <c r="BK128"/>
  <c r="E75"/>
  <c r="K75" s="1"/>
  <c r="E76"/>
  <c r="K76" s="1"/>
  <c r="E78"/>
  <c r="K78" s="1"/>
  <c r="E79"/>
  <c r="K79" s="1"/>
  <c r="E80"/>
  <c r="K80" s="1"/>
  <c r="E81"/>
  <c r="K81" s="1"/>
  <c r="E82"/>
  <c r="K82" s="1"/>
  <c r="E83"/>
  <c r="K83" s="1"/>
  <c r="E84"/>
  <c r="K84" s="1"/>
  <c r="E85"/>
  <c r="K85" s="1"/>
  <c r="E86"/>
  <c r="K86" s="1"/>
  <c r="E87"/>
  <c r="K87" s="1"/>
  <c r="E88"/>
  <c r="K88" s="1"/>
  <c r="E89"/>
  <c r="K89" s="1"/>
  <c r="E90"/>
  <c r="K90" s="1"/>
  <c r="E91"/>
  <c r="K91" s="1"/>
  <c r="E92"/>
  <c r="K92" s="1"/>
  <c r="E93"/>
  <c r="K93" s="1"/>
  <c r="E94"/>
  <c r="K94" s="1"/>
  <c r="E95"/>
  <c r="K95" s="1"/>
  <c r="E96"/>
  <c r="K96" s="1"/>
  <c r="E97"/>
  <c r="K97" s="1"/>
  <c r="E98"/>
  <c r="K98" s="1"/>
  <c r="E99"/>
  <c r="K99" s="1"/>
  <c r="E100"/>
  <c r="K100" s="1"/>
  <c r="E101"/>
  <c r="K101" s="1"/>
  <c r="E102"/>
  <c r="K102" s="1"/>
  <c r="E103"/>
  <c r="K103" s="1"/>
  <c r="E104"/>
  <c r="K104" s="1"/>
  <c r="BM104"/>
  <c r="BL104"/>
  <c r="BL105"/>
  <c r="BL106"/>
  <c r="BL107"/>
  <c r="BL108"/>
  <c r="BL109"/>
  <c r="BL110"/>
  <c r="BL111"/>
  <c r="BL112"/>
  <c r="BL113"/>
  <c r="BL114"/>
  <c r="BL115"/>
  <c r="BL116"/>
  <c r="BL117"/>
  <c r="BL118"/>
  <c r="BL119"/>
  <c r="BL120"/>
  <c r="BL121"/>
  <c r="BL122"/>
  <c r="AF123"/>
  <c r="AL123" s="1"/>
  <c r="BF123"/>
  <c r="AF124"/>
  <c r="AL124" s="1"/>
  <c r="AX124"/>
  <c r="BD124" s="1"/>
  <c r="BF124"/>
  <c r="N125"/>
  <c r="T125" s="1"/>
  <c r="W125"/>
  <c r="AC125" s="1"/>
  <c r="BF125"/>
  <c r="AX126"/>
  <c r="BD126" s="1"/>
  <c r="BF126"/>
  <c r="N127"/>
  <c r="T127" s="1"/>
  <c r="W127"/>
  <c r="AC127" s="1"/>
  <c r="AF127"/>
  <c r="AL127" s="1"/>
  <c r="AO127"/>
  <c r="AU127" s="1"/>
  <c r="AX127"/>
  <c r="BD127" s="1"/>
  <c r="BF127"/>
  <c r="I128"/>
  <c r="E106"/>
  <c r="K106" s="1"/>
  <c r="E107"/>
  <c r="K107" s="1"/>
  <c r="E108"/>
  <c r="K108" s="1"/>
  <c r="E109"/>
  <c r="K109" s="1"/>
  <c r="E110"/>
  <c r="K110" s="1"/>
  <c r="E111"/>
  <c r="K111" s="1"/>
  <c r="E112"/>
  <c r="K112" s="1"/>
  <c r="E113"/>
  <c r="K113" s="1"/>
  <c r="E114"/>
  <c r="K114" s="1"/>
  <c r="E115"/>
  <c r="K115" s="1"/>
  <c r="E116"/>
  <c r="K116" s="1"/>
  <c r="E117"/>
  <c r="K117" s="1"/>
  <c r="E118"/>
  <c r="K118" s="1"/>
  <c r="E119"/>
  <c r="K119" s="1"/>
  <c r="E120"/>
  <c r="K120" s="1"/>
  <c r="E121"/>
  <c r="K121" s="1"/>
  <c r="E122"/>
  <c r="K122" s="1"/>
  <c r="E123"/>
  <c r="K123" s="1"/>
  <c r="E124"/>
  <c r="K124" s="1"/>
  <c r="E125"/>
  <c r="K125" s="1"/>
  <c r="E126"/>
  <c r="K126" s="1"/>
  <c r="E127"/>
  <c r="K127" s="1"/>
  <c r="AB21" i="5"/>
  <c r="W21"/>
  <c r="AC21" s="1"/>
  <c r="J23"/>
  <c r="E23"/>
  <c r="K23" s="1"/>
  <c r="AB23"/>
  <c r="W23"/>
  <c r="AC23" s="1"/>
  <c r="H127"/>
  <c r="Z127"/>
  <c r="AK8"/>
  <c r="BD8"/>
  <c r="BM8"/>
  <c r="AK9"/>
  <c r="S10"/>
  <c r="BC10"/>
  <c r="BL10"/>
  <c r="J11"/>
  <c r="S11"/>
  <c r="BC11"/>
  <c r="BL11"/>
  <c r="BC12"/>
  <c r="BL12"/>
  <c r="J13"/>
  <c r="S13"/>
  <c r="BC13"/>
  <c r="BL13"/>
  <c r="J14"/>
  <c r="S14"/>
  <c r="BC14"/>
  <c r="BL14"/>
  <c r="J15"/>
  <c r="S15"/>
  <c r="BC15"/>
  <c r="BL15"/>
  <c r="J16"/>
  <c r="S16"/>
  <c r="BC16"/>
  <c r="BL16"/>
  <c r="J17"/>
  <c r="S17"/>
  <c r="BC17"/>
  <c r="BL17"/>
  <c r="J18"/>
  <c r="S18"/>
  <c r="BC18"/>
  <c r="BL18"/>
  <c r="AK19"/>
  <c r="AK20"/>
  <c r="AB22"/>
  <c r="W22"/>
  <c r="AC22" s="1"/>
  <c r="AB24"/>
  <c r="W24"/>
  <c r="AC24" s="1"/>
  <c r="K8"/>
  <c r="N8"/>
  <c r="Q8"/>
  <c r="Q127" s="1"/>
  <c r="S8"/>
  <c r="AC8"/>
  <c r="AF8"/>
  <c r="AO8"/>
  <c r="AR8"/>
  <c r="AR127" s="1"/>
  <c r="AT8"/>
  <c r="BC8"/>
  <c r="BL8"/>
  <c r="AO9"/>
  <c r="AU9" s="1"/>
  <c r="W10"/>
  <c r="AC10" s="1"/>
  <c r="W11"/>
  <c r="AC11" s="1"/>
  <c r="E12"/>
  <c r="K12" s="1"/>
  <c r="W12"/>
  <c r="AC12" s="1"/>
  <c r="W13"/>
  <c r="AC13" s="1"/>
  <c r="W14"/>
  <c r="AC14" s="1"/>
  <c r="W15"/>
  <c r="AC15" s="1"/>
  <c r="W16"/>
  <c r="AC16" s="1"/>
  <c r="W17"/>
  <c r="AC17" s="1"/>
  <c r="W18"/>
  <c r="AC18" s="1"/>
  <c r="E19"/>
  <c r="K19" s="1"/>
  <c r="AO19"/>
  <c r="AU19" s="1"/>
  <c r="AO20"/>
  <c r="AU20" s="1"/>
  <c r="S21"/>
  <c r="BD21"/>
  <c r="BM21"/>
  <c r="K22"/>
  <c r="T22"/>
  <c r="BC22"/>
  <c r="BL22"/>
  <c r="BD23"/>
  <c r="BM23"/>
  <c r="K24"/>
  <c r="T24"/>
  <c r="AT66"/>
  <c r="AO66"/>
  <c r="AU66" s="1"/>
  <c r="AT67"/>
  <c r="AO67"/>
  <c r="AU67" s="1"/>
  <c r="BL100"/>
  <c r="BG100"/>
  <c r="BM100" s="1"/>
  <c r="BL102"/>
  <c r="BG102"/>
  <c r="BM102" s="1"/>
  <c r="BL104"/>
  <c r="BG104"/>
  <c r="BM104" s="1"/>
  <c r="BL106"/>
  <c r="BG106"/>
  <c r="BM106" s="1"/>
  <c r="BC24"/>
  <c r="BL24"/>
  <c r="J25"/>
  <c r="S25"/>
  <c r="BC25"/>
  <c r="BL25"/>
  <c r="J26"/>
  <c r="S26"/>
  <c r="BC26"/>
  <c r="BL26"/>
  <c r="AK27"/>
  <c r="S28"/>
  <c r="BC28"/>
  <c r="BL28"/>
  <c r="J29"/>
  <c r="S29"/>
  <c r="BC29"/>
  <c r="BL29"/>
  <c r="BC30"/>
  <c r="BL30"/>
  <c r="AK31"/>
  <c r="S32"/>
  <c r="BC32"/>
  <c r="BL32"/>
  <c r="J33"/>
  <c r="S33"/>
  <c r="BC33"/>
  <c r="BL33"/>
  <c r="BC34"/>
  <c r="BL34"/>
  <c r="J35"/>
  <c r="S35"/>
  <c r="BC35"/>
  <c r="BL35"/>
  <c r="BC36"/>
  <c r="BL36"/>
  <c r="BC37"/>
  <c r="BL37"/>
  <c r="BC38"/>
  <c r="BL38"/>
  <c r="BC39"/>
  <c r="BL39"/>
  <c r="J40"/>
  <c r="S40"/>
  <c r="BC40"/>
  <c r="BL40"/>
  <c r="AK41"/>
  <c r="AK42"/>
  <c r="AK43"/>
  <c r="AK44"/>
  <c r="AK45"/>
  <c r="AK46"/>
  <c r="AK47"/>
  <c r="AK48"/>
  <c r="AK49"/>
  <c r="AK50"/>
  <c r="AK51"/>
  <c r="AK52"/>
  <c r="AK53"/>
  <c r="AK54"/>
  <c r="AK55"/>
  <c r="AK56"/>
  <c r="AK57"/>
  <c r="AK58"/>
  <c r="AK59"/>
  <c r="AK60"/>
  <c r="AK61"/>
  <c r="AK62"/>
  <c r="AK63"/>
  <c r="AK64"/>
  <c r="AK65"/>
  <c r="AL67"/>
  <c r="W25"/>
  <c r="AC25" s="1"/>
  <c r="W26"/>
  <c r="AC26" s="1"/>
  <c r="E27"/>
  <c r="K27" s="1"/>
  <c r="AO27"/>
  <c r="AU27" s="1"/>
  <c r="W28"/>
  <c r="AC28" s="1"/>
  <c r="W29"/>
  <c r="AC29" s="1"/>
  <c r="E30"/>
  <c r="K30" s="1"/>
  <c r="W30"/>
  <c r="AC30" s="1"/>
  <c r="E31"/>
  <c r="K31" s="1"/>
  <c r="AO31"/>
  <c r="AU31" s="1"/>
  <c r="W32"/>
  <c r="AC32" s="1"/>
  <c r="W33"/>
  <c r="AC33" s="1"/>
  <c r="E34"/>
  <c r="K34" s="1"/>
  <c r="W34"/>
  <c r="AC34" s="1"/>
  <c r="W35"/>
  <c r="AC35" s="1"/>
  <c r="E36"/>
  <c r="K36" s="1"/>
  <c r="W36"/>
  <c r="AC36" s="1"/>
  <c r="E37"/>
  <c r="K37" s="1"/>
  <c r="W37"/>
  <c r="AC37" s="1"/>
  <c r="E38"/>
  <c r="K38" s="1"/>
  <c r="W38"/>
  <c r="AC38" s="1"/>
  <c r="E39"/>
  <c r="K39" s="1"/>
  <c r="W39"/>
  <c r="AC39" s="1"/>
  <c r="W40"/>
  <c r="AC40" s="1"/>
  <c r="E41"/>
  <c r="K41" s="1"/>
  <c r="AO41"/>
  <c r="AU41" s="1"/>
  <c r="AO42"/>
  <c r="AU42" s="1"/>
  <c r="AO43"/>
  <c r="AU43" s="1"/>
  <c r="AO44"/>
  <c r="AU44" s="1"/>
  <c r="AO45"/>
  <c r="AU45" s="1"/>
  <c r="AO46"/>
  <c r="AU46" s="1"/>
  <c r="AO47"/>
  <c r="AU47" s="1"/>
  <c r="AO48"/>
  <c r="AU48" s="1"/>
  <c r="AO49"/>
  <c r="AU49" s="1"/>
  <c r="AO50"/>
  <c r="AU50" s="1"/>
  <c r="AO51"/>
  <c r="AU51" s="1"/>
  <c r="AO52"/>
  <c r="AU52" s="1"/>
  <c r="AO53"/>
  <c r="AU53" s="1"/>
  <c r="AO54"/>
  <c r="AU54" s="1"/>
  <c r="AO55"/>
  <c r="AU55" s="1"/>
  <c r="AO56"/>
  <c r="AU56" s="1"/>
  <c r="AO57"/>
  <c r="AU57" s="1"/>
  <c r="AO58"/>
  <c r="AU58" s="1"/>
  <c r="AO59"/>
  <c r="AU59" s="1"/>
  <c r="AO60"/>
  <c r="AU60" s="1"/>
  <c r="AO61"/>
  <c r="AU61" s="1"/>
  <c r="AO62"/>
  <c r="AU62" s="1"/>
  <c r="AO63"/>
  <c r="AU63" s="1"/>
  <c r="AO64"/>
  <c r="AU64" s="1"/>
  <c r="AO65"/>
  <c r="AU65" s="1"/>
  <c r="AK66"/>
  <c r="AK67"/>
  <c r="BL107"/>
  <c r="BG107"/>
  <c r="BM107" s="1"/>
  <c r="BL109"/>
  <c r="BG109"/>
  <c r="BM109" s="1"/>
  <c r="BL111"/>
  <c r="BG111"/>
  <c r="BM111" s="1"/>
  <c r="BL113"/>
  <c r="BG113"/>
  <c r="BM113" s="1"/>
  <c r="BL115"/>
  <c r="BG115"/>
  <c r="BM115" s="1"/>
  <c r="BL117"/>
  <c r="BG117"/>
  <c r="BM117" s="1"/>
  <c r="BL119"/>
  <c r="BG119"/>
  <c r="BM119" s="1"/>
  <c r="BL121"/>
  <c r="BG121"/>
  <c r="BM121" s="1"/>
  <c r="BL123"/>
  <c r="BG123"/>
  <c r="BM123" s="1"/>
  <c r="AK68"/>
  <c r="AK69"/>
  <c r="AK70"/>
  <c r="AK71"/>
  <c r="AK72"/>
  <c r="AK73"/>
  <c r="AK74"/>
  <c r="AK75"/>
  <c r="AK76"/>
  <c r="AK77"/>
  <c r="AK78"/>
  <c r="AK79"/>
  <c r="AK80"/>
  <c r="AK81"/>
  <c r="AK82"/>
  <c r="AK83"/>
  <c r="AK84"/>
  <c r="AK85"/>
  <c r="AK86"/>
  <c r="AK87"/>
  <c r="AK88"/>
  <c r="AK89"/>
  <c r="AK90"/>
  <c r="AK91"/>
  <c r="AK92"/>
  <c r="AK93"/>
  <c r="AK94"/>
  <c r="AK95"/>
  <c r="AK96"/>
  <c r="AK97"/>
  <c r="AK98"/>
  <c r="AX99"/>
  <c r="BD99" s="1"/>
  <c r="BF99"/>
  <c r="J100"/>
  <c r="S100"/>
  <c r="AB100"/>
  <c r="AK100"/>
  <c r="AT100"/>
  <c r="BC100"/>
  <c r="BK100"/>
  <c r="BL101"/>
  <c r="J102"/>
  <c r="S102"/>
  <c r="AB102"/>
  <c r="AK102"/>
  <c r="AT102"/>
  <c r="BC102"/>
  <c r="BK102"/>
  <c r="BL103"/>
  <c r="J104"/>
  <c r="S104"/>
  <c r="AB104"/>
  <c r="AK104"/>
  <c r="AT104"/>
  <c r="BC104"/>
  <c r="BK104"/>
  <c r="BL105"/>
  <c r="J106"/>
  <c r="S106"/>
  <c r="AB106"/>
  <c r="AK106"/>
  <c r="AT106"/>
  <c r="BC106"/>
  <c r="BK106"/>
  <c r="AX107"/>
  <c r="BD107" s="1"/>
  <c r="BC107"/>
  <c r="AO68"/>
  <c r="AU68" s="1"/>
  <c r="AO69"/>
  <c r="AU69" s="1"/>
  <c r="AO70"/>
  <c r="AU70" s="1"/>
  <c r="AO71"/>
  <c r="AU71" s="1"/>
  <c r="AO72"/>
  <c r="AU72" s="1"/>
  <c r="AO73"/>
  <c r="AU73" s="1"/>
  <c r="AO74"/>
  <c r="AU74" s="1"/>
  <c r="AO75"/>
  <c r="AU75" s="1"/>
  <c r="AO76"/>
  <c r="AU76" s="1"/>
  <c r="AO77"/>
  <c r="AU77" s="1"/>
  <c r="AO78"/>
  <c r="AU78" s="1"/>
  <c r="AO79"/>
  <c r="AU79" s="1"/>
  <c r="AO80"/>
  <c r="AU80" s="1"/>
  <c r="AO81"/>
  <c r="AU81" s="1"/>
  <c r="AO82"/>
  <c r="AU82" s="1"/>
  <c r="AO83"/>
  <c r="AU83" s="1"/>
  <c r="AO84"/>
  <c r="AU84" s="1"/>
  <c r="AO85"/>
  <c r="AU85" s="1"/>
  <c r="AO86"/>
  <c r="AU86" s="1"/>
  <c r="AO87"/>
  <c r="AU87" s="1"/>
  <c r="AO88"/>
  <c r="AU88" s="1"/>
  <c r="AO89"/>
  <c r="AU89" s="1"/>
  <c r="AO90"/>
  <c r="AU90" s="1"/>
  <c r="AO91"/>
  <c r="AU91" s="1"/>
  <c r="AO92"/>
  <c r="AU92" s="1"/>
  <c r="AO93"/>
  <c r="AU93" s="1"/>
  <c r="AO94"/>
  <c r="AU94" s="1"/>
  <c r="AO95"/>
  <c r="AU95" s="1"/>
  <c r="AO96"/>
  <c r="AU96" s="1"/>
  <c r="AO97"/>
  <c r="AU97" s="1"/>
  <c r="AO98"/>
  <c r="AU98" s="1"/>
  <c r="BK99"/>
  <c r="T107"/>
  <c r="AC107"/>
  <c r="AL107"/>
  <c r="AU107"/>
  <c r="BK107"/>
  <c r="BL108"/>
  <c r="J109"/>
  <c r="S109"/>
  <c r="AB109"/>
  <c r="AK109"/>
  <c r="AT109"/>
  <c r="BC109"/>
  <c r="BK109"/>
  <c r="BL110"/>
  <c r="J111"/>
  <c r="S111"/>
  <c r="AB111"/>
  <c r="AK111"/>
  <c r="AT111"/>
  <c r="BC111"/>
  <c r="BK111"/>
  <c r="BL112"/>
  <c r="J113"/>
  <c r="S113"/>
  <c r="AB113"/>
  <c r="AK113"/>
  <c r="AT113"/>
  <c r="BC113"/>
  <c r="BK113"/>
  <c r="BL114"/>
  <c r="J115"/>
  <c r="S115"/>
  <c r="AB115"/>
  <c r="AK115"/>
  <c r="AT115"/>
  <c r="BC115"/>
  <c r="BK115"/>
  <c r="BL116"/>
  <c r="J117"/>
  <c r="S117"/>
  <c r="AB117"/>
  <c r="AK117"/>
  <c r="AT117"/>
  <c r="BC117"/>
  <c r="BK117"/>
  <c r="BL118"/>
  <c r="J119"/>
  <c r="S119"/>
  <c r="AB119"/>
  <c r="AK119"/>
  <c r="AT119"/>
  <c r="BC119"/>
  <c r="BK119"/>
  <c r="BL120"/>
  <c r="J121"/>
  <c r="S121"/>
  <c r="AB121"/>
  <c r="AK121"/>
  <c r="AT121"/>
  <c r="BC121"/>
  <c r="BK121"/>
  <c r="BL122"/>
  <c r="J123"/>
  <c r="S123"/>
  <c r="AB123"/>
  <c r="AK123"/>
  <c r="AT123"/>
  <c r="BC123"/>
  <c r="BK123"/>
  <c r="E124"/>
  <c r="K124" s="1"/>
  <c r="N124"/>
  <c r="T124" s="1"/>
  <c r="W124"/>
  <c r="AC124" s="1"/>
  <c r="AF124"/>
  <c r="AL124" s="1"/>
  <c r="AO124"/>
  <c r="AU124" s="1"/>
  <c r="AX124"/>
  <c r="BD124" s="1"/>
  <c r="BF124"/>
  <c r="J125"/>
  <c r="S125"/>
  <c r="AB125"/>
  <c r="BG125"/>
  <c r="BM125" s="1"/>
  <c r="E126"/>
  <c r="K126" s="1"/>
  <c r="N126"/>
  <c r="T126" s="1"/>
  <c r="W126"/>
  <c r="AC126" s="1"/>
  <c r="AF126"/>
  <c r="AL126" s="1"/>
  <c r="AO126"/>
  <c r="AU126" s="1"/>
  <c r="AX126"/>
  <c r="BD126" s="1"/>
  <c r="BF126"/>
  <c r="BL9" i="2"/>
  <c r="BL13"/>
  <c r="BL17"/>
  <c r="BL21"/>
  <c r="BL25"/>
  <c r="BL28"/>
  <c r="BL32"/>
  <c r="BL36"/>
  <c r="BL40"/>
  <c r="BL44"/>
  <c r="BL48"/>
  <c r="BL52"/>
  <c r="BL56"/>
  <c r="BJ10"/>
  <c r="BL11"/>
  <c r="BJ14"/>
  <c r="BL15"/>
  <c r="BJ18"/>
  <c r="BL19"/>
  <c r="BJ22"/>
  <c r="BL23"/>
  <c r="BJ29"/>
  <c r="BL30"/>
  <c r="BJ33"/>
  <c r="BL34"/>
  <c r="BJ37"/>
  <c r="BL38"/>
  <c r="BJ41"/>
  <c r="BL42"/>
  <c r="BJ45"/>
  <c r="BL46"/>
  <c r="BJ49"/>
  <c r="BL50"/>
  <c r="BJ53"/>
  <c r="BL54"/>
  <c r="AK57"/>
  <c r="AF57"/>
  <c r="AL57" s="1"/>
  <c r="BC57"/>
  <c r="AX57"/>
  <c r="BD57" s="1"/>
  <c r="BG59"/>
  <c r="BM59" s="1"/>
  <c r="BN59" s="1"/>
  <c r="BO59" s="1"/>
  <c r="K59"/>
  <c r="BI8"/>
  <c r="BI10"/>
  <c r="BL10" s="1"/>
  <c r="BI12"/>
  <c r="BL12" s="1"/>
  <c r="BI14"/>
  <c r="BL14" s="1"/>
  <c r="BI16"/>
  <c r="BL16" s="1"/>
  <c r="BI18"/>
  <c r="BL18" s="1"/>
  <c r="BI20"/>
  <c r="BL20" s="1"/>
  <c r="BI22"/>
  <c r="BL22" s="1"/>
  <c r="BI24"/>
  <c r="BI27"/>
  <c r="BL27" s="1"/>
  <c r="BI29"/>
  <c r="BL29" s="1"/>
  <c r="BI31"/>
  <c r="BL31" s="1"/>
  <c r="BI33"/>
  <c r="BL33" s="1"/>
  <c r="BI35"/>
  <c r="BL35" s="1"/>
  <c r="BI37"/>
  <c r="BL37" s="1"/>
  <c r="BI39"/>
  <c r="BL39" s="1"/>
  <c r="BI41"/>
  <c r="BL41" s="1"/>
  <c r="BI43"/>
  <c r="BL43" s="1"/>
  <c r="BI45"/>
  <c r="BL45" s="1"/>
  <c r="BI47"/>
  <c r="BL47" s="1"/>
  <c r="BI49"/>
  <c r="BL49" s="1"/>
  <c r="BI51"/>
  <c r="BL51" s="1"/>
  <c r="BI53"/>
  <c r="BL53" s="1"/>
  <c r="BI55"/>
  <c r="BL55" s="1"/>
  <c r="BI58"/>
  <c r="BL59"/>
  <c r="BJ62"/>
  <c r="BL63"/>
  <c r="BJ66"/>
  <c r="BL67"/>
  <c r="BJ70"/>
  <c r="BL71"/>
  <c r="BJ74"/>
  <c r="BL75"/>
  <c r="BJ78"/>
  <c r="BL79"/>
  <c r="BF58"/>
  <c r="BL58" s="1"/>
  <c r="J58"/>
  <c r="E58"/>
  <c r="AB58"/>
  <c r="W58"/>
  <c r="AC58" s="1"/>
  <c r="AT58"/>
  <c r="AO58"/>
  <c r="AU58" s="1"/>
  <c r="S59"/>
  <c r="N59"/>
  <c r="T59" s="1"/>
  <c r="AK59"/>
  <c r="AF59"/>
  <c r="AL59" s="1"/>
  <c r="E8"/>
  <c r="H8"/>
  <c r="J8"/>
  <c r="T8"/>
  <c r="W8"/>
  <c r="Z8"/>
  <c r="Z122" s="1"/>
  <c r="AB8"/>
  <c r="AL8"/>
  <c r="AO8"/>
  <c r="AR8"/>
  <c r="AR122" s="1"/>
  <c r="AT8"/>
  <c r="BD8"/>
  <c r="BF8"/>
  <c r="BL8" s="1"/>
  <c r="K9"/>
  <c r="N9"/>
  <c r="T9" s="1"/>
  <c r="AF9"/>
  <c r="AL9" s="1"/>
  <c r="AX9"/>
  <c r="BD9" s="1"/>
  <c r="E10"/>
  <c r="J10"/>
  <c r="W10"/>
  <c r="AC10" s="1"/>
  <c r="AO10"/>
  <c r="AU10" s="1"/>
  <c r="K11"/>
  <c r="N11"/>
  <c r="T11" s="1"/>
  <c r="AF11"/>
  <c r="AL11" s="1"/>
  <c r="AX11"/>
  <c r="BD11" s="1"/>
  <c r="E12"/>
  <c r="J12"/>
  <c r="W12"/>
  <c r="AC12" s="1"/>
  <c r="AO12"/>
  <c r="AU12" s="1"/>
  <c r="K13"/>
  <c r="N13"/>
  <c r="T13" s="1"/>
  <c r="AF13"/>
  <c r="AL13" s="1"/>
  <c r="AX13"/>
  <c r="BD13" s="1"/>
  <c r="E14"/>
  <c r="J14"/>
  <c r="W14"/>
  <c r="AC14" s="1"/>
  <c r="AO14"/>
  <c r="AU14" s="1"/>
  <c r="K15"/>
  <c r="N15"/>
  <c r="T15" s="1"/>
  <c r="AF15"/>
  <c r="AL15" s="1"/>
  <c r="AX15"/>
  <c r="BD15" s="1"/>
  <c r="E16"/>
  <c r="J16"/>
  <c r="W16"/>
  <c r="AC16" s="1"/>
  <c r="AO16"/>
  <c r="AU16" s="1"/>
  <c r="K17"/>
  <c r="N17"/>
  <c r="T17" s="1"/>
  <c r="AF17"/>
  <c r="AL17" s="1"/>
  <c r="AX17"/>
  <c r="BD17" s="1"/>
  <c r="E18"/>
  <c r="J18"/>
  <c r="W18"/>
  <c r="AC18" s="1"/>
  <c r="AO18"/>
  <c r="AU18" s="1"/>
  <c r="K19"/>
  <c r="N19"/>
  <c r="T19" s="1"/>
  <c r="AF19"/>
  <c r="AL19" s="1"/>
  <c r="AX19"/>
  <c r="BD19" s="1"/>
  <c r="E20"/>
  <c r="J20"/>
  <c r="W20"/>
  <c r="AC20" s="1"/>
  <c r="AO20"/>
  <c r="AU20" s="1"/>
  <c r="K21"/>
  <c r="N21"/>
  <c r="T21" s="1"/>
  <c r="AF21"/>
  <c r="AL21" s="1"/>
  <c r="AX21"/>
  <c r="BD21" s="1"/>
  <c r="E22"/>
  <c r="J22"/>
  <c r="W22"/>
  <c r="AC22" s="1"/>
  <c r="AO22"/>
  <c r="AU22" s="1"/>
  <c r="K23"/>
  <c r="N23"/>
  <c r="T23" s="1"/>
  <c r="AF23"/>
  <c r="AL23" s="1"/>
  <c r="AX23"/>
  <c r="BD23" s="1"/>
  <c r="E24"/>
  <c r="J24"/>
  <c r="W24"/>
  <c r="AC24" s="1"/>
  <c r="AO24"/>
  <c r="AU24" s="1"/>
  <c r="K25"/>
  <c r="N25"/>
  <c r="T25" s="1"/>
  <c r="AF25"/>
  <c r="AL25" s="1"/>
  <c r="AX25"/>
  <c r="BD25" s="1"/>
  <c r="E26"/>
  <c r="H26"/>
  <c r="BJ26" s="1"/>
  <c r="V26"/>
  <c r="V122" s="1"/>
  <c r="AA26"/>
  <c r="AF26"/>
  <c r="AL26" s="1"/>
  <c r="AX26"/>
  <c r="BD26" s="1"/>
  <c r="BE26"/>
  <c r="BK26" s="1"/>
  <c r="E27"/>
  <c r="J27"/>
  <c r="W27"/>
  <c r="AC27" s="1"/>
  <c r="AO27"/>
  <c r="AU27" s="1"/>
  <c r="K28"/>
  <c r="N28"/>
  <c r="T28" s="1"/>
  <c r="AF28"/>
  <c r="AL28" s="1"/>
  <c r="AX28"/>
  <c r="BD28" s="1"/>
  <c r="E29"/>
  <c r="J29"/>
  <c r="W29"/>
  <c r="AC29" s="1"/>
  <c r="AO29"/>
  <c r="AU29" s="1"/>
  <c r="K30"/>
  <c r="N30"/>
  <c r="T30" s="1"/>
  <c r="AF30"/>
  <c r="AL30" s="1"/>
  <c r="AX30"/>
  <c r="BD30" s="1"/>
  <c r="E31"/>
  <c r="J31"/>
  <c r="W31"/>
  <c r="AC31" s="1"/>
  <c r="AO31"/>
  <c r="AU31" s="1"/>
  <c r="K32"/>
  <c r="N32"/>
  <c r="T32" s="1"/>
  <c r="AF32"/>
  <c r="AL32" s="1"/>
  <c r="AX32"/>
  <c r="BD32" s="1"/>
  <c r="E33"/>
  <c r="J33"/>
  <c r="W33"/>
  <c r="AC33" s="1"/>
  <c r="AO33"/>
  <c r="AU33" s="1"/>
  <c r="K34"/>
  <c r="N34"/>
  <c r="T34" s="1"/>
  <c r="AF34"/>
  <c r="AL34" s="1"/>
  <c r="AX34"/>
  <c r="BD34" s="1"/>
  <c r="E35"/>
  <c r="J35"/>
  <c r="W35"/>
  <c r="AC35" s="1"/>
  <c r="AO35"/>
  <c r="AU35" s="1"/>
  <c r="K36"/>
  <c r="N36"/>
  <c r="T36" s="1"/>
  <c r="AF36"/>
  <c r="AL36" s="1"/>
  <c r="AX36"/>
  <c r="BD36" s="1"/>
  <c r="E37"/>
  <c r="J37"/>
  <c r="W37"/>
  <c r="AC37" s="1"/>
  <c r="AO37"/>
  <c r="AU37" s="1"/>
  <c r="K38"/>
  <c r="N38"/>
  <c r="T38" s="1"/>
  <c r="AF38"/>
  <c r="AL38" s="1"/>
  <c r="AX38"/>
  <c r="BD38" s="1"/>
  <c r="E39"/>
  <c r="J39"/>
  <c r="W39"/>
  <c r="AC39" s="1"/>
  <c r="AO39"/>
  <c r="AU39" s="1"/>
  <c r="K40"/>
  <c r="N40"/>
  <c r="T40" s="1"/>
  <c r="AF40"/>
  <c r="AL40" s="1"/>
  <c r="AX40"/>
  <c r="BD40" s="1"/>
  <c r="E41"/>
  <c r="J41"/>
  <c r="W41"/>
  <c r="AC41" s="1"/>
  <c r="AO41"/>
  <c r="AU41" s="1"/>
  <c r="K42"/>
  <c r="N42"/>
  <c r="T42" s="1"/>
  <c r="AF42"/>
  <c r="AL42" s="1"/>
  <c r="AX42"/>
  <c r="BD42" s="1"/>
  <c r="E43"/>
  <c r="J43"/>
  <c r="W43"/>
  <c r="AC43" s="1"/>
  <c r="AO43"/>
  <c r="AU43" s="1"/>
  <c r="K44"/>
  <c r="N44"/>
  <c r="T44" s="1"/>
  <c r="AF44"/>
  <c r="AL44" s="1"/>
  <c r="AX44"/>
  <c r="BD44" s="1"/>
  <c r="E45"/>
  <c r="J45"/>
  <c r="W45"/>
  <c r="AC45" s="1"/>
  <c r="AO45"/>
  <c r="AU45" s="1"/>
  <c r="K46"/>
  <c r="N46"/>
  <c r="T46" s="1"/>
  <c r="AF46"/>
  <c r="AL46" s="1"/>
  <c r="AX46"/>
  <c r="BD46" s="1"/>
  <c r="E47"/>
  <c r="J47"/>
  <c r="W47"/>
  <c r="AC47" s="1"/>
  <c r="AO47"/>
  <c r="AU47" s="1"/>
  <c r="K48"/>
  <c r="N48"/>
  <c r="T48" s="1"/>
  <c r="AF48"/>
  <c r="AL48" s="1"/>
  <c r="AX48"/>
  <c r="BD48" s="1"/>
  <c r="E49"/>
  <c r="J49"/>
  <c r="W49"/>
  <c r="AC49" s="1"/>
  <c r="AO49"/>
  <c r="AU49" s="1"/>
  <c r="K50"/>
  <c r="N50"/>
  <c r="T50" s="1"/>
  <c r="AF50"/>
  <c r="AL50" s="1"/>
  <c r="AX50"/>
  <c r="BD50" s="1"/>
  <c r="E51"/>
  <c r="J51"/>
  <c r="W51"/>
  <c r="AC51" s="1"/>
  <c r="AO51"/>
  <c r="AU51" s="1"/>
  <c r="K52"/>
  <c r="N52"/>
  <c r="T52" s="1"/>
  <c r="AF52"/>
  <c r="AL52" s="1"/>
  <c r="AX52"/>
  <c r="BD52" s="1"/>
  <c r="E53"/>
  <c r="J53"/>
  <c r="W53"/>
  <c r="AC53" s="1"/>
  <c r="AO53"/>
  <c r="AU53" s="1"/>
  <c r="K54"/>
  <c r="N54"/>
  <c r="T54" s="1"/>
  <c r="AF54"/>
  <c r="AL54" s="1"/>
  <c r="AX54"/>
  <c r="BD54" s="1"/>
  <c r="E55"/>
  <c r="J55"/>
  <c r="W55"/>
  <c r="AC55" s="1"/>
  <c r="AO55"/>
  <c r="AU55" s="1"/>
  <c r="K56"/>
  <c r="N56"/>
  <c r="T56" s="1"/>
  <c r="AF56"/>
  <c r="AL56" s="1"/>
  <c r="AX56"/>
  <c r="BD56" s="1"/>
  <c r="E57"/>
  <c r="H57"/>
  <c r="BJ57" s="1"/>
  <c r="J57"/>
  <c r="BL61"/>
  <c r="BL65"/>
  <c r="BL69"/>
  <c r="BL73"/>
  <c r="BL77"/>
  <c r="BL81"/>
  <c r="BG90"/>
  <c r="BM90" s="1"/>
  <c r="BN90" s="1"/>
  <c r="BO90" s="1"/>
  <c r="K90"/>
  <c r="BI60"/>
  <c r="BL60" s="1"/>
  <c r="BI62"/>
  <c r="BL62" s="1"/>
  <c r="BI64"/>
  <c r="BL64" s="1"/>
  <c r="BI66"/>
  <c r="BL66" s="1"/>
  <c r="BI68"/>
  <c r="BL68" s="1"/>
  <c r="BI70"/>
  <c r="BL70" s="1"/>
  <c r="BI72"/>
  <c r="BL72" s="1"/>
  <c r="BI74"/>
  <c r="BL74" s="1"/>
  <c r="BI76"/>
  <c r="BL76" s="1"/>
  <c r="BI78"/>
  <c r="BL78" s="1"/>
  <c r="BI80"/>
  <c r="BL80" s="1"/>
  <c r="BI83"/>
  <c r="BL83" s="1"/>
  <c r="BI85"/>
  <c r="BL85" s="1"/>
  <c r="BI87"/>
  <c r="BL87" s="1"/>
  <c r="BI89"/>
  <c r="BL89" s="1"/>
  <c r="BJ91"/>
  <c r="BL92"/>
  <c r="BJ95"/>
  <c r="BL96"/>
  <c r="BJ99"/>
  <c r="BL100"/>
  <c r="AT89"/>
  <c r="AO89"/>
  <c r="AU89" s="1"/>
  <c r="S90"/>
  <c r="N90"/>
  <c r="T90" s="1"/>
  <c r="AK90"/>
  <c r="AF90"/>
  <c r="AL90" s="1"/>
  <c r="BC90"/>
  <c r="BC122" s="1"/>
  <c r="AX90"/>
  <c r="BD90" s="1"/>
  <c r="AX59"/>
  <c r="BD59" s="1"/>
  <c r="E60"/>
  <c r="J60"/>
  <c r="W60"/>
  <c r="AC60" s="1"/>
  <c r="AO60"/>
  <c r="AU60" s="1"/>
  <c r="K61"/>
  <c r="N61"/>
  <c r="T61" s="1"/>
  <c r="AF61"/>
  <c r="AL61" s="1"/>
  <c r="AX61"/>
  <c r="BD61" s="1"/>
  <c r="E62"/>
  <c r="J62"/>
  <c r="W62"/>
  <c r="AC62" s="1"/>
  <c r="AO62"/>
  <c r="AU62" s="1"/>
  <c r="K63"/>
  <c r="N63"/>
  <c r="T63" s="1"/>
  <c r="AF63"/>
  <c r="AL63" s="1"/>
  <c r="AX63"/>
  <c r="BD63" s="1"/>
  <c r="E64"/>
  <c r="J64"/>
  <c r="W64"/>
  <c r="AC64" s="1"/>
  <c r="AO64"/>
  <c r="AU64" s="1"/>
  <c r="K65"/>
  <c r="N65"/>
  <c r="T65" s="1"/>
  <c r="AF65"/>
  <c r="AL65" s="1"/>
  <c r="AX65"/>
  <c r="BD65" s="1"/>
  <c r="E66"/>
  <c r="J66"/>
  <c r="W66"/>
  <c r="AC66" s="1"/>
  <c r="AO66"/>
  <c r="AU66" s="1"/>
  <c r="K67"/>
  <c r="N67"/>
  <c r="T67" s="1"/>
  <c r="AF67"/>
  <c r="AL67" s="1"/>
  <c r="AX67"/>
  <c r="BD67" s="1"/>
  <c r="E68"/>
  <c r="J68"/>
  <c r="W68"/>
  <c r="AC68" s="1"/>
  <c r="AO68"/>
  <c r="AU68" s="1"/>
  <c r="K69"/>
  <c r="N69"/>
  <c r="T69" s="1"/>
  <c r="AF69"/>
  <c r="AL69" s="1"/>
  <c r="AX69"/>
  <c r="BD69" s="1"/>
  <c r="E70"/>
  <c r="J70"/>
  <c r="W70"/>
  <c r="AC70" s="1"/>
  <c r="AO70"/>
  <c r="AU70" s="1"/>
  <c r="K71"/>
  <c r="N71"/>
  <c r="T71" s="1"/>
  <c r="AF71"/>
  <c r="AL71" s="1"/>
  <c r="AX71"/>
  <c r="BD71" s="1"/>
  <c r="E72"/>
  <c r="J72"/>
  <c r="W72"/>
  <c r="AC72" s="1"/>
  <c r="AO72"/>
  <c r="AU72" s="1"/>
  <c r="K73"/>
  <c r="N73"/>
  <c r="AF73"/>
  <c r="AX73"/>
  <c r="E74"/>
  <c r="J74"/>
  <c r="W74"/>
  <c r="AC74" s="1"/>
  <c r="AO74"/>
  <c r="AU74" s="1"/>
  <c r="K75"/>
  <c r="N75"/>
  <c r="T75" s="1"/>
  <c r="AF75"/>
  <c r="AL75" s="1"/>
  <c r="AX75"/>
  <c r="BD75" s="1"/>
  <c r="E76"/>
  <c r="J76"/>
  <c r="W76"/>
  <c r="AC76" s="1"/>
  <c r="AO76"/>
  <c r="AU76" s="1"/>
  <c r="K77"/>
  <c r="N77"/>
  <c r="T77" s="1"/>
  <c r="AF77"/>
  <c r="AL77" s="1"/>
  <c r="AX77"/>
  <c r="BD77" s="1"/>
  <c r="E78"/>
  <c r="J78"/>
  <c r="W78"/>
  <c r="AC78" s="1"/>
  <c r="AO78"/>
  <c r="AU78" s="1"/>
  <c r="K79"/>
  <c r="N79"/>
  <c r="T79" s="1"/>
  <c r="AF79"/>
  <c r="AL79" s="1"/>
  <c r="AX79"/>
  <c r="BD79" s="1"/>
  <c r="E80"/>
  <c r="J80"/>
  <c r="W80"/>
  <c r="AC80" s="1"/>
  <c r="AO80"/>
  <c r="AU80" s="1"/>
  <c r="K81"/>
  <c r="N81"/>
  <c r="T81" s="1"/>
  <c r="AF81"/>
  <c r="AL81" s="1"/>
  <c r="AX81"/>
  <c r="BD81" s="1"/>
  <c r="E82"/>
  <c r="H82"/>
  <c r="BJ82" s="1"/>
  <c r="W82"/>
  <c r="AC82" s="1"/>
  <c r="AN82"/>
  <c r="AN122" s="1"/>
  <c r="AS82"/>
  <c r="AS122" s="1"/>
  <c r="AX82"/>
  <c r="BD82" s="1"/>
  <c r="BE82"/>
  <c r="BK82" s="1"/>
  <c r="E83"/>
  <c r="J83"/>
  <c r="W83"/>
  <c r="AC83" s="1"/>
  <c r="AO83"/>
  <c r="AU83" s="1"/>
  <c r="K84"/>
  <c r="N84"/>
  <c r="T84" s="1"/>
  <c r="AF84"/>
  <c r="AL84" s="1"/>
  <c r="AX84"/>
  <c r="BD84" s="1"/>
  <c r="E85"/>
  <c r="J85"/>
  <c r="W85"/>
  <c r="AC85" s="1"/>
  <c r="AO85"/>
  <c r="AU85" s="1"/>
  <c r="K86"/>
  <c r="N86"/>
  <c r="T86" s="1"/>
  <c r="AF86"/>
  <c r="AL86" s="1"/>
  <c r="AX86"/>
  <c r="BD86" s="1"/>
  <c r="E87"/>
  <c r="J87"/>
  <c r="W87"/>
  <c r="AC87" s="1"/>
  <c r="AO87"/>
  <c r="AU87" s="1"/>
  <c r="K88"/>
  <c r="N88"/>
  <c r="T88" s="1"/>
  <c r="AF88"/>
  <c r="AL88" s="1"/>
  <c r="AX88"/>
  <c r="BD88" s="1"/>
  <c r="E89"/>
  <c r="J89"/>
  <c r="W89"/>
  <c r="AC89" s="1"/>
  <c r="BL90"/>
  <c r="BL94"/>
  <c r="BL98"/>
  <c r="S108"/>
  <c r="N108"/>
  <c r="T108" s="1"/>
  <c r="AK108"/>
  <c r="AF108"/>
  <c r="AL108" s="1"/>
  <c r="BI91"/>
  <c r="BL91" s="1"/>
  <c r="BI93"/>
  <c r="BL93" s="1"/>
  <c r="BI95"/>
  <c r="BL95" s="1"/>
  <c r="BI97"/>
  <c r="BL97" s="1"/>
  <c r="BI99"/>
  <c r="BL99" s="1"/>
  <c r="BI101"/>
  <c r="BL101" s="1"/>
  <c r="BI103"/>
  <c r="BL103" s="1"/>
  <c r="E104"/>
  <c r="H104"/>
  <c r="BJ104" s="1"/>
  <c r="J104"/>
  <c r="W104"/>
  <c r="AC104" s="1"/>
  <c r="AO104"/>
  <c r="AU104" s="1"/>
  <c r="K105"/>
  <c r="N105"/>
  <c r="T105" s="1"/>
  <c r="AF105"/>
  <c r="AL105" s="1"/>
  <c r="AX105"/>
  <c r="BD105" s="1"/>
  <c r="E106"/>
  <c r="H106"/>
  <c r="BJ106" s="1"/>
  <c r="J106"/>
  <c r="W106"/>
  <c r="AC106" s="1"/>
  <c r="AO106"/>
  <c r="AU106" s="1"/>
  <c r="BL107"/>
  <c r="K107"/>
  <c r="N107"/>
  <c r="T107" s="1"/>
  <c r="AF107"/>
  <c r="AL107" s="1"/>
  <c r="AX107"/>
  <c r="BD107" s="1"/>
  <c r="BL109"/>
  <c r="BG108"/>
  <c r="BM108" s="1"/>
  <c r="BN108" s="1"/>
  <c r="BO108" s="1"/>
  <c r="K108"/>
  <c r="E91"/>
  <c r="J91"/>
  <c r="W91"/>
  <c r="AC91" s="1"/>
  <c r="AO91"/>
  <c r="AU91" s="1"/>
  <c r="K92"/>
  <c r="N92"/>
  <c r="T92" s="1"/>
  <c r="AF92"/>
  <c r="AL92" s="1"/>
  <c r="AX92"/>
  <c r="BD92" s="1"/>
  <c r="E93"/>
  <c r="J93"/>
  <c r="W93"/>
  <c r="AC93" s="1"/>
  <c r="AO93"/>
  <c r="AU93" s="1"/>
  <c r="K94"/>
  <c r="N94"/>
  <c r="T94" s="1"/>
  <c r="AF94"/>
  <c r="AL94" s="1"/>
  <c r="AX94"/>
  <c r="BD94" s="1"/>
  <c r="E95"/>
  <c r="J95"/>
  <c r="W95"/>
  <c r="AC95" s="1"/>
  <c r="AO95"/>
  <c r="AU95" s="1"/>
  <c r="K96"/>
  <c r="N96"/>
  <c r="T96" s="1"/>
  <c r="AF96"/>
  <c r="AL96" s="1"/>
  <c r="AX96"/>
  <c r="BD96" s="1"/>
  <c r="E97"/>
  <c r="J97"/>
  <c r="W97"/>
  <c r="AC97" s="1"/>
  <c r="AO97"/>
  <c r="AU97" s="1"/>
  <c r="K98"/>
  <c r="N98"/>
  <c r="T98" s="1"/>
  <c r="AF98"/>
  <c r="AL98" s="1"/>
  <c r="AX98"/>
  <c r="BD98" s="1"/>
  <c r="E99"/>
  <c r="J99"/>
  <c r="W99"/>
  <c r="AC99" s="1"/>
  <c r="AO99"/>
  <c r="AU99" s="1"/>
  <c r="K100"/>
  <c r="N100"/>
  <c r="T100" s="1"/>
  <c r="AF100"/>
  <c r="AL100" s="1"/>
  <c r="AX100"/>
  <c r="BD100" s="1"/>
  <c r="E101"/>
  <c r="J101"/>
  <c r="W101"/>
  <c r="AC101" s="1"/>
  <c r="AO101"/>
  <c r="AU101" s="1"/>
  <c r="K102"/>
  <c r="N102"/>
  <c r="T102" s="1"/>
  <c r="AF102"/>
  <c r="AL102" s="1"/>
  <c r="AX102"/>
  <c r="BD102" s="1"/>
  <c r="E103"/>
  <c r="J103"/>
  <c r="W103"/>
  <c r="AC103" s="1"/>
  <c r="AO103"/>
  <c r="AU103" s="1"/>
  <c r="BL117"/>
  <c r="BL119"/>
  <c r="BL121"/>
  <c r="AX108"/>
  <c r="BD108" s="1"/>
  <c r="E109"/>
  <c r="H109"/>
  <c r="BJ109" s="1"/>
  <c r="J109"/>
  <c r="W109"/>
  <c r="AC109" s="1"/>
  <c r="AO109"/>
  <c r="AU109" s="1"/>
  <c r="K110"/>
  <c r="N110"/>
  <c r="T110" s="1"/>
  <c r="AF110"/>
  <c r="AL110" s="1"/>
  <c r="AX110"/>
  <c r="BD110" s="1"/>
  <c r="E111"/>
  <c r="H111"/>
  <c r="BJ111" s="1"/>
  <c r="J111"/>
  <c r="V111"/>
  <c r="BF111" s="1"/>
  <c r="BL111" s="1"/>
  <c r="AA111"/>
  <c r="AA122" s="1"/>
  <c r="AF111"/>
  <c r="AL111" s="1"/>
  <c r="AX111"/>
  <c r="BD111" s="1"/>
  <c r="I112"/>
  <c r="I122" s="1"/>
  <c r="N112"/>
  <c r="T112" s="1"/>
  <c r="AF112"/>
  <c r="AL112" s="1"/>
  <c r="AX112"/>
  <c r="BD112" s="1"/>
  <c r="BE112"/>
  <c r="BK112" s="1"/>
  <c r="E113"/>
  <c r="H113"/>
  <c r="BJ113" s="1"/>
  <c r="J113"/>
  <c r="W113"/>
  <c r="AC113" s="1"/>
  <c r="AO113"/>
  <c r="AU113" s="1"/>
  <c r="K114"/>
  <c r="N114"/>
  <c r="T114" s="1"/>
  <c r="AF114"/>
  <c r="AL114" s="1"/>
  <c r="AX114"/>
  <c r="BD114" s="1"/>
  <c r="E115"/>
  <c r="H115"/>
  <c r="BJ115" s="1"/>
  <c r="J115"/>
  <c r="W115"/>
  <c r="AC115" s="1"/>
  <c r="AO115"/>
  <c r="AU115" s="1"/>
  <c r="K116"/>
  <c r="N116"/>
  <c r="T116" s="1"/>
  <c r="AF116"/>
  <c r="AL116" s="1"/>
  <c r="AX116"/>
  <c r="BD116" s="1"/>
  <c r="E117"/>
  <c r="H117"/>
  <c r="BJ117" s="1"/>
  <c r="J117"/>
  <c r="W117"/>
  <c r="AC117" s="1"/>
  <c r="AO117"/>
  <c r="AU117" s="1"/>
  <c r="K118"/>
  <c r="N118"/>
  <c r="T118" s="1"/>
  <c r="AF118"/>
  <c r="AL118" s="1"/>
  <c r="AX118"/>
  <c r="BD118" s="1"/>
  <c r="E119"/>
  <c r="H119"/>
  <c r="BJ119" s="1"/>
  <c r="J119"/>
  <c r="W119"/>
  <c r="AC119" s="1"/>
  <c r="AO119"/>
  <c r="AU119" s="1"/>
  <c r="K120"/>
  <c r="N120"/>
  <c r="T120" s="1"/>
  <c r="AF120"/>
  <c r="AL120" s="1"/>
  <c r="AX120"/>
  <c r="BD120" s="1"/>
  <c r="E121"/>
  <c r="H121"/>
  <c r="BJ121" s="1"/>
  <c r="J121"/>
  <c r="W121"/>
  <c r="AC121" s="1"/>
  <c r="AO121"/>
  <c r="AU121" s="1"/>
  <c r="J118"/>
  <c r="N119"/>
  <c r="T119" s="1"/>
  <c r="AF119"/>
  <c r="AL119" s="1"/>
  <c r="J120"/>
  <c r="AO120"/>
  <c r="AU120" s="1"/>
  <c r="AF121"/>
  <c r="AL121" s="1"/>
  <c r="V105" i="13"/>
  <c r="AB8"/>
  <c r="W8"/>
  <c r="BE105"/>
  <c r="BF8"/>
  <c r="S9"/>
  <c r="N9"/>
  <c r="T9" s="1"/>
  <c r="AK9"/>
  <c r="AF9"/>
  <c r="AL9" s="1"/>
  <c r="BC9"/>
  <c r="AX9"/>
  <c r="BD9" s="1"/>
  <c r="J12"/>
  <c r="E12"/>
  <c r="K12" s="1"/>
  <c r="AB12"/>
  <c r="W12"/>
  <c r="AC12" s="1"/>
  <c r="AT12"/>
  <c r="AO12"/>
  <c r="AU12" s="1"/>
  <c r="S13"/>
  <c r="N13"/>
  <c r="T13" s="1"/>
  <c r="AK13"/>
  <c r="AF13"/>
  <c r="AL13" s="1"/>
  <c r="BC13"/>
  <c r="AX13"/>
  <c r="BD13" s="1"/>
  <c r="J16"/>
  <c r="E16"/>
  <c r="K16" s="1"/>
  <c r="AB16"/>
  <c r="W16"/>
  <c r="AC16" s="1"/>
  <c r="AT16"/>
  <c r="AO16"/>
  <c r="AU16" s="1"/>
  <c r="S17"/>
  <c r="N17"/>
  <c r="T17" s="1"/>
  <c r="AK17"/>
  <c r="AF17"/>
  <c r="AL17" s="1"/>
  <c r="BC17"/>
  <c r="AX17"/>
  <c r="BD17" s="1"/>
  <c r="J20"/>
  <c r="E20"/>
  <c r="K20" s="1"/>
  <c r="AB20"/>
  <c r="W20"/>
  <c r="AC20" s="1"/>
  <c r="AT20"/>
  <c r="AO20"/>
  <c r="AU20" s="1"/>
  <c r="S21"/>
  <c r="N21"/>
  <c r="T21" s="1"/>
  <c r="AK21"/>
  <c r="AF21"/>
  <c r="AL21" s="1"/>
  <c r="BC21"/>
  <c r="AX21"/>
  <c r="BD21" s="1"/>
  <c r="J24"/>
  <c r="E24"/>
  <c r="K24" s="1"/>
  <c r="AB24"/>
  <c r="W24"/>
  <c r="AC24" s="1"/>
  <c r="AT24"/>
  <c r="AO24"/>
  <c r="AU24" s="1"/>
  <c r="S25"/>
  <c r="N25"/>
  <c r="T25" s="1"/>
  <c r="AK25"/>
  <c r="AF25"/>
  <c r="AL25" s="1"/>
  <c r="BC25"/>
  <c r="AX25"/>
  <c r="BD25" s="1"/>
  <c r="J28"/>
  <c r="E28"/>
  <c r="K28" s="1"/>
  <c r="AB28"/>
  <c r="W28"/>
  <c r="AC28" s="1"/>
  <c r="AT28"/>
  <c r="AO28"/>
  <c r="AU28" s="1"/>
  <c r="S29"/>
  <c r="N29"/>
  <c r="T29" s="1"/>
  <c r="AK29"/>
  <c r="AF29"/>
  <c r="AL29" s="1"/>
  <c r="BC29"/>
  <c r="AX29"/>
  <c r="BD29" s="1"/>
  <c r="J32"/>
  <c r="E32"/>
  <c r="K32" s="1"/>
  <c r="AB32"/>
  <c r="W32"/>
  <c r="AC32" s="1"/>
  <c r="AT32"/>
  <c r="AO32"/>
  <c r="AU32" s="1"/>
  <c r="S33"/>
  <c r="N33"/>
  <c r="T33" s="1"/>
  <c r="AK33"/>
  <c r="AF33"/>
  <c r="AL33" s="1"/>
  <c r="BC33"/>
  <c r="AX33"/>
  <c r="BD33" s="1"/>
  <c r="J36"/>
  <c r="E36"/>
  <c r="K36" s="1"/>
  <c r="AB36"/>
  <c r="W36"/>
  <c r="AC36" s="1"/>
  <c r="AT36"/>
  <c r="AO36"/>
  <c r="AU36" s="1"/>
  <c r="S37"/>
  <c r="N37"/>
  <c r="T37" s="1"/>
  <c r="AK37"/>
  <c r="AF37"/>
  <c r="AL37" s="1"/>
  <c r="BC37"/>
  <c r="AX37"/>
  <c r="BD37" s="1"/>
  <c r="H38"/>
  <c r="BI38"/>
  <c r="BJ38" s="1"/>
  <c r="BK8"/>
  <c r="BL9"/>
  <c r="BI10"/>
  <c r="BJ10" s="1"/>
  <c r="BM10" s="1"/>
  <c r="BK12"/>
  <c r="BL13"/>
  <c r="BI14"/>
  <c r="BJ14" s="1"/>
  <c r="BM14" s="1"/>
  <c r="BK16"/>
  <c r="BL17"/>
  <c r="BI18"/>
  <c r="BJ18" s="1"/>
  <c r="BM18" s="1"/>
  <c r="BK20"/>
  <c r="BL21"/>
  <c r="BI22"/>
  <c r="BJ22" s="1"/>
  <c r="BM22" s="1"/>
  <c r="BK24"/>
  <c r="BL25"/>
  <c r="BI26"/>
  <c r="BJ26" s="1"/>
  <c r="BM26" s="1"/>
  <c r="BK28"/>
  <c r="BL29"/>
  <c r="BI30"/>
  <c r="BJ30" s="1"/>
  <c r="BM30" s="1"/>
  <c r="BK32"/>
  <c r="BL33"/>
  <c r="BI34"/>
  <c r="BJ34" s="1"/>
  <c r="BM34" s="1"/>
  <c r="BK36"/>
  <c r="BL37"/>
  <c r="BL40"/>
  <c r="D105"/>
  <c r="J8"/>
  <c r="E8"/>
  <c r="AN105"/>
  <c r="AT105" s="1"/>
  <c r="AT8"/>
  <c r="AO8"/>
  <c r="G105"/>
  <c r="H8"/>
  <c r="T8"/>
  <c r="Y105"/>
  <c r="Z8"/>
  <c r="Z105" s="1"/>
  <c r="AL8"/>
  <c r="BD8"/>
  <c r="J10"/>
  <c r="E10"/>
  <c r="K10" s="1"/>
  <c r="AB10"/>
  <c r="W10"/>
  <c r="AC10" s="1"/>
  <c r="AT10"/>
  <c r="AO10"/>
  <c r="AU10" s="1"/>
  <c r="S11"/>
  <c r="N11"/>
  <c r="T11" s="1"/>
  <c r="AK11"/>
  <c r="AF11"/>
  <c r="AL11" s="1"/>
  <c r="BC11"/>
  <c r="AX11"/>
  <c r="BD11" s="1"/>
  <c r="J14"/>
  <c r="E14"/>
  <c r="K14" s="1"/>
  <c r="AB14"/>
  <c r="W14"/>
  <c r="AC14" s="1"/>
  <c r="AT14"/>
  <c r="AO14"/>
  <c r="AU14" s="1"/>
  <c r="S15"/>
  <c r="N15"/>
  <c r="T15" s="1"/>
  <c r="AK15"/>
  <c r="AF15"/>
  <c r="AL15" s="1"/>
  <c r="BC15"/>
  <c r="AX15"/>
  <c r="BD15" s="1"/>
  <c r="J18"/>
  <c r="E18"/>
  <c r="K18" s="1"/>
  <c r="AB18"/>
  <c r="W18"/>
  <c r="AC18" s="1"/>
  <c r="AT18"/>
  <c r="AO18"/>
  <c r="AU18" s="1"/>
  <c r="S19"/>
  <c r="N19"/>
  <c r="T19" s="1"/>
  <c r="AK19"/>
  <c r="AF19"/>
  <c r="AL19" s="1"/>
  <c r="BC19"/>
  <c r="AX19"/>
  <c r="BD19" s="1"/>
  <c r="J22"/>
  <c r="E22"/>
  <c r="K22" s="1"/>
  <c r="AB22"/>
  <c r="W22"/>
  <c r="AC22" s="1"/>
  <c r="AT22"/>
  <c r="AO22"/>
  <c r="AU22" s="1"/>
  <c r="S23"/>
  <c r="N23"/>
  <c r="T23" s="1"/>
  <c r="AK23"/>
  <c r="AF23"/>
  <c r="AL23" s="1"/>
  <c r="BC23"/>
  <c r="AX23"/>
  <c r="BD23" s="1"/>
  <c r="J26"/>
  <c r="E26"/>
  <c r="K26" s="1"/>
  <c r="AB26"/>
  <c r="W26"/>
  <c r="AC26" s="1"/>
  <c r="AT26"/>
  <c r="AO26"/>
  <c r="AU26" s="1"/>
  <c r="S27"/>
  <c r="N27"/>
  <c r="T27" s="1"/>
  <c r="AK27"/>
  <c r="AF27"/>
  <c r="AL27" s="1"/>
  <c r="BC27"/>
  <c r="AX27"/>
  <c r="BD27" s="1"/>
  <c r="J30"/>
  <c r="E30"/>
  <c r="K30" s="1"/>
  <c r="AB30"/>
  <c r="W30"/>
  <c r="AC30" s="1"/>
  <c r="AT30"/>
  <c r="AO30"/>
  <c r="AU30" s="1"/>
  <c r="S31"/>
  <c r="N31"/>
  <c r="T31" s="1"/>
  <c r="AK31"/>
  <c r="AF31"/>
  <c r="AL31" s="1"/>
  <c r="BC31"/>
  <c r="AX31"/>
  <c r="BD31" s="1"/>
  <c r="J34"/>
  <c r="E34"/>
  <c r="K34" s="1"/>
  <c r="AB34"/>
  <c r="W34"/>
  <c r="AC34" s="1"/>
  <c r="AT34"/>
  <c r="AO34"/>
  <c r="AU34" s="1"/>
  <c r="S35"/>
  <c r="N35"/>
  <c r="T35" s="1"/>
  <c r="AK35"/>
  <c r="AF35"/>
  <c r="AL35" s="1"/>
  <c r="BC35"/>
  <c r="AX35"/>
  <c r="BD35" s="1"/>
  <c r="J38"/>
  <c r="E38"/>
  <c r="K38" s="1"/>
  <c r="AB38"/>
  <c r="W38"/>
  <c r="AC38" s="1"/>
  <c r="AT38"/>
  <c r="AO38"/>
  <c r="AU38" s="1"/>
  <c r="BF38"/>
  <c r="BK38"/>
  <c r="Q105"/>
  <c r="AI105"/>
  <c r="AR105"/>
  <c r="BA105"/>
  <c r="BI8"/>
  <c r="BM9"/>
  <c r="BL10"/>
  <c r="BK10"/>
  <c r="BL11"/>
  <c r="BG12"/>
  <c r="BI12"/>
  <c r="BJ12" s="1"/>
  <c r="BM13"/>
  <c r="BL14"/>
  <c r="BK14"/>
  <c r="BL15"/>
  <c r="BG16"/>
  <c r="BI16"/>
  <c r="BJ16" s="1"/>
  <c r="BM17"/>
  <c r="BL18"/>
  <c r="BK18"/>
  <c r="BL19"/>
  <c r="BG20"/>
  <c r="BI20"/>
  <c r="BJ20" s="1"/>
  <c r="BM21"/>
  <c r="BL22"/>
  <c r="BK22"/>
  <c r="BL23"/>
  <c r="BG24"/>
  <c r="BI24"/>
  <c r="BJ24" s="1"/>
  <c r="BM25"/>
  <c r="BL26"/>
  <c r="BK26"/>
  <c r="BL27"/>
  <c r="BG28"/>
  <c r="BI28"/>
  <c r="BJ28" s="1"/>
  <c r="BM29"/>
  <c r="BL30"/>
  <c r="BK30"/>
  <c r="BL31"/>
  <c r="BG32"/>
  <c r="BI32"/>
  <c r="BJ32" s="1"/>
  <c r="BM33"/>
  <c r="BL34"/>
  <c r="BK34"/>
  <c r="BL35"/>
  <c r="BG36"/>
  <c r="BI36"/>
  <c r="BJ36" s="1"/>
  <c r="BM37"/>
  <c r="BG42"/>
  <c r="BG44"/>
  <c r="BG48"/>
  <c r="BG50"/>
  <c r="BG54"/>
  <c r="AO39"/>
  <c r="AU39" s="1"/>
  <c r="BF39"/>
  <c r="N40"/>
  <c r="T40" s="1"/>
  <c r="AF40"/>
  <c r="AL40" s="1"/>
  <c r="AX40"/>
  <c r="BD40" s="1"/>
  <c r="BG40"/>
  <c r="BM40" s="1"/>
  <c r="E41"/>
  <c r="K41" s="1"/>
  <c r="H41"/>
  <c r="W41"/>
  <c r="AC41" s="1"/>
  <c r="AU41"/>
  <c r="T42"/>
  <c r="BM45"/>
  <c r="BM51"/>
  <c r="BM55"/>
  <c r="BG46"/>
  <c r="BG52"/>
  <c r="M105"/>
  <c r="S105" s="1"/>
  <c r="P105"/>
  <c r="AE105"/>
  <c r="AK105" s="1"/>
  <c r="AW105"/>
  <c r="BC105" s="1"/>
  <c r="BH105"/>
  <c r="N39"/>
  <c r="T39" s="1"/>
  <c r="AF39"/>
  <c r="AL39" s="1"/>
  <c r="BM43"/>
  <c r="BM47"/>
  <c r="BM53"/>
  <c r="J57"/>
  <c r="E57"/>
  <c r="K57" s="1"/>
  <c r="AB57"/>
  <c r="W57"/>
  <c r="AC57" s="1"/>
  <c r="AT57"/>
  <c r="AO57"/>
  <c r="AU57" s="1"/>
  <c r="BF41"/>
  <c r="BI42"/>
  <c r="BJ42" s="1"/>
  <c r="BK42"/>
  <c r="E43"/>
  <c r="H43"/>
  <c r="W43"/>
  <c r="AC43" s="1"/>
  <c r="BL43"/>
  <c r="BI44"/>
  <c r="BJ44" s="1"/>
  <c r="BK44"/>
  <c r="BL45"/>
  <c r="BI46"/>
  <c r="BJ46" s="1"/>
  <c r="BK46"/>
  <c r="BL47"/>
  <c r="BI48"/>
  <c r="BJ48" s="1"/>
  <c r="BK48"/>
  <c r="BL49"/>
  <c r="BI50"/>
  <c r="BJ50" s="1"/>
  <c r="BK50"/>
  <c r="BL51"/>
  <c r="BI52"/>
  <c r="BJ52" s="1"/>
  <c r="BK52"/>
  <c r="BL53"/>
  <c r="BI54"/>
  <c r="BJ54" s="1"/>
  <c r="BK54"/>
  <c r="BL55"/>
  <c r="BK57"/>
  <c r="BL58"/>
  <c r="BL62"/>
  <c r="BL66"/>
  <c r="BL70"/>
  <c r="BL74"/>
  <c r="BL78"/>
  <c r="BL82"/>
  <c r="BL88"/>
  <c r="AF41"/>
  <c r="AL41" s="1"/>
  <c r="AX41"/>
  <c r="BD41" s="1"/>
  <c r="E42"/>
  <c r="K42" s="1"/>
  <c r="W42"/>
  <c r="AC42" s="1"/>
  <c r="AO42"/>
  <c r="AU42" s="1"/>
  <c r="N43"/>
  <c r="T43" s="1"/>
  <c r="AF43"/>
  <c r="AL43" s="1"/>
  <c r="AX43"/>
  <c r="BD43" s="1"/>
  <c r="E44"/>
  <c r="K44" s="1"/>
  <c r="W44"/>
  <c r="AC44" s="1"/>
  <c r="AO44"/>
  <c r="AU44" s="1"/>
  <c r="N45"/>
  <c r="T45" s="1"/>
  <c r="AF45"/>
  <c r="AL45" s="1"/>
  <c r="AX45"/>
  <c r="BD45" s="1"/>
  <c r="E46"/>
  <c r="K46" s="1"/>
  <c r="W46"/>
  <c r="AC46" s="1"/>
  <c r="AO46"/>
  <c r="AU46" s="1"/>
  <c r="N47"/>
  <c r="T47" s="1"/>
  <c r="AF47"/>
  <c r="AL47" s="1"/>
  <c r="AX47"/>
  <c r="BD47" s="1"/>
  <c r="E48"/>
  <c r="K48" s="1"/>
  <c r="W48"/>
  <c r="AC48" s="1"/>
  <c r="AO48"/>
  <c r="AU48" s="1"/>
  <c r="N49"/>
  <c r="T49" s="1"/>
  <c r="AF49"/>
  <c r="AL49" s="1"/>
  <c r="AX49"/>
  <c r="BD49" s="1"/>
  <c r="E50"/>
  <c r="K50" s="1"/>
  <c r="W50"/>
  <c r="AC50" s="1"/>
  <c r="AO50"/>
  <c r="AU50" s="1"/>
  <c r="N51"/>
  <c r="T51" s="1"/>
  <c r="AF51"/>
  <c r="AL51" s="1"/>
  <c r="AX51"/>
  <c r="BD51" s="1"/>
  <c r="E52"/>
  <c r="K52" s="1"/>
  <c r="W52"/>
  <c r="AC52" s="1"/>
  <c r="AO52"/>
  <c r="AU52" s="1"/>
  <c r="N53"/>
  <c r="T53" s="1"/>
  <c r="AF53"/>
  <c r="AL53" s="1"/>
  <c r="AX53"/>
  <c r="BD53" s="1"/>
  <c r="E54"/>
  <c r="K54" s="1"/>
  <c r="W54"/>
  <c r="AC54" s="1"/>
  <c r="AO54"/>
  <c r="AU54" s="1"/>
  <c r="N55"/>
  <c r="T55" s="1"/>
  <c r="AF55"/>
  <c r="AL55" s="1"/>
  <c r="AX55"/>
  <c r="BD55" s="1"/>
  <c r="E56"/>
  <c r="H56"/>
  <c r="W56"/>
  <c r="AC56" s="1"/>
  <c r="AO56"/>
  <c r="AU56" s="1"/>
  <c r="BF56"/>
  <c r="BG57"/>
  <c r="BM57" s="1"/>
  <c r="BI57"/>
  <c r="BJ57" s="1"/>
  <c r="BL60"/>
  <c r="BL64"/>
  <c r="BL68"/>
  <c r="BL72"/>
  <c r="BL76"/>
  <c r="BL80"/>
  <c r="BL86"/>
  <c r="BL101"/>
  <c r="BG101"/>
  <c r="BM101" s="1"/>
  <c r="N58"/>
  <c r="T58" s="1"/>
  <c r="AF58"/>
  <c r="AL58" s="1"/>
  <c r="AX58"/>
  <c r="BD58" s="1"/>
  <c r="BG58"/>
  <c r="BM58" s="1"/>
  <c r="E59"/>
  <c r="H59"/>
  <c r="W59"/>
  <c r="AC59" s="1"/>
  <c r="AO59"/>
  <c r="AU59" s="1"/>
  <c r="BF59"/>
  <c r="N60"/>
  <c r="T60" s="1"/>
  <c r="AF60"/>
  <c r="AL60" s="1"/>
  <c r="AX60"/>
  <c r="BD60" s="1"/>
  <c r="BG60"/>
  <c r="BM60" s="1"/>
  <c r="E61"/>
  <c r="K61" s="1"/>
  <c r="H61"/>
  <c r="W61"/>
  <c r="AC61" s="1"/>
  <c r="AO61"/>
  <c r="AU61" s="1"/>
  <c r="BF61"/>
  <c r="N62"/>
  <c r="T62" s="1"/>
  <c r="AF62"/>
  <c r="AL62" s="1"/>
  <c r="AX62"/>
  <c r="BD62" s="1"/>
  <c r="BG62"/>
  <c r="BM62" s="1"/>
  <c r="E63"/>
  <c r="H63"/>
  <c r="W63"/>
  <c r="AC63" s="1"/>
  <c r="AO63"/>
  <c r="AU63" s="1"/>
  <c r="BF63"/>
  <c r="N64"/>
  <c r="T64" s="1"/>
  <c r="AF64"/>
  <c r="AL64" s="1"/>
  <c r="AX64"/>
  <c r="BD64" s="1"/>
  <c r="BG64"/>
  <c r="BM64" s="1"/>
  <c r="E65"/>
  <c r="K65" s="1"/>
  <c r="H65"/>
  <c r="W65"/>
  <c r="AC65" s="1"/>
  <c r="AO65"/>
  <c r="AU65" s="1"/>
  <c r="BF65"/>
  <c r="N66"/>
  <c r="T66" s="1"/>
  <c r="AF66"/>
  <c r="AL66" s="1"/>
  <c r="AX66"/>
  <c r="BD66" s="1"/>
  <c r="BG66"/>
  <c r="BM66" s="1"/>
  <c r="E67"/>
  <c r="H67"/>
  <c r="W67"/>
  <c r="AC67" s="1"/>
  <c r="AO67"/>
  <c r="AU67" s="1"/>
  <c r="BF67"/>
  <c r="N68"/>
  <c r="T68" s="1"/>
  <c r="AF68"/>
  <c r="AL68" s="1"/>
  <c r="AX68"/>
  <c r="BD68" s="1"/>
  <c r="BG68"/>
  <c r="BM68" s="1"/>
  <c r="E69"/>
  <c r="K69" s="1"/>
  <c r="H69"/>
  <c r="W69"/>
  <c r="AC69" s="1"/>
  <c r="AO69"/>
  <c r="AU69" s="1"/>
  <c r="BF69"/>
  <c r="N70"/>
  <c r="T70" s="1"/>
  <c r="AF70"/>
  <c r="AL70" s="1"/>
  <c r="AX70"/>
  <c r="BD70" s="1"/>
  <c r="BG70"/>
  <c r="BM70" s="1"/>
  <c r="E71"/>
  <c r="H71"/>
  <c r="W71"/>
  <c r="AC71" s="1"/>
  <c r="AO71"/>
  <c r="AU71" s="1"/>
  <c r="BF71"/>
  <c r="N72"/>
  <c r="T72" s="1"/>
  <c r="AF72"/>
  <c r="AL72" s="1"/>
  <c r="AX72"/>
  <c r="BD72" s="1"/>
  <c r="BG72"/>
  <c r="BM72" s="1"/>
  <c r="E73"/>
  <c r="K73" s="1"/>
  <c r="H73"/>
  <c r="W73"/>
  <c r="AC73" s="1"/>
  <c r="AO73"/>
  <c r="AU73" s="1"/>
  <c r="BF73"/>
  <c r="N74"/>
  <c r="T74" s="1"/>
  <c r="AF74"/>
  <c r="AL74" s="1"/>
  <c r="AX74"/>
  <c r="BD74" s="1"/>
  <c r="BG74"/>
  <c r="BM74" s="1"/>
  <c r="E75"/>
  <c r="H75"/>
  <c r="W75"/>
  <c r="AC75" s="1"/>
  <c r="AO75"/>
  <c r="AU75" s="1"/>
  <c r="BF75"/>
  <c r="N76"/>
  <c r="T76" s="1"/>
  <c r="AF76"/>
  <c r="AL76" s="1"/>
  <c r="AX76"/>
  <c r="BD76" s="1"/>
  <c r="BG76"/>
  <c r="BM76" s="1"/>
  <c r="E77"/>
  <c r="K77" s="1"/>
  <c r="H77"/>
  <c r="W77"/>
  <c r="AC77" s="1"/>
  <c r="AO77"/>
  <c r="AU77" s="1"/>
  <c r="BF77"/>
  <c r="N78"/>
  <c r="T78" s="1"/>
  <c r="AF78"/>
  <c r="AL78" s="1"/>
  <c r="AX78"/>
  <c r="BD78" s="1"/>
  <c r="BG78"/>
  <c r="BM78" s="1"/>
  <c r="E79"/>
  <c r="H79"/>
  <c r="W79"/>
  <c r="AC79" s="1"/>
  <c r="AO79"/>
  <c r="AU79" s="1"/>
  <c r="BF79"/>
  <c r="N80"/>
  <c r="T80" s="1"/>
  <c r="AF80"/>
  <c r="AL80" s="1"/>
  <c r="AX80"/>
  <c r="BD80" s="1"/>
  <c r="BG80"/>
  <c r="BM80" s="1"/>
  <c r="E81"/>
  <c r="K81" s="1"/>
  <c r="H81"/>
  <c r="W81"/>
  <c r="AC81" s="1"/>
  <c r="AO81"/>
  <c r="AU81" s="1"/>
  <c r="BF81"/>
  <c r="N82"/>
  <c r="T82" s="1"/>
  <c r="AF82"/>
  <c r="AL82" s="1"/>
  <c r="AX82"/>
  <c r="BD82" s="1"/>
  <c r="BG82"/>
  <c r="BM82" s="1"/>
  <c r="E83"/>
  <c r="H83"/>
  <c r="W83"/>
  <c r="AC83" s="1"/>
  <c r="AO83"/>
  <c r="AU83" s="1"/>
  <c r="BF83"/>
  <c r="N84"/>
  <c r="T84" s="1"/>
  <c r="AF84"/>
  <c r="AL84" s="1"/>
  <c r="AX84"/>
  <c r="BD84" s="1"/>
  <c r="BG84"/>
  <c r="BM84" s="1"/>
  <c r="E85"/>
  <c r="K85" s="1"/>
  <c r="H85"/>
  <c r="W85"/>
  <c r="AC85" s="1"/>
  <c r="AO85"/>
  <c r="AU85" s="1"/>
  <c r="BF85"/>
  <c r="N86"/>
  <c r="T86" s="1"/>
  <c r="AF86"/>
  <c r="AL86" s="1"/>
  <c r="AX86"/>
  <c r="BD86" s="1"/>
  <c r="BG86"/>
  <c r="BM86" s="1"/>
  <c r="E87"/>
  <c r="H87"/>
  <c r="W87"/>
  <c r="AC87" s="1"/>
  <c r="AO87"/>
  <c r="AU87" s="1"/>
  <c r="BF87"/>
  <c r="N88"/>
  <c r="T88" s="1"/>
  <c r="AF88"/>
  <c r="AL88" s="1"/>
  <c r="AX88"/>
  <c r="BD88" s="1"/>
  <c r="BG88"/>
  <c r="BM88" s="1"/>
  <c r="E89"/>
  <c r="K89" s="1"/>
  <c r="H89"/>
  <c r="W89"/>
  <c r="AC89" s="1"/>
  <c r="BL89"/>
  <c r="BL93"/>
  <c r="BL97"/>
  <c r="T102"/>
  <c r="AU102"/>
  <c r="BG103"/>
  <c r="BL91"/>
  <c r="BL95"/>
  <c r="BL99"/>
  <c r="BM102"/>
  <c r="BM104"/>
  <c r="AX89"/>
  <c r="BD89" s="1"/>
  <c r="BG89"/>
  <c r="BM89" s="1"/>
  <c r="E90"/>
  <c r="K90" s="1"/>
  <c r="H90"/>
  <c r="W90"/>
  <c r="AC90" s="1"/>
  <c r="AO90"/>
  <c r="AU90" s="1"/>
  <c r="BF90"/>
  <c r="N91"/>
  <c r="T91" s="1"/>
  <c r="AF91"/>
  <c r="AL91" s="1"/>
  <c r="AX91"/>
  <c r="BD91" s="1"/>
  <c r="BG91"/>
  <c r="BM91" s="1"/>
  <c r="E92"/>
  <c r="H92"/>
  <c r="W92"/>
  <c r="AC92" s="1"/>
  <c r="AO92"/>
  <c r="AU92" s="1"/>
  <c r="BF92"/>
  <c r="N93"/>
  <c r="T93" s="1"/>
  <c r="AF93"/>
  <c r="AL93" s="1"/>
  <c r="AX93"/>
  <c r="BD93" s="1"/>
  <c r="BG93"/>
  <c r="BM93" s="1"/>
  <c r="E94"/>
  <c r="K94" s="1"/>
  <c r="H94"/>
  <c r="W94"/>
  <c r="AC94" s="1"/>
  <c r="AO94"/>
  <c r="AU94" s="1"/>
  <c r="BF94"/>
  <c r="N95"/>
  <c r="T95" s="1"/>
  <c r="AF95"/>
  <c r="AL95" s="1"/>
  <c r="AX95"/>
  <c r="BD95" s="1"/>
  <c r="BG95"/>
  <c r="BM95" s="1"/>
  <c r="E96"/>
  <c r="H96"/>
  <c r="W96"/>
  <c r="AC96" s="1"/>
  <c r="AO96"/>
  <c r="AU96" s="1"/>
  <c r="BF96"/>
  <c r="N97"/>
  <c r="T97" s="1"/>
  <c r="AF97"/>
  <c r="AL97" s="1"/>
  <c r="AX97"/>
  <c r="BD97" s="1"/>
  <c r="BG97"/>
  <c r="BM97" s="1"/>
  <c r="E98"/>
  <c r="K98" s="1"/>
  <c r="H98"/>
  <c r="W98"/>
  <c r="AC98" s="1"/>
  <c r="AO98"/>
  <c r="AU98" s="1"/>
  <c r="BF98"/>
  <c r="N99"/>
  <c r="T99" s="1"/>
  <c r="AF99"/>
  <c r="AL99" s="1"/>
  <c r="AX99"/>
  <c r="BD99" s="1"/>
  <c r="BG99"/>
  <c r="BM99" s="1"/>
  <c r="E100"/>
  <c r="H100"/>
  <c r="W100"/>
  <c r="AC100" s="1"/>
  <c r="AO100"/>
  <c r="AU100" s="1"/>
  <c r="BF100"/>
  <c r="N101"/>
  <c r="T101" s="1"/>
  <c r="AF101"/>
  <c r="AL101" s="1"/>
  <c r="AX101"/>
  <c r="BD101" s="1"/>
  <c r="BK101"/>
  <c r="E102"/>
  <c r="K102" s="1"/>
  <c r="H102"/>
  <c r="W102"/>
  <c r="AC102" s="1"/>
  <c r="BL102"/>
  <c r="BI103"/>
  <c r="BJ103" s="1"/>
  <c r="BK103"/>
  <c r="H104"/>
  <c r="K104" s="1"/>
  <c r="AO104"/>
  <c r="AU104" s="1"/>
  <c r="BL104"/>
  <c r="AO101"/>
  <c r="AU101" s="1"/>
  <c r="AF102"/>
  <c r="AL102" s="1"/>
  <c r="AX102"/>
  <c r="BD102" s="1"/>
  <c r="E103"/>
  <c r="K103" s="1"/>
  <c r="W103"/>
  <c r="AC103" s="1"/>
  <c r="AO103"/>
  <c r="AU103" s="1"/>
  <c r="N104"/>
  <c r="T104" s="1"/>
  <c r="AF104"/>
  <c r="AL104" s="1"/>
  <c r="AX104"/>
  <c r="BD104" s="1"/>
  <c r="BN125" i="5" l="1"/>
  <c r="BO125"/>
  <c r="BN123"/>
  <c r="BO123"/>
  <c r="BN121"/>
  <c r="BO121"/>
  <c r="BN119"/>
  <c r="BO119"/>
  <c r="BN117"/>
  <c r="BO117"/>
  <c r="BN115"/>
  <c r="BO115"/>
  <c r="BN113"/>
  <c r="BO113"/>
  <c r="BN111"/>
  <c r="BO111"/>
  <c r="BN109"/>
  <c r="BO109"/>
  <c r="BN107"/>
  <c r="BO107"/>
  <c r="BN106"/>
  <c r="BO106"/>
  <c r="BN104"/>
  <c r="BO104"/>
  <c r="BN102"/>
  <c r="BO102"/>
  <c r="BN100"/>
  <c r="BO100"/>
  <c r="BN122"/>
  <c r="BO122"/>
  <c r="BN118"/>
  <c r="BO118"/>
  <c r="BN114"/>
  <c r="BO114"/>
  <c r="BN110"/>
  <c r="BO110"/>
  <c r="BN105"/>
  <c r="BO105"/>
  <c r="BN101"/>
  <c r="BO101"/>
  <c r="BK127"/>
  <c r="BN120"/>
  <c r="BO120"/>
  <c r="BN116"/>
  <c r="BO116"/>
  <c r="BN112"/>
  <c r="BO112"/>
  <c r="BN108"/>
  <c r="BO108"/>
  <c r="BN103"/>
  <c r="BO103"/>
  <c r="BF127"/>
  <c r="AB127"/>
  <c r="J127"/>
  <c r="H122" i="2"/>
  <c r="BG116"/>
  <c r="BM116" s="1"/>
  <c r="BN116" s="1"/>
  <c r="BO116" s="1"/>
  <c r="BM102"/>
  <c r="BN102" s="1"/>
  <c r="BO102" s="1"/>
  <c r="BM88"/>
  <c r="BN88" s="1"/>
  <c r="BO88" s="1"/>
  <c r="BM86"/>
  <c r="BN86" s="1"/>
  <c r="BO86" s="1"/>
  <c r="BM84"/>
  <c r="BN84" s="1"/>
  <c r="BO84" s="1"/>
  <c r="BL116"/>
  <c r="BL102"/>
  <c r="BG100"/>
  <c r="BM100" s="1"/>
  <c r="BN100" s="1"/>
  <c r="BO100" s="1"/>
  <c r="BG98"/>
  <c r="BM98" s="1"/>
  <c r="BN98" s="1"/>
  <c r="BO98" s="1"/>
  <c r="BG96"/>
  <c r="BM96" s="1"/>
  <c r="BN96" s="1"/>
  <c r="BO96" s="1"/>
  <c r="BG94"/>
  <c r="BM94" s="1"/>
  <c r="BN94" s="1"/>
  <c r="BO94" s="1"/>
  <c r="BG92"/>
  <c r="BM92" s="1"/>
  <c r="BN92" s="1"/>
  <c r="BO92" s="1"/>
  <c r="BL88"/>
  <c r="BL84"/>
  <c r="BM81"/>
  <c r="BN81" s="1"/>
  <c r="BO81" s="1"/>
  <c r="BG71"/>
  <c r="BM71" s="1"/>
  <c r="BN71" s="1"/>
  <c r="BO71" s="1"/>
  <c r="BG69"/>
  <c r="BM69" s="1"/>
  <c r="BN69" s="1"/>
  <c r="BO69" s="1"/>
  <c r="BG67"/>
  <c r="BM67" s="1"/>
  <c r="BN67" s="1"/>
  <c r="BO67" s="1"/>
  <c r="BG65"/>
  <c r="BM65" s="1"/>
  <c r="BN65" s="1"/>
  <c r="BO65" s="1"/>
  <c r="BG63"/>
  <c r="BM63" s="1"/>
  <c r="BN63" s="1"/>
  <c r="BO63" s="1"/>
  <c r="BG61"/>
  <c r="BM61" s="1"/>
  <c r="BN61" s="1"/>
  <c r="BO61" s="1"/>
  <c r="BG54"/>
  <c r="BM54" s="1"/>
  <c r="BN54" s="1"/>
  <c r="BO54" s="1"/>
  <c r="BG52"/>
  <c r="BM52" s="1"/>
  <c r="BN52" s="1"/>
  <c r="BO52" s="1"/>
  <c r="BG46"/>
  <c r="BM46" s="1"/>
  <c r="BN46" s="1"/>
  <c r="BO46" s="1"/>
  <c r="BG44"/>
  <c r="BM44" s="1"/>
  <c r="BN44" s="1"/>
  <c r="BO44" s="1"/>
  <c r="BG42"/>
  <c r="BM42" s="1"/>
  <c r="BN42" s="1"/>
  <c r="BO42" s="1"/>
  <c r="BG40"/>
  <c r="BM40" s="1"/>
  <c r="BN40" s="1"/>
  <c r="BO40" s="1"/>
  <c r="BG34"/>
  <c r="BM34" s="1"/>
  <c r="BN34" s="1"/>
  <c r="BO34" s="1"/>
  <c r="BG32"/>
  <c r="BM32" s="1"/>
  <c r="BN32" s="1"/>
  <c r="BO32" s="1"/>
  <c r="AK122"/>
  <c r="S122"/>
  <c r="BG114"/>
  <c r="BM114" s="1"/>
  <c r="BN114" s="1"/>
  <c r="BO114" s="1"/>
  <c r="BG107"/>
  <c r="BM107" s="1"/>
  <c r="BN107" s="1"/>
  <c r="BO107" s="1"/>
  <c r="BG105"/>
  <c r="BM105" s="1"/>
  <c r="BN105" s="1"/>
  <c r="BO105" s="1"/>
  <c r="BG79"/>
  <c r="BM79" s="1"/>
  <c r="BN79" s="1"/>
  <c r="BO79" s="1"/>
  <c r="BG77"/>
  <c r="BM77" s="1"/>
  <c r="BN77" s="1"/>
  <c r="BO77" s="1"/>
  <c r="BG75"/>
  <c r="BM75" s="1"/>
  <c r="BN75" s="1"/>
  <c r="BO75" s="1"/>
  <c r="BG56"/>
  <c r="BM56" s="1"/>
  <c r="BN56" s="1"/>
  <c r="BO56" s="1"/>
  <c r="BG50"/>
  <c r="BM50" s="1"/>
  <c r="BN50" s="1"/>
  <c r="BO50" s="1"/>
  <c r="BG48"/>
  <c r="BM48" s="1"/>
  <c r="BN48" s="1"/>
  <c r="BO48" s="1"/>
  <c r="BG38"/>
  <c r="BM38" s="1"/>
  <c r="BN38" s="1"/>
  <c r="BO38" s="1"/>
  <c r="BG36"/>
  <c r="BM36" s="1"/>
  <c r="BN36" s="1"/>
  <c r="BO36" s="1"/>
  <c r="BG30"/>
  <c r="BM30" s="1"/>
  <c r="BN30" s="1"/>
  <c r="BO30" s="1"/>
  <c r="BG28"/>
  <c r="BM28" s="1"/>
  <c r="BN28" s="1"/>
  <c r="BO28" s="1"/>
  <c r="BD73"/>
  <c r="BD122" s="1"/>
  <c r="AX122"/>
  <c r="T73"/>
  <c r="T122" s="1"/>
  <c r="N122"/>
  <c r="BL24"/>
  <c r="BI122"/>
  <c r="BE122"/>
  <c r="AL73"/>
  <c r="AL122" s="1"/>
  <c r="AF122"/>
  <c r="BK122"/>
  <c r="BG75" i="7"/>
  <c r="BM8"/>
  <c r="AF75"/>
  <c r="AL75" s="1"/>
  <c r="AL8"/>
  <c r="N75"/>
  <c r="T75" s="1"/>
  <c r="T8"/>
  <c r="W75"/>
  <c r="AC75" s="1"/>
  <c r="AC8"/>
  <c r="E75"/>
  <c r="K75" s="1"/>
  <c r="K8"/>
  <c r="BL75"/>
  <c r="AX75"/>
  <c r="BD75" s="1"/>
  <c r="BL91" i="4"/>
  <c r="BG91"/>
  <c r="BM91" s="1"/>
  <c r="BG87"/>
  <c r="BM87" s="1"/>
  <c r="BL87"/>
  <c r="BG83"/>
  <c r="BM83" s="1"/>
  <c r="BL83"/>
  <c r="BG79"/>
  <c r="BM79" s="1"/>
  <c r="BL79"/>
  <c r="BG38"/>
  <c r="BM38" s="1"/>
  <c r="BL38"/>
  <c r="BG34"/>
  <c r="BM34" s="1"/>
  <c r="BL34"/>
  <c r="BG30"/>
  <c r="BM30" s="1"/>
  <c r="BL30"/>
  <c r="BG26"/>
  <c r="BM26" s="1"/>
  <c r="BL26"/>
  <c r="BG22"/>
  <c r="BM22" s="1"/>
  <c r="BL22"/>
  <c r="BG18"/>
  <c r="BM18" s="1"/>
  <c r="BL18"/>
  <c r="BG14"/>
  <c r="BM14" s="1"/>
  <c r="BL14"/>
  <c r="AX105"/>
  <c r="BD105" s="1"/>
  <c r="BD8"/>
  <c r="AF105"/>
  <c r="AL105" s="1"/>
  <c r="AL8"/>
  <c r="N105"/>
  <c r="T105" s="1"/>
  <c r="T8"/>
  <c r="BL103"/>
  <c r="BL99"/>
  <c r="BL95"/>
  <c r="K87"/>
  <c r="K83"/>
  <c r="K79"/>
  <c r="BM101"/>
  <c r="BM97"/>
  <c r="BM93"/>
  <c r="K74"/>
  <c r="BL75"/>
  <c r="BL72"/>
  <c r="BL68"/>
  <c r="BL64"/>
  <c r="BL60"/>
  <c r="BL56"/>
  <c r="BL52"/>
  <c r="BL48"/>
  <c r="BL42"/>
  <c r="K38"/>
  <c r="K34"/>
  <c r="K30"/>
  <c r="K26"/>
  <c r="K22"/>
  <c r="K18"/>
  <c r="K14"/>
  <c r="BM70"/>
  <c r="BM66"/>
  <c r="BM62"/>
  <c r="BM58"/>
  <c r="BM54"/>
  <c r="BM50"/>
  <c r="BM46"/>
  <c r="K9"/>
  <c r="AO105"/>
  <c r="AU105" s="1"/>
  <c r="W105"/>
  <c r="AC105" s="1"/>
  <c r="E105"/>
  <c r="K105" s="1"/>
  <c r="BG89"/>
  <c r="BM89" s="1"/>
  <c r="BL89"/>
  <c r="BG85"/>
  <c r="BM85" s="1"/>
  <c r="BL85"/>
  <c r="BG81"/>
  <c r="BM81" s="1"/>
  <c r="BL81"/>
  <c r="BG77"/>
  <c r="BM77" s="1"/>
  <c r="BL77"/>
  <c r="BG40"/>
  <c r="BM40" s="1"/>
  <c r="BL40"/>
  <c r="BG36"/>
  <c r="BM36" s="1"/>
  <c r="BL36"/>
  <c r="BG32"/>
  <c r="BM32" s="1"/>
  <c r="BL32"/>
  <c r="BG28"/>
  <c r="BM28" s="1"/>
  <c r="BL28"/>
  <c r="BG24"/>
  <c r="BM24" s="1"/>
  <c r="BL24"/>
  <c r="BG20"/>
  <c r="BM20" s="1"/>
  <c r="BL20"/>
  <c r="BG16"/>
  <c r="BM16" s="1"/>
  <c r="BL16"/>
  <c r="BG12"/>
  <c r="BM12" s="1"/>
  <c r="BL12"/>
  <c r="BI105"/>
  <c r="BJ8"/>
  <c r="BJ105" s="1"/>
  <c r="BM103"/>
  <c r="BM99"/>
  <c r="BM95"/>
  <c r="BL101"/>
  <c r="BL97"/>
  <c r="BL93"/>
  <c r="BM72"/>
  <c r="BM68"/>
  <c r="BM64"/>
  <c r="BM60"/>
  <c r="BM56"/>
  <c r="BM52"/>
  <c r="BM48"/>
  <c r="BL70"/>
  <c r="BL66"/>
  <c r="BL62"/>
  <c r="BL58"/>
  <c r="BL54"/>
  <c r="BL50"/>
  <c r="BL46"/>
  <c r="BL8"/>
  <c r="K12"/>
  <c r="BG127" i="14"/>
  <c r="BM127" s="1"/>
  <c r="BL127"/>
  <c r="BG126"/>
  <c r="BM126" s="1"/>
  <c r="BL126"/>
  <c r="BG125"/>
  <c r="BM125" s="1"/>
  <c r="BL125"/>
  <c r="BG123"/>
  <c r="BM123" s="1"/>
  <c r="BL123"/>
  <c r="BL128"/>
  <c r="BG128"/>
  <c r="BM128" s="1"/>
  <c r="BG80"/>
  <c r="BM80" s="1"/>
  <c r="BL80"/>
  <c r="BG77"/>
  <c r="BM77" s="1"/>
  <c r="BL77"/>
  <c r="BG76"/>
  <c r="BM76" s="1"/>
  <c r="BL76"/>
  <c r="BG75"/>
  <c r="BM75" s="1"/>
  <c r="BL75"/>
  <c r="BG74"/>
  <c r="BM74" s="1"/>
  <c r="BL74"/>
  <c r="AO128"/>
  <c r="AU128" s="1"/>
  <c r="AU8"/>
  <c r="W128"/>
  <c r="AC128" s="1"/>
  <c r="AC8"/>
  <c r="E128"/>
  <c r="K128" s="1"/>
  <c r="K8"/>
  <c r="BG124"/>
  <c r="BM124" s="1"/>
  <c r="BL124"/>
  <c r="BG91"/>
  <c r="BM91" s="1"/>
  <c r="BL91"/>
  <c r="BG81"/>
  <c r="BM81" s="1"/>
  <c r="BL81"/>
  <c r="BG79"/>
  <c r="BM79" s="1"/>
  <c r="BL79"/>
  <c r="BG73"/>
  <c r="BM73" s="1"/>
  <c r="BL73"/>
  <c r="BG72"/>
  <c r="BM72" s="1"/>
  <c r="BL72"/>
  <c r="BG71"/>
  <c r="BM71" s="1"/>
  <c r="BL71"/>
  <c r="BG70"/>
  <c r="BM70" s="1"/>
  <c r="BL70"/>
  <c r="BG69"/>
  <c r="BM69" s="1"/>
  <c r="BL69"/>
  <c r="BG68"/>
  <c r="BM68" s="1"/>
  <c r="BL68"/>
  <c r="BG67"/>
  <c r="BM67" s="1"/>
  <c r="BL67"/>
  <c r="BG66"/>
  <c r="BM66" s="1"/>
  <c r="BL66"/>
  <c r="AX128"/>
  <c r="BD128" s="1"/>
  <c r="BD8"/>
  <c r="AF128"/>
  <c r="AL128" s="1"/>
  <c r="AL8"/>
  <c r="N128"/>
  <c r="T128" s="1"/>
  <c r="T8"/>
  <c r="BG124" i="5"/>
  <c r="BM124" s="1"/>
  <c r="BL124"/>
  <c r="AO127"/>
  <c r="AU8"/>
  <c r="AU127" s="1"/>
  <c r="AT127"/>
  <c r="AC127"/>
  <c r="K127"/>
  <c r="BD127"/>
  <c r="AK127"/>
  <c r="E127"/>
  <c r="BG126"/>
  <c r="BM126" s="1"/>
  <c r="BL126"/>
  <c r="BG99"/>
  <c r="BL99"/>
  <c r="AF127"/>
  <c r="AL8"/>
  <c r="AL127" s="1"/>
  <c r="N127"/>
  <c r="T8"/>
  <c r="T127" s="1"/>
  <c r="BL127"/>
  <c r="BC127"/>
  <c r="S127"/>
  <c r="AX127"/>
  <c r="W127"/>
  <c r="BG119" i="2"/>
  <c r="BM119" s="1"/>
  <c r="BN119" s="1"/>
  <c r="BO119" s="1"/>
  <c r="K119"/>
  <c r="BG115"/>
  <c r="BM115" s="1"/>
  <c r="BN115" s="1"/>
  <c r="BO115" s="1"/>
  <c r="K115"/>
  <c r="K111"/>
  <c r="BG103"/>
  <c r="BM103" s="1"/>
  <c r="BN103" s="1"/>
  <c r="BO103" s="1"/>
  <c r="K103"/>
  <c r="BG101"/>
  <c r="BM101" s="1"/>
  <c r="BN101" s="1"/>
  <c r="BO101" s="1"/>
  <c r="K101"/>
  <c r="BG99"/>
  <c r="BM99" s="1"/>
  <c r="BN99" s="1"/>
  <c r="BO99" s="1"/>
  <c r="K99"/>
  <c r="BG97"/>
  <c r="BM97" s="1"/>
  <c r="BN97" s="1"/>
  <c r="BO97" s="1"/>
  <c r="K97"/>
  <c r="BG95"/>
  <c r="BM95" s="1"/>
  <c r="BN95" s="1"/>
  <c r="BO95" s="1"/>
  <c r="K95"/>
  <c r="BG93"/>
  <c r="BM93" s="1"/>
  <c r="BN93" s="1"/>
  <c r="BO93" s="1"/>
  <c r="K93"/>
  <c r="BG91"/>
  <c r="BM91" s="1"/>
  <c r="BN91" s="1"/>
  <c r="BO91" s="1"/>
  <c r="K91"/>
  <c r="BG104"/>
  <c r="BM104" s="1"/>
  <c r="BN104" s="1"/>
  <c r="BO104" s="1"/>
  <c r="K104"/>
  <c r="BG89"/>
  <c r="BM89" s="1"/>
  <c r="BN89" s="1"/>
  <c r="BO89" s="1"/>
  <c r="K89"/>
  <c r="BG87"/>
  <c r="BM87" s="1"/>
  <c r="BN87" s="1"/>
  <c r="BO87" s="1"/>
  <c r="K87"/>
  <c r="BG85"/>
  <c r="BM85" s="1"/>
  <c r="BN85" s="1"/>
  <c r="BO85" s="1"/>
  <c r="K85"/>
  <c r="BG83"/>
  <c r="BM83" s="1"/>
  <c r="BN83" s="1"/>
  <c r="BO83" s="1"/>
  <c r="K83"/>
  <c r="AT82"/>
  <c r="AT122" s="1"/>
  <c r="AO82"/>
  <c r="AU82" s="1"/>
  <c r="AB26"/>
  <c r="W26"/>
  <c r="AC26" s="1"/>
  <c r="BG26"/>
  <c r="BM26" s="1"/>
  <c r="BN26" s="1"/>
  <c r="BO26" s="1"/>
  <c r="K26"/>
  <c r="BG24"/>
  <c r="BM24" s="1"/>
  <c r="BN24" s="1"/>
  <c r="BO24" s="1"/>
  <c r="K24"/>
  <c r="BG22"/>
  <c r="BM22" s="1"/>
  <c r="BN22" s="1"/>
  <c r="BO22" s="1"/>
  <c r="K22"/>
  <c r="BG20"/>
  <c r="BM20" s="1"/>
  <c r="BN20" s="1"/>
  <c r="BO20" s="1"/>
  <c r="K20"/>
  <c r="BG18"/>
  <c r="BM18" s="1"/>
  <c r="BN18" s="1"/>
  <c r="BO18" s="1"/>
  <c r="K18"/>
  <c r="BG16"/>
  <c r="BM16" s="1"/>
  <c r="BN16" s="1"/>
  <c r="BO16" s="1"/>
  <c r="K16"/>
  <c r="BG14"/>
  <c r="BM14" s="1"/>
  <c r="BN14" s="1"/>
  <c r="BO14" s="1"/>
  <c r="K14"/>
  <c r="BG12"/>
  <c r="BM12" s="1"/>
  <c r="BN12" s="1"/>
  <c r="BO12" s="1"/>
  <c r="K12"/>
  <c r="BG10"/>
  <c r="BM10" s="1"/>
  <c r="BN10" s="1"/>
  <c r="BO10" s="1"/>
  <c r="K10"/>
  <c r="AU8"/>
  <c r="BG8"/>
  <c r="K8"/>
  <c r="BF82"/>
  <c r="BL82" s="1"/>
  <c r="BF26"/>
  <c r="BG121"/>
  <c r="BM121" s="1"/>
  <c r="BN121" s="1"/>
  <c r="BO121" s="1"/>
  <c r="K121"/>
  <c r="BG117"/>
  <c r="BM117" s="1"/>
  <c r="BN117" s="1"/>
  <c r="BO117" s="1"/>
  <c r="K117"/>
  <c r="BG113"/>
  <c r="BM113" s="1"/>
  <c r="BN113" s="1"/>
  <c r="BO113" s="1"/>
  <c r="K113"/>
  <c r="BF112"/>
  <c r="BL112" s="1"/>
  <c r="J112"/>
  <c r="J122" s="1"/>
  <c r="E112"/>
  <c r="E122" s="1"/>
  <c r="AB111"/>
  <c r="AB122" s="1"/>
  <c r="W111"/>
  <c r="AC111" s="1"/>
  <c r="BG109"/>
  <c r="BM109" s="1"/>
  <c r="BN109" s="1"/>
  <c r="BO109" s="1"/>
  <c r="K109"/>
  <c r="BG106"/>
  <c r="BM106" s="1"/>
  <c r="BN106" s="1"/>
  <c r="BO106" s="1"/>
  <c r="K106"/>
  <c r="BG82"/>
  <c r="BM82" s="1"/>
  <c r="BN82" s="1"/>
  <c r="BO82" s="1"/>
  <c r="K82"/>
  <c r="BG80"/>
  <c r="BM80" s="1"/>
  <c r="BN80" s="1"/>
  <c r="BO80" s="1"/>
  <c r="K80"/>
  <c r="BG78"/>
  <c r="BM78" s="1"/>
  <c r="BN78" s="1"/>
  <c r="BO78" s="1"/>
  <c r="K78"/>
  <c r="BG76"/>
  <c r="BM76" s="1"/>
  <c r="BN76" s="1"/>
  <c r="BO76" s="1"/>
  <c r="K76"/>
  <c r="BG74"/>
  <c r="BM74" s="1"/>
  <c r="BN74" s="1"/>
  <c r="BO74" s="1"/>
  <c r="K74"/>
  <c r="BG72"/>
  <c r="BM72" s="1"/>
  <c r="BN72" s="1"/>
  <c r="BO72" s="1"/>
  <c r="K72"/>
  <c r="BG70"/>
  <c r="BM70" s="1"/>
  <c r="BN70" s="1"/>
  <c r="BO70" s="1"/>
  <c r="K70"/>
  <c r="BG68"/>
  <c r="BM68" s="1"/>
  <c r="BN68" s="1"/>
  <c r="BO68" s="1"/>
  <c r="K68"/>
  <c r="BG66"/>
  <c r="BM66" s="1"/>
  <c r="BN66" s="1"/>
  <c r="BO66" s="1"/>
  <c r="K66"/>
  <c r="BG64"/>
  <c r="BM64" s="1"/>
  <c r="BN64" s="1"/>
  <c r="BO64" s="1"/>
  <c r="K64"/>
  <c r="BG62"/>
  <c r="BM62" s="1"/>
  <c r="BN62" s="1"/>
  <c r="BO62" s="1"/>
  <c r="K62"/>
  <c r="BG60"/>
  <c r="BM60" s="1"/>
  <c r="BN60" s="1"/>
  <c r="BO60" s="1"/>
  <c r="K60"/>
  <c r="BG57"/>
  <c r="BM57" s="1"/>
  <c r="BN57" s="1"/>
  <c r="BO57" s="1"/>
  <c r="K57"/>
  <c r="BG55"/>
  <c r="BM55" s="1"/>
  <c r="BN55" s="1"/>
  <c r="BO55" s="1"/>
  <c r="K55"/>
  <c r="BG53"/>
  <c r="BM53" s="1"/>
  <c r="BN53" s="1"/>
  <c r="BO53" s="1"/>
  <c r="K53"/>
  <c r="BG51"/>
  <c r="BM51" s="1"/>
  <c r="BN51" s="1"/>
  <c r="BO51" s="1"/>
  <c r="K51"/>
  <c r="BG49"/>
  <c r="BM49" s="1"/>
  <c r="BN49" s="1"/>
  <c r="BO49" s="1"/>
  <c r="K49"/>
  <c r="BG47"/>
  <c r="BM47" s="1"/>
  <c r="BN47" s="1"/>
  <c r="BO47" s="1"/>
  <c r="K47"/>
  <c r="BG45"/>
  <c r="BM45" s="1"/>
  <c r="BN45" s="1"/>
  <c r="BO45" s="1"/>
  <c r="K45"/>
  <c r="BG43"/>
  <c r="BM43" s="1"/>
  <c r="BN43" s="1"/>
  <c r="BO43" s="1"/>
  <c r="K43"/>
  <c r="BG41"/>
  <c r="BM41" s="1"/>
  <c r="BN41" s="1"/>
  <c r="BO41" s="1"/>
  <c r="K41"/>
  <c r="BG39"/>
  <c r="BM39" s="1"/>
  <c r="BN39" s="1"/>
  <c r="BO39" s="1"/>
  <c r="K39"/>
  <c r="BG37"/>
  <c r="BM37" s="1"/>
  <c r="BN37" s="1"/>
  <c r="BO37" s="1"/>
  <c r="K37"/>
  <c r="BG35"/>
  <c r="BM35" s="1"/>
  <c r="BN35" s="1"/>
  <c r="BO35" s="1"/>
  <c r="K35"/>
  <c r="BG33"/>
  <c r="BM33" s="1"/>
  <c r="BN33" s="1"/>
  <c r="BO33" s="1"/>
  <c r="K33"/>
  <c r="BG31"/>
  <c r="BM31" s="1"/>
  <c r="BN31" s="1"/>
  <c r="BO31" s="1"/>
  <c r="K31"/>
  <c r="BG29"/>
  <c r="BM29" s="1"/>
  <c r="BN29" s="1"/>
  <c r="BO29" s="1"/>
  <c r="K29"/>
  <c r="BG27"/>
  <c r="BM27" s="1"/>
  <c r="BN27" s="1"/>
  <c r="BO27" s="1"/>
  <c r="K27"/>
  <c r="AC8"/>
  <c r="BJ8"/>
  <c r="BJ122" s="1"/>
  <c r="BG58"/>
  <c r="BM58" s="1"/>
  <c r="BN58" s="1"/>
  <c r="BO58" s="1"/>
  <c r="K58"/>
  <c r="BG120"/>
  <c r="BM120" s="1"/>
  <c r="BN120" s="1"/>
  <c r="BO120" s="1"/>
  <c r="BG100" i="13"/>
  <c r="BM100" s="1"/>
  <c r="BL100"/>
  <c r="BG96"/>
  <c r="BM96" s="1"/>
  <c r="BL96"/>
  <c r="BG92"/>
  <c r="BM92" s="1"/>
  <c r="BL92"/>
  <c r="BG87"/>
  <c r="BM87" s="1"/>
  <c r="BL87"/>
  <c r="BG83"/>
  <c r="BM83" s="1"/>
  <c r="BL83"/>
  <c r="BG79"/>
  <c r="BM79" s="1"/>
  <c r="BL79"/>
  <c r="BG75"/>
  <c r="BM75" s="1"/>
  <c r="BL75"/>
  <c r="BG71"/>
  <c r="BM71" s="1"/>
  <c r="BL71"/>
  <c r="BG67"/>
  <c r="BM67" s="1"/>
  <c r="BL67"/>
  <c r="BG63"/>
  <c r="BM63" s="1"/>
  <c r="BL63"/>
  <c r="BG59"/>
  <c r="BM59" s="1"/>
  <c r="BL59"/>
  <c r="BL56"/>
  <c r="BG56"/>
  <c r="BM56" s="1"/>
  <c r="BG39"/>
  <c r="BM39" s="1"/>
  <c r="BL39"/>
  <c r="AO105"/>
  <c r="AU105" s="1"/>
  <c r="AU8"/>
  <c r="K100"/>
  <c r="K96"/>
  <c r="K92"/>
  <c r="BL103"/>
  <c r="K87"/>
  <c r="K83"/>
  <c r="K79"/>
  <c r="K75"/>
  <c r="K71"/>
  <c r="K67"/>
  <c r="K63"/>
  <c r="K59"/>
  <c r="K56"/>
  <c r="BL57"/>
  <c r="K43"/>
  <c r="BM52"/>
  <c r="BM46"/>
  <c r="BM54"/>
  <c r="BM50"/>
  <c r="BM48"/>
  <c r="BM44"/>
  <c r="BM42"/>
  <c r="BM36"/>
  <c r="BM32"/>
  <c r="BM28"/>
  <c r="BM24"/>
  <c r="BM20"/>
  <c r="BM16"/>
  <c r="BM12"/>
  <c r="H105"/>
  <c r="BK105"/>
  <c r="BG98"/>
  <c r="BM98" s="1"/>
  <c r="BL98"/>
  <c r="BG94"/>
  <c r="BM94" s="1"/>
  <c r="BL94"/>
  <c r="BG90"/>
  <c r="BM90" s="1"/>
  <c r="BL90"/>
  <c r="BG85"/>
  <c r="BM85" s="1"/>
  <c r="BL85"/>
  <c r="BG81"/>
  <c r="BM81" s="1"/>
  <c r="BL81"/>
  <c r="BG77"/>
  <c r="BM77" s="1"/>
  <c r="BL77"/>
  <c r="BG73"/>
  <c r="BM73" s="1"/>
  <c r="BL73"/>
  <c r="BG69"/>
  <c r="BM69" s="1"/>
  <c r="BL69"/>
  <c r="BG65"/>
  <c r="BM65" s="1"/>
  <c r="BL65"/>
  <c r="BG61"/>
  <c r="BM61" s="1"/>
  <c r="BL61"/>
  <c r="BG41"/>
  <c r="BM41" s="1"/>
  <c r="BL41"/>
  <c r="BI105"/>
  <c r="BJ8"/>
  <c r="BJ105" s="1"/>
  <c r="BL38"/>
  <c r="BG38"/>
  <c r="BM38" s="1"/>
  <c r="E105"/>
  <c r="K105" s="1"/>
  <c r="K8"/>
  <c r="BF105"/>
  <c r="BL8"/>
  <c r="BG8"/>
  <c r="W105"/>
  <c r="AC105" s="1"/>
  <c r="AC8"/>
  <c r="BM103"/>
  <c r="BL52"/>
  <c r="BL46"/>
  <c r="BL54"/>
  <c r="BL50"/>
  <c r="BL48"/>
  <c r="BL44"/>
  <c r="BL42"/>
  <c r="AX105"/>
  <c r="BD105" s="1"/>
  <c r="AF105"/>
  <c r="AL105" s="1"/>
  <c r="N105"/>
  <c r="T105" s="1"/>
  <c r="J105"/>
  <c r="BL36"/>
  <c r="BL32"/>
  <c r="BL28"/>
  <c r="BL24"/>
  <c r="BL20"/>
  <c r="BL16"/>
  <c r="BL12"/>
  <c r="AB105"/>
  <c r="BN126" i="5" l="1"/>
  <c r="BO126"/>
  <c r="BN124"/>
  <c r="BO124"/>
  <c r="AC122" i="2"/>
  <c r="AU122"/>
  <c r="BL26"/>
  <c r="BL122" s="1"/>
  <c r="BF122"/>
  <c r="W122"/>
  <c r="AO122"/>
  <c r="BM75" i="7"/>
  <c r="BN75" s="1"/>
  <c r="BO75" s="1"/>
  <c r="BN8"/>
  <c r="BO8" s="1"/>
  <c r="BG105" i="4"/>
  <c r="BL105"/>
  <c r="BM8"/>
  <c r="BM105" s="1"/>
  <c r="BM99" i="5"/>
  <c r="BG127"/>
  <c r="BM8" i="2"/>
  <c r="BG111"/>
  <c r="BM111" s="1"/>
  <c r="BN111" s="1"/>
  <c r="BO111" s="1"/>
  <c r="BG112"/>
  <c r="BM112" s="1"/>
  <c r="BN112" s="1"/>
  <c r="BO112" s="1"/>
  <c r="K112"/>
  <c r="K122" s="1"/>
  <c r="BL105" i="13"/>
  <c r="BG105"/>
  <c r="BM8"/>
  <c r="BM105" s="1"/>
  <c r="BM127" i="5" l="1"/>
  <c r="BN99"/>
  <c r="BO99"/>
  <c r="BM122" i="2"/>
  <c r="BN122" s="1"/>
  <c r="BO122" s="1"/>
  <c r="BN8"/>
  <c r="BO8" s="1"/>
  <c r="BG122"/>
  <c r="BN127" i="5" l="1"/>
  <c r="BO127"/>
</calcChain>
</file>

<file path=xl/sharedStrings.xml><?xml version="1.0" encoding="utf-8"?>
<sst xmlns="http://schemas.openxmlformats.org/spreadsheetml/2006/main" count="1724" uniqueCount="894">
  <si>
    <t>հազ. դրամ</t>
  </si>
  <si>
    <t>Համայնքի 
անվանումը</t>
  </si>
  <si>
    <t>Ընդամենը
համայնքապետարանների, ՀՈԱԿ-ների, բյուջետային հիմնարկների
հաստիքների թվաքանակը (ըստ դրույքների)</t>
  </si>
  <si>
    <t>մեկ ամսվա փոխհատուցումը</t>
  </si>
  <si>
    <t>6 ամսվա փոխհատուցումը</t>
  </si>
  <si>
    <t>ԱՐԱԳԱԾՈՏՆ</t>
  </si>
  <si>
    <t>ԱՐԱՐԱՏ</t>
  </si>
  <si>
    <t>ԱՐՄԱՎԻՐ</t>
  </si>
  <si>
    <t>ԳԵՂԱՐՔՈՒՆԻՔ</t>
  </si>
  <si>
    <t>ԼՈՌԻ</t>
  </si>
  <si>
    <t>ԿՈՏԱՅՔ</t>
  </si>
  <si>
    <t>ՇԻՐԱԿ</t>
  </si>
  <si>
    <t>ՍՅՈՒՆԻՔ</t>
  </si>
  <si>
    <t>ՎԱՅՈՑ ՁՈՐ</t>
  </si>
  <si>
    <t>ՏԱՎՈՒՇ</t>
  </si>
  <si>
    <t>ԵՐԵՎԱՆ</t>
  </si>
  <si>
    <t>ԸՆԴԱՄԵՆԸ</t>
  </si>
  <si>
    <t>2014թ. համար</t>
  </si>
  <si>
    <t>4.684*</t>
  </si>
  <si>
    <t>Նվազ. աշխ.վարձ.ստացողների թիվը</t>
  </si>
  <si>
    <t xml:space="preserve">Նվազ.աշխ.-ից մինչև 70.822 հազ.դրամ ստացողների թիվը </t>
  </si>
  <si>
    <t>4.684 հազ. դրամը` դա այն անհրաժեշտ գումարն է, որը պետք է փոխհատուցել, որ աշխատողը մաքուր առձեռն ստանա 50.0 հազ. դրամ:</t>
  </si>
  <si>
    <t>Ընդամենը հաստիքների թիվը` 2+5</t>
  </si>
  <si>
    <t>Ընդամենը` մեկ ամսվա փոխհատուցման գումարը` 3+6</t>
  </si>
  <si>
    <t>Ընդամենը` 6 ամսվա փոխհատուցուցման գումարը` 4+7</t>
  </si>
  <si>
    <t>66.138  հազ. դրամը` դա  այն հաշվարկային աշխատավարձն է, որի հաշվարկման դեպքում աշխատողն առձեռն կստանա մաքուր 50.0 հազ. դրամ:</t>
  </si>
  <si>
    <t>70.822  հազ. դրամը` դա  այն անհրաժեշտ հաշվարկային աշխատավարձն է, որի հաշվարկման դեպքում` 1974թ. հետո ծնված աշխատողն  5% կուտակային վճարը վճարելուց հետո, առձեռն կստանա մաքուր  50.0 հազ. դրամ:</t>
  </si>
  <si>
    <t>3.541  հազ. դրամը` դա կուտակային կենսաթոշակայինի համար հաշվարկված  5%-ն է:</t>
  </si>
  <si>
    <t>ՀՀ համայնքային հաստիքների թվաքանակը (ըստ դրույքների) 2014թ. հուլիսի 1-ի դրությամբ` 1974թ. հետո ծնվածների</t>
  </si>
  <si>
    <t>Համայնքապետարանի հաստիքների թվաքանակը (ըստ դրույքների)</t>
  </si>
  <si>
    <t>որից` համայնքային ծառայողների  հաստիքների թվաքանակը (ըստ դրույքների)</t>
  </si>
  <si>
    <t>ՀՈԱԿ-ների հաստիքների թվաքանակը (ըստ դրույքների)</t>
  </si>
  <si>
    <t>որից` նախադպրոցական ուսումնական հաստատությունների մանկավարժների հաստիքների թվաքանակը (ըստ դրույքների)</t>
  </si>
  <si>
    <t>Բյուջետային հիմնարկների հաստիքների  թվաքանակը (ըստ դրույքների)</t>
  </si>
  <si>
    <t>Ընդամենը
համայնքապետարանի, ՀՈԱԿ-ների, բյուջետային հիմնարկների
հաստիքների թվաքանակը (ըստ դրույքների)</t>
  </si>
  <si>
    <t>66.138 դրամ ստացողների թիվը/ մաքուր 50.0 հազ.դրամ/</t>
  </si>
  <si>
    <t xml:space="preserve">66.139-70.822 </t>
  </si>
  <si>
    <t>Ընդամենը` 2+5</t>
  </si>
  <si>
    <t>Ընդամենը` մեկ ամսվա փոխհատուցումը` 3+6</t>
  </si>
  <si>
    <t>Ընդամենը` 6 ամսվա փոխհատուցումը`4+7</t>
  </si>
  <si>
    <t>Ընդամենը` 11+14</t>
  </si>
  <si>
    <t>Ընդամենը` մեկ ամսվա փոխհատուցումը` 12+15</t>
  </si>
  <si>
    <t>Ընդամենը` 6 ամսվա փոխհատուցումը` 13+16</t>
  </si>
  <si>
    <t>Ընդամենը` 20+23</t>
  </si>
  <si>
    <t>Ընդամենը` մեկ ամսվա փոխհատուցումը` 21+24</t>
  </si>
  <si>
    <t>Ընդամենը` 6 ամսվա փոխհատուցումը` 22+25</t>
  </si>
  <si>
    <t>Ընդամենը` 29+32</t>
  </si>
  <si>
    <t>Ընդամենը` մեկ ամսվա փոխհատուցումը` 30+33</t>
  </si>
  <si>
    <t>Ընդամենը` 6 ամսվա փոխհատուցումը` 31+34</t>
  </si>
  <si>
    <t>Ընդամենը` 38+41</t>
  </si>
  <si>
    <t>Ընդամենը` մեկ ամսվա փոխհատուցումը` 39+42</t>
  </si>
  <si>
    <t>Ընդամենը` 6 ամսվա փոխհատուցումը` 40+42</t>
  </si>
  <si>
    <t>Ընդամենը` 47+50</t>
  </si>
  <si>
    <t>Ընդամենը` մեկ ամսվա փոխհատուցումը` 48+51</t>
  </si>
  <si>
    <t>Ընդամենը` 6 ամսվա փոխհատուցումը` 49+52</t>
  </si>
  <si>
    <t>Ընդամենը` 56+59</t>
  </si>
  <si>
    <t>Ընդամենը` մեկ ամսվա փոխհատուցումը` 57+60</t>
  </si>
  <si>
    <t>Ընդամենը` 6 ամսվա փոխհատուցումը` 58+61</t>
  </si>
  <si>
    <t>ԱՐՏԱՇԱՏ</t>
  </si>
  <si>
    <t>ՄԱՍԻՍ</t>
  </si>
  <si>
    <t>ՎԵԴԻ</t>
  </si>
  <si>
    <t>ԱԲՈՎՅԱՆ</t>
  </si>
  <si>
    <t>ԱԶԱՏԱՇԵՆ</t>
  </si>
  <si>
    <t>ԱԶԱՏԱՎԱՆ</t>
  </si>
  <si>
    <t>ԱՅԳԱՎԱՆ</t>
  </si>
  <si>
    <t>ԱՅԳԵԶԱՐԴ</t>
  </si>
  <si>
    <t>ԱՅԳԵՊԱՏ</t>
  </si>
  <si>
    <t>ԱՅԳԵՍՏԱՆ</t>
  </si>
  <si>
    <t>ԱՅՆԹԱՊ</t>
  </si>
  <si>
    <t>ԱՎՇԱՐ</t>
  </si>
  <si>
    <t>ԱՐԱԼԵԶ</t>
  </si>
  <si>
    <t>ԱՐԱՔՍԱՎԱՆ</t>
  </si>
  <si>
    <t>ԱՐԲԱԹ</t>
  </si>
  <si>
    <t>ԱՐԳԱՎԱՆԴ</t>
  </si>
  <si>
    <t>ԱՐՄԱՇ</t>
  </si>
  <si>
    <t>ԱՐԵՎԱԲՈՒՅՐ</t>
  </si>
  <si>
    <t>ԱՐԵՎՇԱՏ</t>
  </si>
  <si>
    <t>ԲԱՂՐԱՄՅԱՆ</t>
  </si>
  <si>
    <t>ԲԱՐՁՐԱՇԵՆ</t>
  </si>
  <si>
    <t>ԲԵՐԴԻԿ</t>
  </si>
  <si>
    <t>ԲԵՐՔԱՆՈՒՇ</t>
  </si>
  <si>
    <t>ԲՅՈՒՐԱՎԱՆ</t>
  </si>
  <si>
    <t>ԲՈՒՐԱՍՏԱՆ</t>
  </si>
  <si>
    <t>ԳԵՂԱՆԻՍՏ</t>
  </si>
  <si>
    <t>ԳԵՏԱԶԱՏ</t>
  </si>
  <si>
    <t>ԳԵՏԱՓՆՅԱ</t>
  </si>
  <si>
    <t>ԳՈՌԱՎԱՆ</t>
  </si>
  <si>
    <t>ԴԱԼԱՐ</t>
  </si>
  <si>
    <t>ԴԱՇՏԱՎԱՆ</t>
  </si>
  <si>
    <t>ԴԱՇՏԱՔԱՐ</t>
  </si>
  <si>
    <t>ԴԱՐԱԿԵՐՏ</t>
  </si>
  <si>
    <t>ԴԱՐԲՆԻԿ</t>
  </si>
  <si>
    <t>ԴԵՂՑՈՒՏ</t>
  </si>
  <si>
    <t>ԴԻՄԻՏՐՈՎ</t>
  </si>
  <si>
    <t>ԴԻՏԱԿ</t>
  </si>
  <si>
    <t>Ն. ԴՎԻՆ</t>
  </si>
  <si>
    <t>ԵՂԵԳՆԱՎԱՆ</t>
  </si>
  <si>
    <t>ԵՐԱՍԽ</t>
  </si>
  <si>
    <t>ԶԱՆԳԱԿԱՏՈՒՆ</t>
  </si>
  <si>
    <t>ԶՈՐԱԿ</t>
  </si>
  <si>
    <t>ԼԱՆՋԱԶԱՏ</t>
  </si>
  <si>
    <t>ԼԱՆՋԱՆԻՍՏ</t>
  </si>
  <si>
    <t>ԼԱՆՋԱՌ</t>
  </si>
  <si>
    <t>ԼՈՒՍԱՇՈՂ</t>
  </si>
  <si>
    <t>ԼՈՒՍԱՌԱՏ</t>
  </si>
  <si>
    <t>ԽԱՉՓԱՌ</t>
  </si>
  <si>
    <t>ԿԱՆԱՉՈՒՏ</t>
  </si>
  <si>
    <t>ՀԱՅԱՆԻՍՏ</t>
  </si>
  <si>
    <t>ՀՆԱԲԵՐԴ</t>
  </si>
  <si>
    <t>ՀՈՎՏԱՇԵՆ</t>
  </si>
  <si>
    <t>ՀՈՎՏԱՇԱՏ</t>
  </si>
  <si>
    <t>ՂՈՒԿԱՍԱՎԱՆ</t>
  </si>
  <si>
    <t>ՄԱՐՄԱՐԱՇԵՆ</t>
  </si>
  <si>
    <t>ՄԽՉՅԱՆ</t>
  </si>
  <si>
    <t>1</t>
  </si>
  <si>
    <t>ՄՐԳԱՆՈՒՇ</t>
  </si>
  <si>
    <t>ՄՐԳԱՎԱՆ</t>
  </si>
  <si>
    <t>ՄՐԳԱՎԵՏ</t>
  </si>
  <si>
    <t>ՆԱՐԵԿ</t>
  </si>
  <si>
    <t>ՆԻԶԱՄԻ</t>
  </si>
  <si>
    <t>ՆՇԱՎԱՆ</t>
  </si>
  <si>
    <t>ՆՈՅԱԿԵՐՏ</t>
  </si>
  <si>
    <t>ՆՈՐԱԲԱՑ</t>
  </si>
  <si>
    <t>ՆՈՐԱՄԱՐԳ</t>
  </si>
  <si>
    <t>ՆՈՐԱՇԵՆ</t>
  </si>
  <si>
    <t>ՆՈՐ ԽԱՐԲԵՐԴ</t>
  </si>
  <si>
    <t>ՆՈՐ  ԿՅԱՆՔ</t>
  </si>
  <si>
    <t>ՆՈՐ ԿՅՈՒՐԻՆ</t>
  </si>
  <si>
    <t>ՆՈՐ ՈՒՂԻ</t>
  </si>
  <si>
    <t>ՇԱՀՈՒՄՅԱՆ</t>
  </si>
  <si>
    <t>ՇԱՂԱՓ</t>
  </si>
  <si>
    <t>ՈՍԿԵՏԱՓ</t>
  </si>
  <si>
    <t>ՈՍՏԱՆ</t>
  </si>
  <si>
    <t>Պ. ՍԵՎԱԿ</t>
  </si>
  <si>
    <t>ՋՐԱՀՈՎԻՏ</t>
  </si>
  <si>
    <t>ՋՐԱՇԵՆ</t>
  </si>
  <si>
    <t>ՌԱՆՉՊԱՐ</t>
  </si>
  <si>
    <t>ՍԱՅԱԹ-ՆՈՎԱ</t>
  </si>
  <si>
    <t>ՍԻՍ</t>
  </si>
  <si>
    <t>ՍԻՍԱՎԱՆ</t>
  </si>
  <si>
    <t>ՍԻՓԱՆԻԿ</t>
  </si>
  <si>
    <t>ՍՈՒՐԵՆԱՎԱՆ</t>
  </si>
  <si>
    <t>ՎԱՆԱՇԵՆ</t>
  </si>
  <si>
    <t>ՎԱՐԴԱՇԱՏ</t>
  </si>
  <si>
    <t>ՎԱՐԴԱՇԵՆ</t>
  </si>
  <si>
    <t>ԳԻՆԵՎԵՏ</t>
  </si>
  <si>
    <t>Վ.ԱՐՏԱՇԱՏ</t>
  </si>
  <si>
    <t>Վ.ԴՎԻՆ</t>
  </si>
  <si>
    <t>ՏԱՓԵՐԱԿԱՆ</t>
  </si>
  <si>
    <t>ՈՒՐՑԱԼԱՆՋ</t>
  </si>
  <si>
    <t>ՈՒՐԾԱՁՈՐ</t>
  </si>
  <si>
    <t>Փ.ՎԵԴԻ</t>
  </si>
  <si>
    <t>ՔԱՂՑՐԱՇԵՆ</t>
  </si>
  <si>
    <t>Ընդամենը</t>
  </si>
  <si>
    <t>Հավելված` 6-րդ, 15-րդ, 24-րդ, 33-րդ, 42-րդ և 51-րդ սյունակներում լրացվում են գումարային թվերը` 66.138-70.822 հազ. դրամ ստացողների փոխհատուցման ենթակա գումարը</t>
  </si>
  <si>
    <t>Արենի</t>
  </si>
  <si>
    <t>Գետափ</t>
  </si>
  <si>
    <t>Հորբատեղ</t>
  </si>
  <si>
    <t>Գողթանիկ</t>
  </si>
  <si>
    <t>Վարդահովիտ</t>
  </si>
  <si>
    <t>Շատին</t>
  </si>
  <si>
    <t>Վերնաշեն</t>
  </si>
  <si>
    <t>Գլաձոր</t>
  </si>
  <si>
    <t>Աղավնաձոր</t>
  </si>
  <si>
    <t>Ռինդ</t>
  </si>
  <si>
    <t>Աղնջաձոր</t>
  </si>
  <si>
    <t>Եղեգնաձոր</t>
  </si>
  <si>
    <t>Ագարակաձոր</t>
  </si>
  <si>
    <t>Արփի</t>
  </si>
  <si>
    <t>Արտաբույնք</t>
  </si>
  <si>
    <t>Գնիշիկ</t>
  </si>
  <si>
    <t>Ելփին</t>
  </si>
  <si>
    <t>Թառաթումբ</t>
  </si>
  <si>
    <t>Մալիշկա</t>
  </si>
  <si>
    <t>Քարագլուխ</t>
  </si>
  <si>
    <t>Բարձրունի</t>
  </si>
  <si>
    <t>Նոր Ազնաբերդ</t>
  </si>
  <si>
    <t>Վայք</t>
  </si>
  <si>
    <t>Կարմրաշեն</t>
  </si>
  <si>
    <t>Զառիթափ</t>
  </si>
  <si>
    <t>Գոմք</t>
  </si>
  <si>
    <t>Սարավան</t>
  </si>
  <si>
    <t>Հերհեր</t>
  </si>
  <si>
    <t>Զեդեա</t>
  </si>
  <si>
    <t>Ջերմուկ</t>
  </si>
  <si>
    <r>
      <t>ՀՀ համայնքային հաստիքների թվաքանակը (</t>
    </r>
    <r>
      <rPr>
        <b/>
        <sz val="14"/>
        <color rgb="FFFF0000"/>
        <rFont val="GHEA Grapalat"/>
        <family val="3"/>
      </rPr>
      <t>ըստ դրույքների</t>
    </r>
    <r>
      <rPr>
        <b/>
        <sz val="14"/>
        <color theme="1"/>
        <rFont val="GHEA Grapalat"/>
        <family val="3"/>
      </rPr>
      <t xml:space="preserve">) 2014թ. հուլիսի 1-ի դրությամբ` 1974թ. հետո ծնվածների </t>
    </r>
  </si>
  <si>
    <t>ք. Գյումրի</t>
  </si>
  <si>
    <t>գ. Ախուրյան</t>
  </si>
  <si>
    <t>գ. Ազատան</t>
  </si>
  <si>
    <t>գ. Ախուրիկ</t>
  </si>
  <si>
    <t>գ. Այգաբաց</t>
  </si>
  <si>
    <t>գ. Առափի</t>
  </si>
  <si>
    <t>գ. Արևիկ</t>
  </si>
  <si>
    <t>գ. Բայանդուր</t>
  </si>
  <si>
    <t>գ. Բասեն</t>
  </si>
  <si>
    <t>գ. Բենիամին</t>
  </si>
  <si>
    <t>գ. Գետք</t>
  </si>
  <si>
    <t>գ. Երազգավորս</t>
  </si>
  <si>
    <t>գ. Լեռնուտ</t>
  </si>
  <si>
    <t>գ. Կամո</t>
  </si>
  <si>
    <t>գ. Կապս</t>
  </si>
  <si>
    <t>գ. Կառնուտ</t>
  </si>
  <si>
    <t>գ. Կարմրաքար</t>
  </si>
  <si>
    <t>գ. Կրաշեն</t>
  </si>
  <si>
    <t>գ. Հայկավան</t>
  </si>
  <si>
    <t>գ. Հացիկ</t>
  </si>
  <si>
    <t>գ. Հովիտ</t>
  </si>
  <si>
    <t>գ. Հովունի</t>
  </si>
  <si>
    <t>գ. Ղարիբջանյան</t>
  </si>
  <si>
    <t>գ. Մայիսյան</t>
  </si>
  <si>
    <t>գ. Մարմաշեն</t>
  </si>
  <si>
    <t>գ. Մեծ Սարիար</t>
  </si>
  <si>
    <t>գ. Շիրակ</t>
  </si>
  <si>
    <t>գ. Ոսկեհասկ</t>
  </si>
  <si>
    <t>գ. Ջաջուռ</t>
  </si>
  <si>
    <t>գ. Ջաջուռավան</t>
  </si>
  <si>
    <t>գ. Ջրառատ</t>
  </si>
  <si>
    <t>գ. Վահրամաբերդ</t>
  </si>
  <si>
    <t>գ. Փոքրաշեն</t>
  </si>
  <si>
    <t>գ. Քեթի</t>
  </si>
  <si>
    <t>ք. Արթիկ</t>
  </si>
  <si>
    <t>գ. Անուշավան</t>
  </si>
  <si>
    <t>գ. Արևշատ</t>
  </si>
  <si>
    <t>գ. Գեղանիստ</t>
  </si>
  <si>
    <t>գ. Գետափ</t>
  </si>
  <si>
    <t>գ. Լեռնակերտ</t>
  </si>
  <si>
    <t>գ. Լուսակերտ</t>
  </si>
  <si>
    <t>գ. Հայկասար</t>
  </si>
  <si>
    <t>գ. Հայրենյաց</t>
  </si>
  <si>
    <t>գ. Հառիճ</t>
  </si>
  <si>
    <t>գ. Հոռոմ</t>
  </si>
  <si>
    <t>գ. Հովտաշեն</t>
  </si>
  <si>
    <t>գ. Մեծ Մանթաշ</t>
  </si>
  <si>
    <t>գ. Մեղրաշեն</t>
  </si>
  <si>
    <t>գ. Նահապետավան</t>
  </si>
  <si>
    <t>գ. Նոր Կյանք</t>
  </si>
  <si>
    <t>գ. Պեմզաշեն</t>
  </si>
  <si>
    <t>գ. Սարալանջ</t>
  </si>
  <si>
    <t>գ. Սարատակ</t>
  </si>
  <si>
    <t>գ. Սպանդարյան</t>
  </si>
  <si>
    <t>գ. Վարդաքար</t>
  </si>
  <si>
    <t>գ. Տուֆաշեն</t>
  </si>
  <si>
    <t>գ. Փանիկ</t>
  </si>
  <si>
    <t>գ. Փոքր Մանթաշ</t>
  </si>
  <si>
    <t>ք. Մարալիկ</t>
  </si>
  <si>
    <t>գ. Աղին</t>
  </si>
  <si>
    <t>գ. Անիավան</t>
  </si>
  <si>
    <t>գ. Անիպեմզա</t>
  </si>
  <si>
    <t xml:space="preserve">գ. Բագրավան </t>
  </si>
  <si>
    <t>գ. Գուսանագյուղ</t>
  </si>
  <si>
    <t>գ. Իսահակյան</t>
  </si>
  <si>
    <t>գ. Լանջիկ</t>
  </si>
  <si>
    <t>գ. Լուսաղբյուր</t>
  </si>
  <si>
    <t>գ. Հայկաձոր</t>
  </si>
  <si>
    <t>գ. Ձիթհանքով</t>
  </si>
  <si>
    <t>գ. Ձորակապ</t>
  </si>
  <si>
    <t>գ. Շիրակավան</t>
  </si>
  <si>
    <t>գ. Ջրափի</t>
  </si>
  <si>
    <t>գ. Սառնաղբյուր</t>
  </si>
  <si>
    <t>գ. Սարակապ</t>
  </si>
  <si>
    <t>գ. Քարաբերդ</t>
  </si>
  <si>
    <t>գ. Աշոցք</t>
  </si>
  <si>
    <t>գ. Արփենի</t>
  </si>
  <si>
    <t>գ. Բաշգյուղ</t>
  </si>
  <si>
    <t>գ. Բավրա</t>
  </si>
  <si>
    <t>գ. Գոգհովիտ</t>
  </si>
  <si>
    <t>գ. Զույգաղբյուր</t>
  </si>
  <si>
    <t>գ. Թավշուտ</t>
  </si>
  <si>
    <t>գ. Թորոսգյուղ</t>
  </si>
  <si>
    <t>գ. Լեռնագյուղ</t>
  </si>
  <si>
    <t>գ. Կարմրավան</t>
  </si>
  <si>
    <t>գ. Կաքավասար</t>
  </si>
  <si>
    <t>գ. Կրասար</t>
  </si>
  <si>
    <t>գ. Հարթաշեն</t>
  </si>
  <si>
    <t>գ. Ձորաշեն</t>
  </si>
  <si>
    <t>գ. Ղազանչի</t>
  </si>
  <si>
    <t>գ. Մեծ Սեպասար</t>
  </si>
  <si>
    <t>գ. Մուսայելյան</t>
  </si>
  <si>
    <t>գ. Սալուտ</t>
  </si>
  <si>
    <t>գ. Սարագյուղ</t>
  </si>
  <si>
    <t>գ. Սարապատ</t>
  </si>
  <si>
    <t>գ. Սիզավետ</t>
  </si>
  <si>
    <t>գ. Վարդաղբյուր</t>
  </si>
  <si>
    <t>գ. Ցողամարգ</t>
  </si>
  <si>
    <t>գ. Փոքր Սարիար</t>
  </si>
  <si>
    <t>գ. Փոքր Սեպասար</t>
  </si>
  <si>
    <t>գ. Ամասիա</t>
  </si>
  <si>
    <t>գ. Ալվար</t>
  </si>
  <si>
    <t>գ. Աղվորիկ</t>
  </si>
  <si>
    <t>գ. Արդենիս</t>
  </si>
  <si>
    <t>գ. Արեգնադեմ</t>
  </si>
  <si>
    <t>գ. Բանդիվան</t>
  </si>
  <si>
    <t>գ. Բերդաշեն</t>
  </si>
  <si>
    <t>գ. Բյուրակն</t>
  </si>
  <si>
    <t>գ. Գառնառիճ</t>
  </si>
  <si>
    <t>գ. Գտաշեն</t>
  </si>
  <si>
    <t>գ. Զարիշատ</t>
  </si>
  <si>
    <t>գ. Զորակերտ</t>
  </si>
  <si>
    <t>գ. Ծաղկուտ</t>
  </si>
  <si>
    <t>գ. Հողմիկ</t>
  </si>
  <si>
    <t>գ. Հովտուն</t>
  </si>
  <si>
    <t>գ. Մեղրաշատ</t>
  </si>
  <si>
    <t>գ. Շաղիկ</t>
  </si>
  <si>
    <t>գ. Ողջի</t>
  </si>
  <si>
    <t>գ. Ջրաձոր</t>
  </si>
  <si>
    <t>Աշտարակ</t>
  </si>
  <si>
    <t>Աղձք</t>
  </si>
  <si>
    <t>Անտառուտ</t>
  </si>
  <si>
    <t>Ավան</t>
  </si>
  <si>
    <t>Արագածոտն</t>
  </si>
  <si>
    <t>Ագարակ</t>
  </si>
  <si>
    <t>Արտաշավան</t>
  </si>
  <si>
    <t>Արուճ</t>
  </si>
  <si>
    <t>Բազմաղբյուր</t>
  </si>
  <si>
    <t>Բյուրական</t>
  </si>
  <si>
    <t>Դպրեվանք</t>
  </si>
  <si>
    <t>Լեռնարոտ</t>
  </si>
  <si>
    <t>Կարբի</t>
  </si>
  <si>
    <t>Կոշ</t>
  </si>
  <si>
    <t>Ղազարավան</t>
  </si>
  <si>
    <t>Նոր Ամանոս</t>
  </si>
  <si>
    <t>Նոր Եդեսիա</t>
  </si>
  <si>
    <t>Շամիրամ</t>
  </si>
  <si>
    <t>Ոսկեվազ</t>
  </si>
  <si>
    <t>Ոսկեհատ</t>
  </si>
  <si>
    <t>Սասունիկ</t>
  </si>
  <si>
    <t>Սաղմոսավան</t>
  </si>
  <si>
    <t>Վ.Սասունիկ</t>
  </si>
  <si>
    <t>Տեղեր</t>
  </si>
  <si>
    <t>Ուշի</t>
  </si>
  <si>
    <t>Ուջան</t>
  </si>
  <si>
    <t>Փարպի</t>
  </si>
  <si>
    <t>Օշական</t>
  </si>
  <si>
    <t>Օրգով</t>
  </si>
  <si>
    <t>Օհանավան</t>
  </si>
  <si>
    <t>Ապարան</t>
  </si>
  <si>
    <t>Արագած</t>
  </si>
  <si>
    <t>Ափնա</t>
  </si>
  <si>
    <t>Արայի</t>
  </si>
  <si>
    <t>Երնջատափ</t>
  </si>
  <si>
    <t>Թթուջուր</t>
  </si>
  <si>
    <t>Նիգավան</t>
  </si>
  <si>
    <t>Հարթավան</t>
  </si>
  <si>
    <t>Շենավան</t>
  </si>
  <si>
    <t>Վարդենիս</t>
  </si>
  <si>
    <t>Վարդենուտ</t>
  </si>
  <si>
    <t>Քուչակ</t>
  </si>
  <si>
    <t>Սարալանջ</t>
  </si>
  <si>
    <t xml:space="preserve">Շողակն (Նորաշեն) </t>
  </si>
  <si>
    <t>Չքնաղ</t>
  </si>
  <si>
    <t>Ձորագլուխ</t>
  </si>
  <si>
    <t>Ծաղկաշեն</t>
  </si>
  <si>
    <t>Եղիպատրուշ</t>
  </si>
  <si>
    <t>Կայք (Մուլքի)</t>
  </si>
  <si>
    <t>Լուսագյուղ</t>
  </si>
  <si>
    <t>Ջրամբար</t>
  </si>
  <si>
    <t>Ալագյազ</t>
  </si>
  <si>
    <t>Սադունց (Ամրե Թազա)</t>
  </si>
  <si>
    <t>Ավշեն</t>
  </si>
  <si>
    <t>Բերքառատ</t>
  </si>
  <si>
    <t>Գեղադիր</t>
  </si>
  <si>
    <t>Գեղաձոր</t>
  </si>
  <si>
    <t>Գեղարոտ</t>
  </si>
  <si>
    <t>Ճարճակիս (Դերեկ)</t>
  </si>
  <si>
    <t>Լեռնապար</t>
  </si>
  <si>
    <t>Ծաղկահովիտ</t>
  </si>
  <si>
    <t>Ծիլքար</t>
  </si>
  <si>
    <t>Հնաբերդ</t>
  </si>
  <si>
    <t>Մելիքգյուղ</t>
  </si>
  <si>
    <t>Միրաք</t>
  </si>
  <si>
    <t xml:space="preserve">Նորաշեն (Արագածի) </t>
  </si>
  <si>
    <t>Շենկանի</t>
  </si>
  <si>
    <t>Ջամշլու</t>
  </si>
  <si>
    <t>Ռյա Թազա</t>
  </si>
  <si>
    <t>Կանիաշիր (Սանգյառ)</t>
  </si>
  <si>
    <t>Սիփան</t>
  </si>
  <si>
    <t>Վարդաբլուր</t>
  </si>
  <si>
    <t>Միջնատուն (Օրթաճա)</t>
  </si>
  <si>
    <t>Ակունք</t>
  </si>
  <si>
    <t>Արագածավան</t>
  </si>
  <si>
    <t>Արտենի</t>
  </si>
  <si>
    <t>Աշնակ</t>
  </si>
  <si>
    <t>Արեգ (Թաթուլ)</t>
  </si>
  <si>
    <t>Մեծաձոր (Ավթոնա)</t>
  </si>
  <si>
    <t>Օթևան (Բայսզ)</t>
  </si>
  <si>
    <t>Արևուտ (Բառոժ)</t>
  </si>
  <si>
    <t>Գառնահովիտ</t>
  </si>
  <si>
    <t>Կանչ (Գյալթո)</t>
  </si>
  <si>
    <t>Դաշտադեմ</t>
  </si>
  <si>
    <t>Դավթաշեն</t>
  </si>
  <si>
    <t>Դիան</t>
  </si>
  <si>
    <t>Եղնիկ</t>
  </si>
  <si>
    <t>Զարինջա</t>
  </si>
  <si>
    <t>Զովասար</t>
  </si>
  <si>
    <t>Թալին</t>
  </si>
  <si>
    <t>Թլիկ</t>
  </si>
  <si>
    <t>Իրինդ</t>
  </si>
  <si>
    <t>Լուսակն</t>
  </si>
  <si>
    <t>Ծաղկասար</t>
  </si>
  <si>
    <t>Կաթնաղբյուր</t>
  </si>
  <si>
    <t>Կաքավաձոր</t>
  </si>
  <si>
    <t>Հակո</t>
  </si>
  <si>
    <t>Հացաշեն</t>
  </si>
  <si>
    <t>Դդմասար(Ղաբաղթափա)</t>
  </si>
  <si>
    <t>Մաստարա</t>
  </si>
  <si>
    <t>Ն.Արթիկ</t>
  </si>
  <si>
    <t>Ն.Բազմաբերդ</t>
  </si>
  <si>
    <t>Ն.Սասնաշեն</t>
  </si>
  <si>
    <t>Շղարշիկ</t>
  </si>
  <si>
    <t>Ոսկեթաս</t>
  </si>
  <si>
    <t>Պարտիզակ</t>
  </si>
  <si>
    <t>Սորիկ</t>
  </si>
  <si>
    <t>Սուսեր</t>
  </si>
  <si>
    <t>Ագարակավան</t>
  </si>
  <si>
    <t>Վ. Բազմաբերդ</t>
  </si>
  <si>
    <t>Վ. Սասնաշեն</t>
  </si>
  <si>
    <t>Ցամաքասար</t>
  </si>
  <si>
    <t>ՀՀ Լոռու մարզի համայնքային հաստիքների թվաքանակը (ըստ դրույքների) 2014թ. հուլիսի 1-ի դրությամբ` 1974թ. հետո ծնվածների</t>
  </si>
  <si>
    <t>ք.Վանաձոր</t>
  </si>
  <si>
    <t>Գուգարք</t>
  </si>
  <si>
    <t>Շահումյան</t>
  </si>
  <si>
    <t>Լեռնապատ</t>
  </si>
  <si>
    <t>Մարգահովիտ</t>
  </si>
  <si>
    <t>Դարպաս</t>
  </si>
  <si>
    <t>Ձորագյուղ</t>
  </si>
  <si>
    <t>Ձորագետավան</t>
  </si>
  <si>
    <t>Եղեգնուտ</t>
  </si>
  <si>
    <t>Դեբետ</t>
  </si>
  <si>
    <t>Փամբակ</t>
  </si>
  <si>
    <t>Վահագնի</t>
  </si>
  <si>
    <t>Վահագնաձոր</t>
  </si>
  <si>
    <t>Ազնվաձոր</t>
  </si>
  <si>
    <t>Անտառաշեն</t>
  </si>
  <si>
    <t>Հալլավար</t>
  </si>
  <si>
    <t>Քարաբերդ</t>
  </si>
  <si>
    <t>ք.Սպիտակ</t>
  </si>
  <si>
    <t>Լուսաղբյուր</t>
  </si>
  <si>
    <t>Մեծ Պարնի</t>
  </si>
  <si>
    <t>Շիրակամուտ</t>
  </si>
  <si>
    <t>Արևաշող</t>
  </si>
  <si>
    <t>Սարահարթ</t>
  </si>
  <si>
    <t>Լեռնավան</t>
  </si>
  <si>
    <t>Խնկոյան</t>
  </si>
  <si>
    <t>Ջրաշեն</t>
  </si>
  <si>
    <t>ք.Տաշիր</t>
  </si>
  <si>
    <t>Մեծավան</t>
  </si>
  <si>
    <t>Սարչապետ</t>
  </si>
  <si>
    <t>Նորաշեն</t>
  </si>
  <si>
    <t>Լեռնահովիտ</t>
  </si>
  <si>
    <t>Նովոսելցովո</t>
  </si>
  <si>
    <t>Մեղվահովիտ</t>
  </si>
  <si>
    <t>Արծնի</t>
  </si>
  <si>
    <t>Ապավեն</t>
  </si>
  <si>
    <t>Պրիվոլնոյե</t>
  </si>
  <si>
    <t>Ալավերդի</t>
  </si>
  <si>
    <t>ք.Ախթալա</t>
  </si>
  <si>
    <t>ք.Թումանյան</t>
  </si>
  <si>
    <t>ք.Շամլուղ</t>
  </si>
  <si>
    <t>Ահնիձոր</t>
  </si>
  <si>
    <t>Արդվի</t>
  </si>
  <si>
    <t>Արևածագ</t>
  </si>
  <si>
    <t>Աքորի</t>
  </si>
  <si>
    <t>Դսեղ</t>
  </si>
  <si>
    <t>Թեղուտ</t>
  </si>
  <si>
    <t>Լորուտ</t>
  </si>
  <si>
    <t>Կարմիր Աղեգի</t>
  </si>
  <si>
    <t>Կաճաճկուտ</t>
  </si>
  <si>
    <t>Հագվի</t>
  </si>
  <si>
    <t>Հաղպատ</t>
  </si>
  <si>
    <t>Ճոճկան</t>
  </si>
  <si>
    <t>Մարց</t>
  </si>
  <si>
    <t>Մեծ Այրում</t>
  </si>
  <si>
    <t>Նեղոց</t>
  </si>
  <si>
    <t>Շնող</t>
  </si>
  <si>
    <t>Չկալով</t>
  </si>
  <si>
    <t>Քարինջ</t>
  </si>
  <si>
    <t>Օձուն</t>
  </si>
  <si>
    <t>ք.Ստեփանավան</t>
  </si>
  <si>
    <t>Կուրթան</t>
  </si>
  <si>
    <t>Հոբարձի</t>
  </si>
  <si>
    <t>Գյուլագարակ</t>
  </si>
  <si>
    <t>Ամրակից</t>
  </si>
  <si>
    <t>Լոռի Բերդ</t>
  </si>
  <si>
    <t>Լեջան</t>
  </si>
  <si>
    <t>Յաղդան</t>
  </si>
  <si>
    <t>Հովնանաձոր</t>
  </si>
  <si>
    <t xml:space="preserve">ՀՀ Տավուշի մարզի համայնքների և համայնքային ենթակայության կազմակերպությունների 1974թ. հունվարի 1-ից հետո ծնված աշխատակիցների դրույքների վերաբերյալ՝ 2014 թ. հուլիսի 1-ի դրությամբ </t>
  </si>
  <si>
    <t>66.139-70.822դրամ ստացողների թիվը</t>
  </si>
  <si>
    <t>մեկ ամսվա փոխհատուցուման գումարը</t>
  </si>
  <si>
    <t>Իջևան</t>
  </si>
  <si>
    <t>Ազատամուտ</t>
  </si>
  <si>
    <t>Այգեհովիտ</t>
  </si>
  <si>
    <t>Աչաջուր</t>
  </si>
  <si>
    <t>Գանձաքար</t>
  </si>
  <si>
    <t>Գետահովիտ</t>
  </si>
  <si>
    <t>Ենոքավան</t>
  </si>
  <si>
    <t>Լուսաձոր</t>
  </si>
  <si>
    <t>Խաշթառակ</t>
  </si>
  <si>
    <t>Հովք</t>
  </si>
  <si>
    <t>Սարիգյուղ</t>
  </si>
  <si>
    <t>Սևքար</t>
  </si>
  <si>
    <t>Վազաշեն</t>
  </si>
  <si>
    <t>Դիլիջան</t>
  </si>
  <si>
    <t>Աղավնավանք</t>
  </si>
  <si>
    <t>Հաղարծին</t>
  </si>
  <si>
    <t>Բերդ</t>
  </si>
  <si>
    <t>Այգեձոր</t>
  </si>
  <si>
    <t>Արծվաբերդ</t>
  </si>
  <si>
    <t>Տավուշ</t>
  </si>
  <si>
    <t>Մովսես</t>
  </si>
  <si>
    <t>Նավուր</t>
  </si>
  <si>
    <t>Չինարի</t>
  </si>
  <si>
    <t>Չինչին</t>
  </si>
  <si>
    <t>Չորաթան</t>
  </si>
  <si>
    <t>Պառավաքար</t>
  </si>
  <si>
    <t>Վարագավան</t>
  </si>
  <si>
    <t>Վ.Ծաղկավան</t>
  </si>
  <si>
    <t>Վ.Կ.Աղբյուր</t>
  </si>
  <si>
    <t>Նոյեմբերյան</t>
  </si>
  <si>
    <t>Այրում</t>
  </si>
  <si>
    <t>Արճիս</t>
  </si>
  <si>
    <t>Բագրատաշեն</t>
  </si>
  <si>
    <t>Բերդավան</t>
  </si>
  <si>
    <t>Դեբեդավան</t>
  </si>
  <si>
    <t>Դեղձավան</t>
  </si>
  <si>
    <t>Կոթի</t>
  </si>
  <si>
    <t>Կողբ</t>
  </si>
  <si>
    <t>Հաղթանակ</t>
  </si>
  <si>
    <t>Ոսկեպար</t>
  </si>
  <si>
    <t>Ոսկեվան</t>
  </si>
  <si>
    <t>Ջուջևան</t>
  </si>
  <si>
    <t>Կարճաղբյուր</t>
  </si>
  <si>
    <t>Լճավան</t>
  </si>
  <si>
    <t>Ախպրաձոր</t>
  </si>
  <si>
    <t>Նորակերտ</t>
  </si>
  <si>
    <t>Շատվան</t>
  </si>
  <si>
    <t>Վանևան</t>
  </si>
  <si>
    <t>Տրետուք</t>
  </si>
  <si>
    <t>Կութ</t>
  </si>
  <si>
    <t>Ջաղացաձոր</t>
  </si>
  <si>
    <t>Սոթք</t>
  </si>
  <si>
    <t xml:space="preserve">Արեգունի </t>
  </si>
  <si>
    <t>Կախակն</t>
  </si>
  <si>
    <t>Վ. Շորժա</t>
  </si>
  <si>
    <t>Ավազան</t>
  </si>
  <si>
    <t>Դարանակ</t>
  </si>
  <si>
    <t>Ն  Շորժա</t>
  </si>
  <si>
    <t>Շատջրեք</t>
  </si>
  <si>
    <t>Արփունք</t>
  </si>
  <si>
    <t>Փ. Մասրիկ</t>
  </si>
  <si>
    <t>Ծափաթաղ</t>
  </si>
  <si>
    <t>Այրք</t>
  </si>
  <si>
    <t>Խաչաղբյուր</t>
  </si>
  <si>
    <t>Լուսակունք</t>
  </si>
  <si>
    <t>Նորաբակ</t>
  </si>
  <si>
    <t>Ազատ</t>
  </si>
  <si>
    <t>Մաքենիս</t>
  </si>
  <si>
    <t>Գեղաքար</t>
  </si>
  <si>
    <t>Գեղամաբակ</t>
  </si>
  <si>
    <t>Գեղամասար</t>
  </si>
  <si>
    <t>Կուտական</t>
  </si>
  <si>
    <t>Մ. Մասրիկ</t>
  </si>
  <si>
    <t>Տորֆավան</t>
  </si>
  <si>
    <t>Ծովակ</t>
  </si>
  <si>
    <t>ք. Գավառ</t>
  </si>
  <si>
    <t>Լճափ</t>
  </si>
  <si>
    <t>Հայրավանք</t>
  </si>
  <si>
    <t>Բերդկունք</t>
  </si>
  <si>
    <t>Գեղարքունիք</t>
  </si>
  <si>
    <t>Կարմիրգյուղ</t>
  </si>
  <si>
    <t>Գանձակ</t>
  </si>
  <si>
    <t>Սարուխան</t>
  </si>
  <si>
    <t>Լանջաղբյուր</t>
  </si>
  <si>
    <t>Ծովազարդ</t>
  </si>
  <si>
    <t>Նորատուս</t>
  </si>
  <si>
    <t>Ք. Ճամբարակ</t>
  </si>
  <si>
    <t>Գետիկ</t>
  </si>
  <si>
    <t>Մարտունի</t>
  </si>
  <si>
    <t>Վահան</t>
  </si>
  <si>
    <t>Ձորավանք</t>
  </si>
  <si>
    <t>Անտառամեջ</t>
  </si>
  <si>
    <t>Դպրաբակ</t>
  </si>
  <si>
    <t>Ջիլ</t>
  </si>
  <si>
    <t>Կալավան</t>
  </si>
  <si>
    <t>Դրախտիկ</t>
  </si>
  <si>
    <t>Աղբերք</t>
  </si>
  <si>
    <t>Շորժա</t>
  </si>
  <si>
    <t>Արտանիշ</t>
  </si>
  <si>
    <t>Այգուտ</t>
  </si>
  <si>
    <t>Ք. Մարտունի</t>
  </si>
  <si>
    <t>Ծակքար</t>
  </si>
  <si>
    <t>Մադինա</t>
  </si>
  <si>
    <t>Արծվանիստ</t>
  </si>
  <si>
    <t>¼áÉ³ù³ñ</t>
  </si>
  <si>
    <t>Վ. Գետաշեն</t>
  </si>
  <si>
    <t>Աստղաձոր</t>
  </si>
  <si>
    <t>Վարդաձոր</t>
  </si>
  <si>
    <t>Ն.Գետաշեն</t>
  </si>
  <si>
    <t>Գեղհովիտ</t>
  </si>
  <si>
    <t>Վարդենիկ</t>
  </si>
  <si>
    <t>Ծովինար</t>
  </si>
  <si>
    <t>Երանոս</t>
  </si>
  <si>
    <t>Ծովասար</t>
  </si>
  <si>
    <t>Վաղաշեն</t>
  </si>
  <si>
    <t>Լիճք</t>
  </si>
  <si>
    <t>Ք.  Սևան</t>
  </si>
  <si>
    <t>Չկալովկա</t>
  </si>
  <si>
    <t>Վարսեր</t>
  </si>
  <si>
    <t>Գեղամավան</t>
  </si>
  <si>
    <t>Դդմաշեն</t>
  </si>
  <si>
    <t>Սեմյոնովկա</t>
  </si>
  <si>
    <t>Ծաղկունք</t>
  </si>
  <si>
    <t>Ծովագյուղ</t>
  </si>
  <si>
    <t>Լճաշեն</t>
  </si>
  <si>
    <t>Զովաբեր</t>
  </si>
  <si>
    <t>Երևանի քաղաքապետարան</t>
  </si>
  <si>
    <t>ք.Վաղարշապատ</t>
  </si>
  <si>
    <t>Ակնալիճ</t>
  </si>
  <si>
    <t>Ակնաշեն</t>
  </si>
  <si>
    <t>Աղավնատուն</t>
  </si>
  <si>
    <t>Ամբերդ</t>
  </si>
  <si>
    <t>Այգեկ</t>
  </si>
  <si>
    <t>Այգեշատ (էջմ.)</t>
  </si>
  <si>
    <t>Ապագա</t>
  </si>
  <si>
    <t>Առատաշեն</t>
  </si>
  <si>
    <t>Արաքս (էջմ.)</t>
  </si>
  <si>
    <t>Արշալույս</t>
  </si>
  <si>
    <t>Արտիմետ</t>
  </si>
  <si>
    <t>Արևաշատ</t>
  </si>
  <si>
    <t>Բաղրամյան(էջմ.)</t>
  </si>
  <si>
    <t>Գայ</t>
  </si>
  <si>
    <t>Գրիբոյեդով</t>
  </si>
  <si>
    <t>Դաշտ</t>
  </si>
  <si>
    <t>Դողս</t>
  </si>
  <si>
    <t>Լեռնամերձ</t>
  </si>
  <si>
    <t>Խորոնք</t>
  </si>
  <si>
    <t>Ծաղկալանջ</t>
  </si>
  <si>
    <t>Ծիածան</t>
  </si>
  <si>
    <t>Հայթաղ</t>
  </si>
  <si>
    <t>Հայկաշեն</t>
  </si>
  <si>
    <t>Հովտամեջ</t>
  </si>
  <si>
    <t>Մեծամոր</t>
  </si>
  <si>
    <t>Մերձավան</t>
  </si>
  <si>
    <t>Մրգաստան</t>
  </si>
  <si>
    <t>Մուսալեռ</t>
  </si>
  <si>
    <t>Շահումյանի թ/ֆ</t>
  </si>
  <si>
    <t>Պտղունք</t>
  </si>
  <si>
    <t>Ջրառատ</t>
  </si>
  <si>
    <t>Ջրարբի</t>
  </si>
  <si>
    <t>Գեղակերտ</t>
  </si>
  <si>
    <t>Տարոնիկ</t>
  </si>
  <si>
    <t>Փարաքար-Թաիրով</t>
  </si>
  <si>
    <t>Ֆերիկ</t>
  </si>
  <si>
    <t>ք.Արմավիր</t>
  </si>
  <si>
    <t>ք.Մեծամոր</t>
  </si>
  <si>
    <t>Ամասիա</t>
  </si>
  <si>
    <t>Այգեշատ (Արմ.)</t>
  </si>
  <si>
    <t>Արազափ</t>
  </si>
  <si>
    <t>Արաքս (Արմ.)</t>
  </si>
  <si>
    <t>Արգավանդ</t>
  </si>
  <si>
    <t>Արմավիր</t>
  </si>
  <si>
    <t>Արտաշար</t>
  </si>
  <si>
    <t>Արևիկ</t>
  </si>
  <si>
    <t>Բամբակաշատ</t>
  </si>
  <si>
    <t>Բերքաշատ</t>
  </si>
  <si>
    <t>Գետաշեն</t>
  </si>
  <si>
    <t>Երասխահուն</t>
  </si>
  <si>
    <t>Վարդանաշեն</t>
  </si>
  <si>
    <t>Զարթոնք</t>
  </si>
  <si>
    <t>Լենուղի</t>
  </si>
  <si>
    <t>Լուկաշին</t>
  </si>
  <si>
    <t>Խանջյան</t>
  </si>
  <si>
    <t>Հայկավան</t>
  </si>
  <si>
    <t>Հացիկ</t>
  </si>
  <si>
    <t>Սարդարապատ</t>
  </si>
  <si>
    <t xml:space="preserve">Այգեվան </t>
  </si>
  <si>
    <t>Մայիսյան</t>
  </si>
  <si>
    <t>Մարգարա</t>
  </si>
  <si>
    <t>Մրգաշատ</t>
  </si>
  <si>
    <t>Նալբանդյան</t>
  </si>
  <si>
    <t>Նոր Արմավիր</t>
  </si>
  <si>
    <t>Նոր Արտագերս</t>
  </si>
  <si>
    <t>Նոր Կեսարիա</t>
  </si>
  <si>
    <t>Նորապատ</t>
  </si>
  <si>
    <t>Նորավան</t>
  </si>
  <si>
    <t>Ջանֆիդա</t>
  </si>
  <si>
    <t xml:space="preserve">Ալաշկերտ </t>
  </si>
  <si>
    <t>Տանձուտ</t>
  </si>
  <si>
    <t>Փշատավան</t>
  </si>
  <si>
    <t>Մյասնիկյան</t>
  </si>
  <si>
    <t>Բաղրամյան (Բաղր.)</t>
  </si>
  <si>
    <t>Դալարիկ</t>
  </si>
  <si>
    <t>Շենիկ</t>
  </si>
  <si>
    <t>Երվանդաշատ</t>
  </si>
  <si>
    <t>Լեռնագոգ</t>
  </si>
  <si>
    <t>Քարակերտ</t>
  </si>
  <si>
    <t>Արգինա</t>
  </si>
  <si>
    <t>Վանանդ</t>
  </si>
  <si>
    <t>Կողբավան</t>
  </si>
  <si>
    <t>Բագարան</t>
  </si>
  <si>
    <t>Տալվորիկ</t>
  </si>
  <si>
    <t>Արտամետ</t>
  </si>
  <si>
    <t>Հուշակերտ</t>
  </si>
  <si>
    <t>Արևադաշտ</t>
  </si>
  <si>
    <t>ՀՀ Կոտայքի մարզպ համայնքային հաստիքների թվաքանակը (ըստ դրույքների) 2014թ. հուլիսի 1-ի դրությամբ` 1974թ. հետո ծնվածների</t>
  </si>
  <si>
    <t>ք.Հրազդան</t>
  </si>
  <si>
    <t>ք.Ծաղկաձոր</t>
  </si>
  <si>
    <t>Արտավազ</t>
  </si>
  <si>
    <t>Հանքավան</t>
  </si>
  <si>
    <t>Լեռնանիստ</t>
  </si>
  <si>
    <t>Մարմարիկ</t>
  </si>
  <si>
    <t>Մեղրաձոր</t>
  </si>
  <si>
    <t>Քաղսի</t>
  </si>
  <si>
    <t>Սոլակ</t>
  </si>
  <si>
    <t>ք.Չարենցավան</t>
  </si>
  <si>
    <t>Արզական</t>
  </si>
  <si>
    <t>Կարենիս</t>
  </si>
  <si>
    <t>Բջնի</t>
  </si>
  <si>
    <t>Ալափարս</t>
  </si>
  <si>
    <t>Ֆանտան</t>
  </si>
  <si>
    <t>ք.Աբովյան</t>
  </si>
  <si>
    <t>Առինջ</t>
  </si>
  <si>
    <t>Արամուս</t>
  </si>
  <si>
    <t>Արզնի</t>
  </si>
  <si>
    <t>Բալահովիտ</t>
  </si>
  <si>
    <t>ք.Բյուրեղավան</t>
  </si>
  <si>
    <t>Գառնի</t>
  </si>
  <si>
    <t>Գեղարդ</t>
  </si>
  <si>
    <t>Գեղաշեն</t>
  </si>
  <si>
    <t>Գողթ</t>
  </si>
  <si>
    <t>Զառ</t>
  </si>
  <si>
    <t>Զովաշեն</t>
  </si>
  <si>
    <t>Զովք</t>
  </si>
  <si>
    <t>Կամարիս</t>
  </si>
  <si>
    <t>Կապուտան</t>
  </si>
  <si>
    <t>Կոտայք</t>
  </si>
  <si>
    <t>Հացավան</t>
  </si>
  <si>
    <t>Հատիս</t>
  </si>
  <si>
    <t>Ձորաղբյուր</t>
  </si>
  <si>
    <t>Մայակովսկի</t>
  </si>
  <si>
    <t>Նոր Գյուղ</t>
  </si>
  <si>
    <t>Նուռնուս</t>
  </si>
  <si>
    <t>Ողջաբերդ</t>
  </si>
  <si>
    <t>Պտղնի</t>
  </si>
  <si>
    <t>Ջրաբեր</t>
  </si>
  <si>
    <t>Ջրվեժ</t>
  </si>
  <si>
    <t>Գետարգել</t>
  </si>
  <si>
    <t>Սևաբերդ</t>
  </si>
  <si>
    <t>Վերին Պտղնի</t>
  </si>
  <si>
    <t>ք.Եղվարդ</t>
  </si>
  <si>
    <t>Արագյուղ</t>
  </si>
  <si>
    <t>Արգել</t>
  </si>
  <si>
    <t>Բուժական</t>
  </si>
  <si>
    <t>Գետամեջ</t>
  </si>
  <si>
    <t>Զովունի</t>
  </si>
  <si>
    <t>Զորավան</t>
  </si>
  <si>
    <t>Թեղենիք</t>
  </si>
  <si>
    <t>Մրգաշեն</t>
  </si>
  <si>
    <t>Նոր Արտամետ</t>
  </si>
  <si>
    <t>Նոր Գեղի</t>
  </si>
  <si>
    <t>Նոր Երզնկա</t>
  </si>
  <si>
    <t>ք.Նոր Հաճըն</t>
  </si>
  <si>
    <t>Պռոշյան</t>
  </si>
  <si>
    <t>Քանաքեռավան</t>
  </si>
  <si>
    <t>Քասախ</t>
  </si>
  <si>
    <t>Քարաշամբ</t>
  </si>
  <si>
    <t>ROUND</t>
  </si>
  <si>
    <t>9 ամիս</t>
  </si>
  <si>
    <t>9AMIS</t>
  </si>
  <si>
    <t>ՀՀ տարածքային կառավարման նախարարություն</t>
  </si>
  <si>
    <t>ՀՀ Արագածոտնի մարզպետարան</t>
  </si>
  <si>
    <t>ՀՀ Արարատի մարզպետարան</t>
  </si>
  <si>
    <t>ՀՀ Արմավիրի մարզպետարան</t>
  </si>
  <si>
    <t>ՀՀ Գեղարքունիքի մարզպետարան</t>
  </si>
  <si>
    <t>ՀՀ Լոռու մարզպետարան</t>
  </si>
  <si>
    <t>ՀՀ Կոտայքի մարզպետարան</t>
  </si>
  <si>
    <t>ՀՀ Շիրակի մարզպետարան</t>
  </si>
  <si>
    <t>ՀՀ Սյունիքի մարզպետարան</t>
  </si>
  <si>
    <t>ՀՀ Վայոց ձորի մարզպետարան</t>
  </si>
  <si>
    <t>ՀՀ Տավուշի մարզպետարան</t>
  </si>
  <si>
    <t xml:space="preserve">Ընդամենը </t>
  </si>
  <si>
    <t>ՀՀ Սյունիքի մարզի  համայնքային հաստիքների թվաքանակը (ըստ դրույքների) 2014թ. հուլիսի 1-ի դրությամբ` 1974թ. հետո ծնվածների</t>
  </si>
  <si>
    <t>9ամիս</t>
  </si>
  <si>
    <t>ք.Կապան</t>
  </si>
  <si>
    <t>ք.Քաջարան</t>
  </si>
  <si>
    <t>Աղվանի</t>
  </si>
  <si>
    <t>Անտառաշատ</t>
  </si>
  <si>
    <t>Առաջաձոր</t>
  </si>
  <si>
    <t>Արծվանիկ</t>
  </si>
  <si>
    <t>Գեղանուշ</t>
  </si>
  <si>
    <t>Գեղի</t>
  </si>
  <si>
    <t>Դավիթ-Բեկ</t>
  </si>
  <si>
    <t>Դովրուս/Տավրոս/</t>
  </si>
  <si>
    <t>Եղեգ</t>
  </si>
  <si>
    <t>Եղվարդ</t>
  </si>
  <si>
    <t>Լեռնաձոր</t>
  </si>
  <si>
    <t>Խալաջ/Աճանան/</t>
  </si>
  <si>
    <t>Խդրանց</t>
  </si>
  <si>
    <t>Ծավ</t>
  </si>
  <si>
    <t>Կաղնուտ</t>
  </si>
  <si>
    <t>Ձորաստան</t>
  </si>
  <si>
    <t>Վանեք</t>
  </si>
  <si>
    <t>Ճակատեն</t>
  </si>
  <si>
    <t>Նորաշենիկ</t>
  </si>
  <si>
    <t>Ն Խոտանան</t>
  </si>
  <si>
    <t>Ն Հանդ</t>
  </si>
  <si>
    <t>Շիկահող</t>
  </si>
  <si>
    <t>Շրվենանց</t>
  </si>
  <si>
    <t>Չափնի</t>
  </si>
  <si>
    <t>Սյունիք</t>
  </si>
  <si>
    <t>Սրաշեն</t>
  </si>
  <si>
    <t>Սևաքար</t>
  </si>
  <si>
    <t>Վ Գյոդաքլու/Վարդավանք/</t>
  </si>
  <si>
    <t>Վ Խոտանան</t>
  </si>
  <si>
    <t>Տանձավեր</t>
  </si>
  <si>
    <t>Ուժանիս</t>
  </si>
  <si>
    <t>Քաջարան</t>
  </si>
  <si>
    <t>Օխտար</t>
  </si>
  <si>
    <t>Փայահան/Նոր Աստղաբերդ/</t>
  </si>
  <si>
    <t>ք.Գորիս</t>
  </si>
  <si>
    <t>Ակներ/Բռուն/</t>
  </si>
  <si>
    <t>Արավուս</t>
  </si>
  <si>
    <t>Բարձրավան</t>
  </si>
  <si>
    <t>Խնածախ</t>
  </si>
  <si>
    <t>Խնձորեսկ</t>
  </si>
  <si>
    <t>Խոզնավար</t>
  </si>
  <si>
    <t>Խոտ</t>
  </si>
  <si>
    <t>Կոռնիձոր</t>
  </si>
  <si>
    <t>Հալիձոր</t>
  </si>
  <si>
    <t>Հարթաշեն</t>
  </si>
  <si>
    <t>Հարժիս</t>
  </si>
  <si>
    <t>Ն. Խնձորեսկ</t>
  </si>
  <si>
    <t>Շինուհայր</t>
  </si>
  <si>
    <t>Շուռնուխ</t>
  </si>
  <si>
    <t>Որոտան /Գորիս/</t>
  </si>
  <si>
    <t>Սվարանց</t>
  </si>
  <si>
    <t>Վաղատուր</t>
  </si>
  <si>
    <t>Վերիշեն</t>
  </si>
  <si>
    <t>Տաթև</t>
  </si>
  <si>
    <t>Տանձատափ</t>
  </si>
  <si>
    <t>Տեղ</t>
  </si>
  <si>
    <t>Քաշունի</t>
  </si>
  <si>
    <t>Քարահունջ</t>
  </si>
  <si>
    <t>Քարաշեն</t>
  </si>
  <si>
    <t>ք. Սիսիան</t>
  </si>
  <si>
    <t>ք.Դաստակերտ</t>
  </si>
  <si>
    <t>Ախլաթյան</t>
  </si>
  <si>
    <t>Աղիտու</t>
  </si>
  <si>
    <t>Անգեղակոթ</t>
  </si>
  <si>
    <t>Աշոտավան</t>
  </si>
  <si>
    <t>Արևիս</t>
  </si>
  <si>
    <t>Բալաք</t>
  </si>
  <si>
    <t>Բնունիս</t>
  </si>
  <si>
    <t>Բռնակոթ</t>
  </si>
  <si>
    <t>Գետաթաղ</t>
  </si>
  <si>
    <t>Գորայք</t>
  </si>
  <si>
    <t>Դարբաս</t>
  </si>
  <si>
    <t>Թանահատ</t>
  </si>
  <si>
    <t>Թասիկ</t>
  </si>
  <si>
    <t>Լծեն</t>
  </si>
  <si>
    <t>Լոր</t>
  </si>
  <si>
    <t>Ծղուկ</t>
  </si>
  <si>
    <t>Ղզլջուղ/Իշխանասար/</t>
  </si>
  <si>
    <t>Մուծք</t>
  </si>
  <si>
    <t>Շաղաթ</t>
  </si>
  <si>
    <t>Շաքի</t>
  </si>
  <si>
    <t>Շենաթաղ</t>
  </si>
  <si>
    <t>Որոտան /Սիսիան/</t>
  </si>
  <si>
    <t>Սալվարդ</t>
  </si>
  <si>
    <t>Սառնակունք</t>
  </si>
  <si>
    <t>Սոֆլու/Նժդեհ/</t>
  </si>
  <si>
    <t>Սպանդարյան</t>
  </si>
  <si>
    <t>Վաղատին</t>
  </si>
  <si>
    <t>Տոլորս</t>
  </si>
  <si>
    <t>Տորունիք</t>
  </si>
  <si>
    <t>ՈՒյծ</t>
  </si>
  <si>
    <t>ք.Մեղրի</t>
  </si>
  <si>
    <t xml:space="preserve">ք.Ագարակ </t>
  </si>
  <si>
    <t>Ալդարա/Ալվանք/</t>
  </si>
  <si>
    <t>Գուդեմնիս</t>
  </si>
  <si>
    <t>Լեհվազ</t>
  </si>
  <si>
    <t>Կարճևան</t>
  </si>
  <si>
    <t>Կուրիս</t>
  </si>
  <si>
    <t>Նյուվադի</t>
  </si>
  <si>
    <t>Շվանիձոր</t>
  </si>
  <si>
    <t>Վահրավար</t>
  </si>
  <si>
    <t>Վարդանիձոր</t>
  </si>
  <si>
    <t>Տաշտուն</t>
  </si>
  <si>
    <t>9 amis</t>
  </si>
  <si>
    <t>Round</t>
  </si>
  <si>
    <t>9 AMIS</t>
  </si>
  <si>
    <t>9amis</t>
  </si>
  <si>
    <t xml:space="preserve">     9 amis</t>
  </si>
  <si>
    <t xml:space="preserve">    ROUND</t>
  </si>
</sst>
</file>

<file path=xl/styles.xml><?xml version="1.0" encoding="utf-8"?>
<styleSheet xmlns="http://schemas.openxmlformats.org/spreadsheetml/2006/main">
  <numFmts count="3">
    <numFmt numFmtId="164" formatCode="0.0"/>
    <numFmt numFmtId="165" formatCode="#,##0.0"/>
    <numFmt numFmtId="166" formatCode="#,##0.000"/>
  </numFmts>
  <fonts count="52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1"/>
      <scheme val="minor"/>
    </font>
    <font>
      <b/>
      <sz val="11"/>
      <color theme="1"/>
      <name val="GHEA Grapalat"/>
      <family val="3"/>
    </font>
    <font>
      <sz val="10"/>
      <color theme="1"/>
      <name val="GHEA Grapalat"/>
      <family val="3"/>
    </font>
    <font>
      <b/>
      <sz val="10"/>
      <color theme="1"/>
      <name val="GHEA Grapalat"/>
      <family val="3"/>
    </font>
    <font>
      <b/>
      <sz val="9"/>
      <color theme="1"/>
      <name val="GHEA Grapalat"/>
      <family val="3"/>
    </font>
    <font>
      <sz val="11"/>
      <color indexed="8"/>
      <name val="GHEA Grapalat"/>
      <family val="3"/>
    </font>
    <font>
      <sz val="10"/>
      <name val="Times Armenian"/>
      <family val="1"/>
    </font>
    <font>
      <sz val="12"/>
      <name val="Times Armenian"/>
      <family val="1"/>
    </font>
    <font>
      <sz val="12"/>
      <color theme="1"/>
      <name val="Calibri"/>
      <family val="2"/>
      <charset val="204"/>
      <scheme val="minor"/>
    </font>
    <font>
      <b/>
      <sz val="14"/>
      <color theme="1"/>
      <name val="GHEA Grapalat"/>
      <family val="3"/>
    </font>
    <font>
      <b/>
      <sz val="12"/>
      <color indexed="8"/>
      <name val="GHEA Grapalat"/>
      <family val="3"/>
    </font>
    <font>
      <b/>
      <sz val="11"/>
      <color theme="1"/>
      <name val="Calibri"/>
      <family val="2"/>
      <scheme val="minor"/>
    </font>
    <font>
      <b/>
      <sz val="14"/>
      <color indexed="8"/>
      <name val="GHEA Grapalat"/>
      <family val="3"/>
    </font>
    <font>
      <b/>
      <sz val="11"/>
      <color indexed="8"/>
      <name val="GHEA Grapalat"/>
      <family val="3"/>
    </font>
    <font>
      <b/>
      <sz val="11"/>
      <color indexed="10"/>
      <name val="GHEA Grapalat"/>
      <family val="3"/>
    </font>
    <font>
      <sz val="10"/>
      <color indexed="8"/>
      <name val="GHEA Grapalat"/>
      <family val="3"/>
    </font>
    <font>
      <i/>
      <sz val="11"/>
      <color indexed="8"/>
      <name val="GHEA Grapalat"/>
      <family val="3"/>
    </font>
    <font>
      <b/>
      <sz val="9"/>
      <color indexed="8"/>
      <name val="GHEA Grapalat"/>
      <family val="3"/>
    </font>
    <font>
      <b/>
      <sz val="10"/>
      <color indexed="8"/>
      <name val="GHEA Grapalat"/>
      <family val="3"/>
    </font>
    <font>
      <sz val="11"/>
      <color indexed="8"/>
      <name val="Arial LatArm"/>
      <family val="2"/>
    </font>
    <font>
      <sz val="8"/>
      <color indexed="8"/>
      <name val="GHEA Grapalat"/>
      <family val="3"/>
    </font>
    <font>
      <sz val="12"/>
      <color indexed="8"/>
      <name val="Calibri"/>
      <family val="2"/>
      <charset val="204"/>
    </font>
    <font>
      <b/>
      <sz val="12"/>
      <color indexed="8"/>
      <name val="Calibri"/>
      <family val="2"/>
    </font>
    <font>
      <sz val="10"/>
      <name val="GHEA Grapalat"/>
      <family val="3"/>
    </font>
    <font>
      <sz val="11"/>
      <name val="GHEA Grapalat"/>
      <family val="3"/>
    </font>
    <font>
      <sz val="11"/>
      <color indexed="10"/>
      <name val="GHEA Grapalat"/>
      <family val="3"/>
    </font>
    <font>
      <b/>
      <sz val="14"/>
      <color rgb="FFFF0000"/>
      <name val="GHEA Grapalat"/>
      <family val="3"/>
    </font>
    <font>
      <b/>
      <sz val="11"/>
      <color rgb="FFFF0000"/>
      <name val="GHEA Grapalat"/>
      <family val="3"/>
    </font>
    <font>
      <i/>
      <sz val="11"/>
      <color theme="1"/>
      <name val="GHEA Grapalat"/>
      <family val="3"/>
    </font>
    <font>
      <sz val="11"/>
      <color theme="1"/>
      <name val="GHEA Grapalat"/>
      <family val="3"/>
    </font>
    <font>
      <b/>
      <sz val="12"/>
      <color theme="1"/>
      <name val="Calibri"/>
      <family val="2"/>
      <scheme val="minor"/>
    </font>
    <font>
      <sz val="9"/>
      <color indexed="8"/>
      <name val="GHEA Grapalat"/>
      <family val="3"/>
    </font>
    <font>
      <sz val="9"/>
      <name val="GHEA Grapalat"/>
      <family val="3"/>
    </font>
    <font>
      <sz val="9"/>
      <color theme="1"/>
      <name val="GHEA Grapalat"/>
      <family val="3"/>
    </font>
    <font>
      <sz val="9"/>
      <color theme="1"/>
      <name val="Calibri"/>
      <family val="2"/>
      <scheme val="minor"/>
    </font>
    <font>
      <b/>
      <sz val="12"/>
      <color theme="1"/>
      <name val="GHEA Grapalat"/>
      <family val="3"/>
    </font>
    <font>
      <b/>
      <sz val="14"/>
      <name val="GHEA Grapalat"/>
      <family val="3"/>
    </font>
    <font>
      <b/>
      <sz val="11"/>
      <name val="GHEA Grapalat"/>
      <family val="3"/>
    </font>
    <font>
      <sz val="11"/>
      <name val="Calibri"/>
      <family val="2"/>
      <charset val="204"/>
      <scheme val="minor"/>
    </font>
    <font>
      <sz val="11"/>
      <name val="Calibri"/>
      <family val="2"/>
      <scheme val="minor"/>
    </font>
    <font>
      <i/>
      <sz val="11"/>
      <name val="GHEA Grapalat"/>
      <family val="3"/>
    </font>
    <font>
      <b/>
      <sz val="9"/>
      <name val="GHEA Grapalat"/>
      <family val="3"/>
    </font>
    <font>
      <b/>
      <sz val="10"/>
      <name val="GHEA Grapalat"/>
      <family val="3"/>
    </font>
    <font>
      <sz val="11"/>
      <name val="Arial Armenian"/>
      <family val="2"/>
    </font>
    <font>
      <sz val="12"/>
      <name val="Calibri"/>
      <family val="2"/>
      <charset val="204"/>
      <scheme val="minor"/>
    </font>
    <font>
      <b/>
      <sz val="12"/>
      <name val="Calibri"/>
      <family val="2"/>
      <scheme val="minor"/>
    </font>
    <font>
      <sz val="12"/>
      <name val="GHEA Grapalat"/>
      <family val="3"/>
    </font>
    <font>
      <sz val="9"/>
      <name val="GHEA Mariam"/>
      <family val="3"/>
    </font>
    <font>
      <sz val="12"/>
      <color theme="1"/>
      <name val="GHEA Grapalat"/>
      <family val="3"/>
    </font>
    <font>
      <b/>
      <i/>
      <sz val="12"/>
      <color theme="1"/>
      <name val="GHEA Grapalat"/>
      <family val="3"/>
    </font>
  </fonts>
  <fills count="1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FF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</borders>
  <cellStyleXfs count="21">
    <xf numFmtId="0" fontId="0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</cellStyleXfs>
  <cellXfs count="374">
    <xf numFmtId="0" fontId="0" fillId="0" borderId="0" xfId="0"/>
    <xf numFmtId="0" fontId="0" fillId="0" borderId="0" xfId="0"/>
    <xf numFmtId="0" fontId="1" fillId="0" borderId="0" xfId="1"/>
    <xf numFmtId="0" fontId="4" fillId="2" borderId="3" xfId="1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/>
    </xf>
    <xf numFmtId="0" fontId="3" fillId="0" borderId="0" xfId="1" applyFont="1"/>
    <xf numFmtId="0" fontId="7" fillId="3" borderId="1" xfId="1" applyFont="1" applyFill="1" applyBorder="1" applyAlignment="1">
      <alignment horizontal="center" vertical="center"/>
    </xf>
    <xf numFmtId="0" fontId="3" fillId="3" borderId="1" xfId="1" applyFont="1" applyFill="1" applyBorder="1" applyAlignment="1">
      <alignment horizontal="center" vertical="center"/>
    </xf>
    <xf numFmtId="0" fontId="6" fillId="0" borderId="3" xfId="1" applyFont="1" applyFill="1" applyBorder="1" applyAlignment="1">
      <alignment horizontal="center" vertical="center" wrapText="1"/>
    </xf>
    <xf numFmtId="0" fontId="10" fillId="0" borderId="0" xfId="1" applyFont="1" applyAlignment="1">
      <alignment horizontal="center"/>
    </xf>
    <xf numFmtId="0" fontId="12" fillId="3" borderId="1" xfId="2" applyNumberFormat="1" applyFont="1" applyFill="1" applyBorder="1" applyAlignment="1">
      <alignment horizontal="left" vertical="center"/>
    </xf>
    <xf numFmtId="0" fontId="12" fillId="0" borderId="1" xfId="2" applyNumberFormat="1" applyFont="1" applyFill="1" applyBorder="1" applyAlignment="1">
      <alignment horizontal="left" vertical="center"/>
    </xf>
    <xf numFmtId="3" fontId="3" fillId="0" borderId="1" xfId="1" applyNumberFormat="1" applyFont="1" applyFill="1" applyBorder="1" applyAlignment="1">
      <alignment horizontal="center" vertical="center"/>
    </xf>
    <xf numFmtId="3" fontId="3" fillId="4" borderId="1" xfId="1" applyNumberFormat="1" applyFont="1" applyFill="1" applyBorder="1" applyAlignment="1">
      <alignment horizontal="center" vertical="center"/>
    </xf>
    <xf numFmtId="0" fontId="3" fillId="4" borderId="1" xfId="1" applyFont="1" applyFill="1" applyBorder="1" applyAlignment="1">
      <alignment horizontal="center" vertical="center"/>
    </xf>
    <xf numFmtId="0" fontId="15" fillId="0" borderId="0" xfId="1" applyFont="1" applyAlignment="1">
      <alignment horizontal="center" vertical="center" wrapText="1"/>
    </xf>
    <xf numFmtId="164" fontId="16" fillId="0" borderId="0" xfId="1" applyNumberFormat="1" applyFont="1" applyAlignment="1">
      <alignment horizontal="center" vertical="center" wrapText="1"/>
    </xf>
    <xf numFmtId="0" fontId="15" fillId="0" borderId="0" xfId="1" applyFont="1" applyAlignment="1">
      <alignment vertical="center" wrapText="1"/>
    </xf>
    <xf numFmtId="0" fontId="15" fillId="0" borderId="0" xfId="1" applyFont="1"/>
    <xf numFmtId="0" fontId="19" fillId="6" borderId="3" xfId="0" applyFont="1" applyFill="1" applyBorder="1" applyAlignment="1">
      <alignment horizontal="center" vertical="center" wrapText="1"/>
    </xf>
    <xf numFmtId="0" fontId="19" fillId="0" borderId="3" xfId="1" applyFont="1" applyFill="1" applyBorder="1" applyAlignment="1">
      <alignment horizontal="center" vertical="center" wrapText="1"/>
    </xf>
    <xf numFmtId="0" fontId="19" fillId="6" borderId="3" xfId="1" applyFont="1" applyFill="1" applyBorder="1" applyAlignment="1">
      <alignment horizontal="center" vertical="center" wrapText="1"/>
    </xf>
    <xf numFmtId="0" fontId="19" fillId="0" borderId="3" xfId="1" applyFont="1" applyBorder="1" applyAlignment="1">
      <alignment horizontal="center" vertical="center" wrapText="1"/>
    </xf>
    <xf numFmtId="0" fontId="17" fillId="5" borderId="3" xfId="1" applyFont="1" applyFill="1" applyBorder="1" applyAlignment="1">
      <alignment horizontal="center" vertical="center"/>
    </xf>
    <xf numFmtId="0" fontId="20" fillId="5" borderId="1" xfId="1" applyFont="1" applyFill="1" applyBorder="1" applyAlignment="1">
      <alignment horizontal="center" vertical="center"/>
    </xf>
    <xf numFmtId="164" fontId="20" fillId="5" borderId="1" xfId="1" applyNumberFormat="1" applyFont="1" applyFill="1" applyBorder="1" applyAlignment="1">
      <alignment horizontal="center" vertical="center"/>
    </xf>
    <xf numFmtId="0" fontId="7" fillId="7" borderId="1" xfId="1" applyFont="1" applyFill="1" applyBorder="1" applyAlignment="1">
      <alignment horizontal="center" vertical="center"/>
    </xf>
    <xf numFmtId="0" fontId="7" fillId="7" borderId="1" xfId="20" applyFont="1" applyFill="1" applyBorder="1" applyAlignment="1">
      <alignment vertical="center"/>
    </xf>
    <xf numFmtId="3" fontId="7" fillId="0" borderId="1" xfId="20" applyNumberFormat="1" applyFont="1" applyBorder="1" applyAlignment="1">
      <alignment horizontal="center" vertical="center"/>
    </xf>
    <xf numFmtId="3" fontId="7" fillId="7" borderId="1" xfId="1" applyNumberFormat="1" applyFont="1" applyFill="1" applyBorder="1" applyAlignment="1">
      <alignment horizontal="center" vertical="center"/>
    </xf>
    <xf numFmtId="4" fontId="7" fillId="7" borderId="1" xfId="1" applyNumberFormat="1" applyFont="1" applyFill="1" applyBorder="1" applyAlignment="1">
      <alignment horizontal="center" vertical="center"/>
    </xf>
    <xf numFmtId="164" fontId="7" fillId="7" borderId="1" xfId="1" applyNumberFormat="1" applyFont="1" applyFill="1" applyBorder="1" applyAlignment="1">
      <alignment horizontal="center" vertical="center"/>
    </xf>
    <xf numFmtId="3" fontId="15" fillId="5" borderId="1" xfId="1" applyNumberFormat="1" applyFont="1" applyFill="1" applyBorder="1" applyAlignment="1">
      <alignment horizontal="center" vertical="center"/>
    </xf>
    <xf numFmtId="165" fontId="7" fillId="7" borderId="1" xfId="1" applyNumberFormat="1" applyFont="1" applyFill="1" applyBorder="1" applyAlignment="1">
      <alignment horizontal="center" vertical="center"/>
    </xf>
    <xf numFmtId="3" fontId="7" fillId="8" borderId="1" xfId="1" applyNumberFormat="1" applyFont="1" applyFill="1" applyBorder="1" applyAlignment="1">
      <alignment horizontal="center" vertical="center"/>
    </xf>
    <xf numFmtId="165" fontId="7" fillId="8" borderId="1" xfId="1" applyNumberFormat="1" applyFont="1" applyFill="1" applyBorder="1" applyAlignment="1">
      <alignment horizontal="center" vertical="center"/>
    </xf>
    <xf numFmtId="3" fontId="7" fillId="0" borderId="1" xfId="10" applyNumberFormat="1" applyFont="1" applyBorder="1" applyAlignment="1">
      <alignment horizontal="center" vertical="center"/>
    </xf>
    <xf numFmtId="3" fontId="15" fillId="9" borderId="1" xfId="20" applyNumberFormat="1" applyFont="1" applyFill="1" applyBorder="1" applyAlignment="1">
      <alignment horizontal="center" vertical="center"/>
    </xf>
    <xf numFmtId="3" fontId="7" fillId="9" borderId="1" xfId="20" applyNumberFormat="1" applyFont="1" applyFill="1" applyBorder="1" applyAlignment="1">
      <alignment horizontal="center" vertical="center"/>
    </xf>
    <xf numFmtId="165" fontId="7" fillId="0" borderId="1" xfId="20" applyNumberFormat="1" applyFont="1" applyBorder="1" applyAlignment="1">
      <alignment horizontal="center" vertical="center"/>
    </xf>
    <xf numFmtId="3" fontId="21" fillId="0" borderId="1" xfId="20" applyNumberFormat="1" applyFont="1" applyBorder="1" applyAlignment="1">
      <alignment horizontal="center" vertical="center"/>
    </xf>
    <xf numFmtId="49" fontId="7" fillId="0" borderId="1" xfId="20" applyNumberFormat="1" applyFont="1" applyBorder="1" applyAlignment="1">
      <alignment horizontal="center" vertical="center"/>
    </xf>
    <xf numFmtId="3" fontId="22" fillId="0" borderId="1" xfId="20" applyNumberFormat="1" applyFont="1" applyBorder="1" applyAlignment="1">
      <alignment horizontal="center" vertical="center"/>
    </xf>
    <xf numFmtId="3" fontId="7" fillId="7" borderId="1" xfId="20" applyNumberFormat="1" applyFont="1" applyFill="1" applyBorder="1" applyAlignment="1">
      <alignment horizontal="center" vertical="center"/>
    </xf>
    <xf numFmtId="3" fontId="7" fillId="0" borderId="1" xfId="0" applyNumberFormat="1" applyFont="1" applyBorder="1" applyAlignment="1">
      <alignment horizontal="center" vertical="center"/>
    </xf>
    <xf numFmtId="3" fontId="15" fillId="0" borderId="1" xfId="20" applyNumberFormat="1" applyFont="1" applyBorder="1" applyAlignment="1">
      <alignment horizontal="center" vertical="center"/>
    </xf>
    <xf numFmtId="3" fontId="21" fillId="0" borderId="1" xfId="0" applyNumberFormat="1" applyFont="1" applyBorder="1" applyAlignment="1">
      <alignment horizontal="center" vertical="center"/>
    </xf>
    <xf numFmtId="0" fontId="15" fillId="7" borderId="1" xfId="1" applyFont="1" applyFill="1" applyBorder="1" applyAlignment="1">
      <alignment horizontal="center" vertical="center"/>
    </xf>
    <xf numFmtId="3" fontId="15" fillId="7" borderId="1" xfId="1" applyNumberFormat="1" applyFont="1" applyFill="1" applyBorder="1"/>
    <xf numFmtId="4" fontId="15" fillId="7" borderId="1" xfId="1" applyNumberFormat="1" applyFont="1" applyFill="1" applyBorder="1"/>
    <xf numFmtId="164" fontId="15" fillId="7" borderId="1" xfId="1" applyNumberFormat="1" applyFont="1" applyFill="1" applyBorder="1"/>
    <xf numFmtId="3" fontId="7" fillId="7" borderId="1" xfId="4" applyNumberFormat="1" applyFont="1" applyFill="1" applyBorder="1" applyAlignment="1">
      <alignment horizontal="center" vertical="center"/>
    </xf>
    <xf numFmtId="165" fontId="15" fillId="7" borderId="1" xfId="1" applyNumberFormat="1" applyFont="1" applyFill="1" applyBorder="1"/>
    <xf numFmtId="0" fontId="23" fillId="0" borderId="0" xfId="1" applyFont="1" applyAlignment="1">
      <alignment horizontal="center"/>
    </xf>
    <xf numFmtId="165" fontId="25" fillId="0" borderId="3" xfId="20" applyNumberFormat="1" applyFont="1" applyFill="1" applyBorder="1"/>
    <xf numFmtId="3" fontId="26" fillId="0" borderId="1" xfId="20" applyNumberFormat="1" applyFont="1" applyBorder="1" applyAlignment="1">
      <alignment horizontal="center" vertical="center"/>
    </xf>
    <xf numFmtId="3" fontId="27" fillId="0" borderId="1" xfId="20" applyNumberFormat="1" applyFont="1" applyBorder="1" applyAlignment="1">
      <alignment horizontal="center" vertical="center"/>
    </xf>
    <xf numFmtId="3" fontId="27" fillId="0" borderId="1" xfId="20" applyNumberFormat="1" applyFont="1" applyFill="1" applyBorder="1" applyAlignment="1">
      <alignment horizontal="center" vertical="center"/>
    </xf>
    <xf numFmtId="165" fontId="25" fillId="0" borderId="1" xfId="20" applyNumberFormat="1" applyFont="1" applyFill="1" applyBorder="1"/>
    <xf numFmtId="165" fontId="25" fillId="0" borderId="21" xfId="20" applyNumberFormat="1" applyFont="1" applyFill="1" applyBorder="1"/>
    <xf numFmtId="165" fontId="26" fillId="0" borderId="1" xfId="20" applyNumberFormat="1" applyFont="1" applyBorder="1" applyAlignment="1">
      <alignment horizontal="center" vertical="center"/>
    </xf>
    <xf numFmtId="165" fontId="27" fillId="0" borderId="1" xfId="20" applyNumberFormat="1" applyFont="1" applyBorder="1" applyAlignment="1">
      <alignment horizontal="center" vertical="center"/>
    </xf>
    <xf numFmtId="165" fontId="25" fillId="0" borderId="0" xfId="20" applyNumberFormat="1" applyFont="1" applyFill="1" applyBorder="1"/>
    <xf numFmtId="165" fontId="25" fillId="0" borderId="1" xfId="20" applyNumberFormat="1" applyFont="1" applyFill="1" applyBorder="1" applyAlignment="1">
      <alignment horizontal="left" vertical="center" wrapText="1"/>
    </xf>
    <xf numFmtId="165" fontId="25" fillId="0" borderId="21" xfId="20" applyNumberFormat="1" applyFont="1" applyFill="1" applyBorder="1" applyAlignment="1">
      <alignment horizontal="left" vertical="center" wrapText="1"/>
    </xf>
    <xf numFmtId="165" fontId="3" fillId="4" borderId="1" xfId="1" applyNumberFormat="1" applyFont="1" applyFill="1" applyBorder="1" applyAlignment="1">
      <alignment horizontal="center" vertical="center"/>
    </xf>
    <xf numFmtId="165" fontId="3" fillId="10" borderId="1" xfId="1" applyNumberFormat="1" applyFont="1" applyFill="1" applyBorder="1" applyAlignment="1">
      <alignment horizontal="center" vertical="center"/>
    </xf>
    <xf numFmtId="0" fontId="6" fillId="10" borderId="3" xfId="1" applyFont="1" applyFill="1" applyBorder="1" applyAlignment="1">
      <alignment horizontal="center" vertical="center" wrapText="1"/>
    </xf>
    <xf numFmtId="0" fontId="6" fillId="11" borderId="3" xfId="0" applyFont="1" applyFill="1" applyBorder="1" applyAlignment="1">
      <alignment horizontal="center" vertical="center" wrapText="1"/>
    </xf>
    <xf numFmtId="0" fontId="6" fillId="11" borderId="3" xfId="1" applyFont="1" applyFill="1" applyBorder="1" applyAlignment="1">
      <alignment horizontal="center" vertical="center" wrapText="1"/>
    </xf>
    <xf numFmtId="3" fontId="22" fillId="7" borderId="1" xfId="20" applyNumberFormat="1" applyFont="1" applyFill="1" applyBorder="1" applyAlignment="1">
      <alignment horizontal="center" vertical="center"/>
    </xf>
    <xf numFmtId="0" fontId="3" fillId="0" borderId="0" xfId="1" applyFont="1" applyAlignment="1">
      <alignment horizontal="center" vertical="center" wrapText="1"/>
    </xf>
    <xf numFmtId="164" fontId="29" fillId="0" borderId="0" xfId="1" applyNumberFormat="1" applyFont="1" applyAlignment="1">
      <alignment horizontal="center" vertical="center" wrapText="1"/>
    </xf>
    <xf numFmtId="0" fontId="3" fillId="0" borderId="0" xfId="1" applyFont="1" applyAlignment="1">
      <alignment vertical="center" wrapText="1"/>
    </xf>
    <xf numFmtId="0" fontId="6" fillId="12" borderId="3" xfId="0" applyFont="1" applyFill="1" applyBorder="1" applyAlignment="1">
      <alignment horizontal="center" vertical="center" wrapText="1"/>
    </xf>
    <xf numFmtId="0" fontId="6" fillId="12" borderId="3" xfId="1" applyFont="1" applyFill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26" fillId="0" borderId="1" xfId="20" applyFont="1" applyFill="1" applyBorder="1" applyAlignment="1">
      <alignment horizontal="left" vertical="center"/>
    </xf>
    <xf numFmtId="3" fontId="31" fillId="3" borderId="1" xfId="1" applyNumberFormat="1" applyFont="1" applyFill="1" applyBorder="1" applyAlignment="1">
      <alignment horizontal="center" vertical="center"/>
    </xf>
    <xf numFmtId="165" fontId="31" fillId="3" borderId="1" xfId="1" applyNumberFormat="1" applyFont="1" applyFill="1" applyBorder="1" applyAlignment="1">
      <alignment horizontal="center" vertical="center"/>
    </xf>
    <xf numFmtId="3" fontId="3" fillId="2" borderId="1" xfId="1" applyNumberFormat="1" applyFont="1" applyFill="1" applyBorder="1" applyAlignment="1">
      <alignment horizontal="center" vertical="center"/>
    </xf>
    <xf numFmtId="3" fontId="7" fillId="3" borderId="1" xfId="4" applyNumberFormat="1" applyFont="1" applyFill="1" applyBorder="1" applyAlignment="1">
      <alignment horizontal="center" vertical="center"/>
    </xf>
    <xf numFmtId="3" fontId="7" fillId="3" borderId="1" xfId="1" applyNumberFormat="1" applyFont="1" applyFill="1" applyBorder="1" applyAlignment="1">
      <alignment horizontal="center" vertical="center"/>
    </xf>
    <xf numFmtId="3" fontId="31" fillId="13" borderId="1" xfId="1" applyNumberFormat="1" applyFont="1" applyFill="1" applyBorder="1" applyAlignment="1">
      <alignment horizontal="center" vertical="center"/>
    </xf>
    <xf numFmtId="165" fontId="31" fillId="13" borderId="1" xfId="1" applyNumberFormat="1" applyFont="1" applyFill="1" applyBorder="1" applyAlignment="1">
      <alignment horizontal="center" vertical="center"/>
    </xf>
    <xf numFmtId="0" fontId="26" fillId="3" borderId="1" xfId="20" applyFont="1" applyFill="1" applyBorder="1" applyAlignment="1">
      <alignment horizontal="left" vertical="center"/>
    </xf>
    <xf numFmtId="0" fontId="31" fillId="3" borderId="1" xfId="20" applyFont="1" applyFill="1" applyBorder="1" applyAlignment="1">
      <alignment horizontal="left" vertical="center"/>
    </xf>
    <xf numFmtId="0" fontId="31" fillId="0" borderId="1" xfId="20" applyFont="1" applyBorder="1" applyAlignment="1">
      <alignment vertical="top" wrapText="1"/>
    </xf>
    <xf numFmtId="0" fontId="31" fillId="0" borderId="1" xfId="20" applyFont="1" applyFill="1" applyBorder="1" applyAlignment="1">
      <alignment vertical="center"/>
    </xf>
    <xf numFmtId="0" fontId="26" fillId="0" borderId="0" xfId="20" applyFont="1"/>
    <xf numFmtId="3" fontId="3" fillId="3" borderId="1" xfId="1" applyNumberFormat="1" applyFont="1" applyFill="1" applyBorder="1"/>
    <xf numFmtId="165" fontId="3" fillId="3" borderId="1" xfId="1" applyNumberFormat="1" applyFont="1" applyFill="1" applyBorder="1"/>
    <xf numFmtId="3" fontId="1" fillId="0" borderId="0" xfId="1" applyNumberFormat="1"/>
    <xf numFmtId="165" fontId="10" fillId="0" borderId="0" xfId="1" applyNumberFormat="1" applyFont="1" applyAlignment="1">
      <alignment horizontal="center"/>
    </xf>
    <xf numFmtId="3" fontId="0" fillId="0" borderId="0" xfId="0" applyNumberFormat="1"/>
    <xf numFmtId="0" fontId="7" fillId="3" borderId="1" xfId="0" applyFont="1" applyFill="1" applyBorder="1" applyAlignment="1">
      <alignment horizontal="center" vertical="center"/>
    </xf>
    <xf numFmtId="0" fontId="7" fillId="3" borderId="1" xfId="2" applyNumberFormat="1" applyFont="1" applyFill="1" applyBorder="1" applyAlignment="1">
      <alignment horizontal="left" vertical="center"/>
    </xf>
    <xf numFmtId="3" fontId="31" fillId="3" borderId="1" xfId="0" applyNumberFormat="1" applyFont="1" applyFill="1" applyBorder="1" applyAlignment="1">
      <alignment horizontal="center" vertical="center"/>
    </xf>
    <xf numFmtId="3" fontId="31" fillId="3" borderId="22" xfId="0" applyNumberFormat="1" applyFont="1" applyFill="1" applyBorder="1" applyAlignment="1">
      <alignment horizontal="center" vertical="center"/>
    </xf>
    <xf numFmtId="165" fontId="31" fillId="3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 vertical="center"/>
    </xf>
    <xf numFmtId="3" fontId="4" fillId="3" borderId="1" xfId="0" applyNumberFormat="1" applyFont="1" applyFill="1" applyBorder="1" applyAlignment="1">
      <alignment horizontal="center" vertical="center"/>
    </xf>
    <xf numFmtId="165" fontId="7" fillId="3" borderId="1" xfId="1" applyNumberFormat="1" applyFont="1" applyFill="1" applyBorder="1" applyAlignment="1">
      <alignment horizontal="center" vertical="center"/>
    </xf>
    <xf numFmtId="0" fontId="26" fillId="3" borderId="1" xfId="2" applyNumberFormat="1" applyFont="1" applyFill="1" applyBorder="1" applyAlignment="1">
      <alignment horizontal="left" vertical="center"/>
    </xf>
    <xf numFmtId="165" fontId="31" fillId="3" borderId="1" xfId="0" applyNumberFormat="1" applyFont="1" applyFill="1" applyBorder="1" applyAlignment="1">
      <alignment horizontal="center" vertical="center"/>
    </xf>
    <xf numFmtId="3" fontId="31" fillId="3" borderId="23" xfId="0" applyNumberFormat="1" applyFont="1" applyFill="1" applyBorder="1" applyAlignment="1">
      <alignment horizontal="center" vertical="center"/>
    </xf>
    <xf numFmtId="3" fontId="3" fillId="13" borderId="1" xfId="1" applyNumberFormat="1" applyFont="1" applyFill="1" applyBorder="1" applyAlignment="1">
      <alignment horizontal="center" vertical="center"/>
    </xf>
    <xf numFmtId="0" fontId="13" fillId="0" borderId="0" xfId="0" applyFont="1"/>
    <xf numFmtId="0" fontId="33" fillId="3" borderId="1" xfId="1" applyFont="1" applyFill="1" applyBorder="1" applyAlignment="1">
      <alignment horizontal="center" vertical="center"/>
    </xf>
    <xf numFmtId="165" fontId="34" fillId="3" borderId="1" xfId="20" applyNumberFormat="1" applyFont="1" applyFill="1" applyBorder="1" applyAlignment="1">
      <alignment horizontal="left" vertical="center"/>
    </xf>
    <xf numFmtId="3" fontId="35" fillId="3" borderId="1" xfId="1" applyNumberFormat="1" applyFont="1" applyFill="1" applyBorder="1" applyAlignment="1">
      <alignment horizontal="center" vertical="center"/>
    </xf>
    <xf numFmtId="166" fontId="35" fillId="3" borderId="1" xfId="1" applyNumberFormat="1" applyFont="1" applyFill="1" applyBorder="1" applyAlignment="1">
      <alignment horizontal="center" vertical="center"/>
    </xf>
    <xf numFmtId="166" fontId="6" fillId="2" borderId="1" xfId="1" applyNumberFormat="1" applyFont="1" applyFill="1" applyBorder="1" applyAlignment="1">
      <alignment horizontal="center" vertical="center"/>
    </xf>
    <xf numFmtId="3" fontId="33" fillId="3" borderId="1" xfId="4" applyNumberFormat="1" applyFont="1" applyFill="1" applyBorder="1" applyAlignment="1">
      <alignment horizontal="center" vertical="center"/>
    </xf>
    <xf numFmtId="4" fontId="35" fillId="0" borderId="1" xfId="20" applyNumberFormat="1" applyFont="1" applyBorder="1" applyAlignment="1">
      <alignment horizontal="center" vertical="center"/>
    </xf>
    <xf numFmtId="166" fontId="33" fillId="3" borderId="1" xfId="1" applyNumberFormat="1" applyFont="1" applyFill="1" applyBorder="1" applyAlignment="1">
      <alignment horizontal="center" vertical="center"/>
    </xf>
    <xf numFmtId="3" fontId="33" fillId="3" borderId="1" xfId="1" applyNumberFormat="1" applyFont="1" applyFill="1" applyBorder="1" applyAlignment="1">
      <alignment horizontal="center" vertical="center"/>
    </xf>
    <xf numFmtId="3" fontId="35" fillId="13" borderId="1" xfId="1" applyNumberFormat="1" applyFont="1" applyFill="1" applyBorder="1" applyAlignment="1">
      <alignment horizontal="center" vertical="center"/>
    </xf>
    <xf numFmtId="166" fontId="35" fillId="13" borderId="1" xfId="1" applyNumberFormat="1" applyFont="1" applyFill="1" applyBorder="1" applyAlignment="1">
      <alignment horizontal="center" vertical="center"/>
    </xf>
    <xf numFmtId="0" fontId="36" fillId="0" borderId="0" xfId="0" applyFont="1"/>
    <xf numFmtId="165" fontId="34" fillId="0" borderId="1" xfId="20" applyNumberFormat="1" applyFont="1" applyBorder="1" applyAlignment="1">
      <alignment horizontal="left" vertical="center"/>
    </xf>
    <xf numFmtId="165" fontId="34" fillId="7" borderId="1" xfId="20" applyNumberFormat="1" applyFont="1" applyFill="1" applyBorder="1" applyAlignment="1">
      <alignment horizontal="left" vertical="center"/>
    </xf>
    <xf numFmtId="0" fontId="6" fillId="3" borderId="1" xfId="1" applyFont="1" applyFill="1" applyBorder="1" applyAlignment="1">
      <alignment horizontal="center" vertical="center"/>
    </xf>
    <xf numFmtId="3" fontId="6" fillId="3" borderId="1" xfId="1" applyNumberFormat="1" applyFont="1" applyFill="1" applyBorder="1"/>
    <xf numFmtId="166" fontId="6" fillId="3" borderId="1" xfId="1" applyNumberFormat="1" applyFont="1" applyFill="1" applyBorder="1"/>
    <xf numFmtId="0" fontId="35" fillId="12" borderId="3" xfId="0" applyFont="1" applyFill="1" applyBorder="1" applyAlignment="1">
      <alignment horizontal="center" vertical="center" wrapText="1"/>
    </xf>
    <xf numFmtId="0" fontId="35" fillId="0" borderId="3" xfId="1" applyFont="1" applyFill="1" applyBorder="1" applyAlignment="1">
      <alignment horizontal="center" vertical="center" wrapText="1"/>
    </xf>
    <xf numFmtId="0" fontId="35" fillId="12" borderId="3" xfId="1" applyFont="1" applyFill="1" applyBorder="1" applyAlignment="1">
      <alignment horizontal="center" vertical="center" wrapText="1"/>
    </xf>
    <xf numFmtId="0" fontId="35" fillId="0" borderId="3" xfId="1" applyFont="1" applyBorder="1" applyAlignment="1">
      <alignment horizontal="center" vertical="center" wrapText="1"/>
    </xf>
    <xf numFmtId="0" fontId="0" fillId="0" borderId="0" xfId="0" applyFont="1"/>
    <xf numFmtId="0" fontId="31" fillId="0" borderId="1" xfId="0" applyFont="1" applyBorder="1" applyAlignment="1">
      <alignment horizontal="center" vertical="center"/>
    </xf>
    <xf numFmtId="0" fontId="26" fillId="0" borderId="1" xfId="0" applyFont="1" applyFill="1" applyBorder="1" applyAlignment="1">
      <alignment horizontal="left" vertical="center"/>
    </xf>
    <xf numFmtId="165" fontId="31" fillId="0" borderId="1" xfId="0" applyNumberFormat="1" applyFont="1" applyBorder="1" applyAlignment="1">
      <alignment horizontal="center" vertical="center"/>
    </xf>
    <xf numFmtId="165" fontId="7" fillId="3" borderId="1" xfId="4" applyNumberFormat="1" applyFont="1" applyFill="1" applyBorder="1" applyAlignment="1">
      <alignment horizontal="center" vertical="center"/>
    </xf>
    <xf numFmtId="165" fontId="7" fillId="0" borderId="1" xfId="0" applyNumberFormat="1" applyFont="1" applyBorder="1" applyAlignment="1">
      <alignment horizontal="center" vertical="center"/>
    </xf>
    <xf numFmtId="165" fontId="3" fillId="4" borderId="1" xfId="1" applyNumberFormat="1" applyFont="1" applyFill="1" applyBorder="1" applyAlignment="1">
      <alignment horizontal="center"/>
    </xf>
    <xf numFmtId="0" fontId="39" fillId="0" borderId="0" xfId="1" applyFont="1" applyAlignment="1">
      <alignment horizontal="center" vertical="center" wrapText="1"/>
    </xf>
    <xf numFmtId="164" fontId="39" fillId="0" borderId="0" xfId="1" applyNumberFormat="1" applyFont="1" applyAlignment="1">
      <alignment horizontal="center" vertical="center" wrapText="1"/>
    </xf>
    <xf numFmtId="0" fontId="39" fillId="0" borderId="0" xfId="1" applyFont="1" applyAlignment="1">
      <alignment vertical="center" wrapText="1"/>
    </xf>
    <xf numFmtId="0" fontId="40" fillId="0" borderId="0" xfId="1" applyFont="1"/>
    <xf numFmtId="0" fontId="41" fillId="0" borderId="0" xfId="0" applyFont="1"/>
    <xf numFmtId="0" fontId="39" fillId="0" borderId="0" xfId="1" applyFont="1"/>
    <xf numFmtId="0" fontId="43" fillId="12" borderId="3" xfId="0" applyFont="1" applyFill="1" applyBorder="1" applyAlignment="1">
      <alignment horizontal="center" vertical="center" wrapText="1"/>
    </xf>
    <xf numFmtId="0" fontId="43" fillId="0" borderId="3" xfId="1" applyFont="1" applyFill="1" applyBorder="1" applyAlignment="1">
      <alignment horizontal="center" vertical="center" wrapText="1"/>
    </xf>
    <xf numFmtId="0" fontId="43" fillId="12" borderId="3" xfId="1" applyFont="1" applyFill="1" applyBorder="1" applyAlignment="1">
      <alignment horizontal="center" vertical="center" wrapText="1"/>
    </xf>
    <xf numFmtId="0" fontId="43" fillId="0" borderId="3" xfId="1" applyFont="1" applyBorder="1" applyAlignment="1">
      <alignment horizontal="center" vertical="center" wrapText="1"/>
    </xf>
    <xf numFmtId="0" fontId="25" fillId="2" borderId="3" xfId="1" applyFont="1" applyFill="1" applyBorder="1" applyAlignment="1">
      <alignment horizontal="center" vertical="center"/>
    </xf>
    <xf numFmtId="0" fontId="44" fillId="2" borderId="1" xfId="1" applyFont="1" applyFill="1" applyBorder="1" applyAlignment="1">
      <alignment horizontal="center" vertical="center"/>
    </xf>
    <xf numFmtId="0" fontId="26" fillId="3" borderId="1" xfId="1" applyFont="1" applyFill="1" applyBorder="1" applyAlignment="1">
      <alignment horizontal="center" vertical="center"/>
    </xf>
    <xf numFmtId="0" fontId="26" fillId="3" borderId="1" xfId="0" applyFont="1" applyFill="1" applyBorder="1" applyAlignment="1">
      <alignment vertical="center"/>
    </xf>
    <xf numFmtId="3" fontId="26" fillId="3" borderId="1" xfId="1" applyNumberFormat="1" applyFont="1" applyFill="1" applyBorder="1" applyAlignment="1">
      <alignment horizontal="center" vertical="center"/>
    </xf>
    <xf numFmtId="165" fontId="26" fillId="3" borderId="1" xfId="1" applyNumberFormat="1" applyFont="1" applyFill="1" applyBorder="1" applyAlignment="1">
      <alignment horizontal="center" vertical="center"/>
    </xf>
    <xf numFmtId="3" fontId="39" fillId="3" borderId="1" xfId="1" applyNumberFormat="1" applyFont="1" applyFill="1" applyBorder="1" applyAlignment="1">
      <alignment horizontal="center" vertical="center"/>
    </xf>
    <xf numFmtId="165" fontId="39" fillId="3" borderId="1" xfId="1" applyNumberFormat="1" applyFont="1" applyFill="1" applyBorder="1" applyAlignment="1">
      <alignment horizontal="center" vertical="center"/>
    </xf>
    <xf numFmtId="3" fontId="26" fillId="3" borderId="1" xfId="4" applyNumberFormat="1" applyFont="1" applyFill="1" applyBorder="1" applyAlignment="1">
      <alignment horizontal="center" vertical="center"/>
    </xf>
    <xf numFmtId="0" fontId="41" fillId="3" borderId="0" xfId="0" applyFont="1" applyFill="1"/>
    <xf numFmtId="0" fontId="26" fillId="3" borderId="1" xfId="0" applyFont="1" applyFill="1" applyBorder="1" applyAlignment="1">
      <alignment horizontal="left" vertical="center"/>
    </xf>
    <xf numFmtId="0" fontId="26" fillId="3" borderId="1" xfId="0" applyFont="1" applyFill="1" applyBorder="1"/>
    <xf numFmtId="0" fontId="26" fillId="3" borderId="24" xfId="0" applyFont="1" applyFill="1" applyBorder="1"/>
    <xf numFmtId="0" fontId="45" fillId="3" borderId="1" xfId="0" applyFont="1" applyFill="1" applyBorder="1" applyAlignment="1">
      <alignment vertical="center"/>
    </xf>
    <xf numFmtId="0" fontId="25" fillId="3" borderId="1" xfId="2" applyNumberFormat="1" applyFont="1" applyFill="1" applyBorder="1" applyAlignment="1">
      <alignment horizontal="left" vertical="center"/>
    </xf>
    <xf numFmtId="0" fontId="39" fillId="3" borderId="1" xfId="1" applyFont="1" applyFill="1" applyBorder="1" applyAlignment="1">
      <alignment horizontal="center" vertical="center"/>
    </xf>
    <xf numFmtId="3" fontId="39" fillId="3" borderId="1" xfId="1" applyNumberFormat="1" applyFont="1" applyFill="1" applyBorder="1"/>
    <xf numFmtId="165" fontId="39" fillId="3" borderId="1" xfId="1" applyNumberFormat="1" applyFont="1" applyFill="1" applyBorder="1"/>
    <xf numFmtId="0" fontId="46" fillId="0" borderId="0" xfId="1" applyFont="1" applyAlignment="1">
      <alignment horizontal="center"/>
    </xf>
    <xf numFmtId="0" fontId="14" fillId="0" borderId="0" xfId="1" applyFont="1" applyAlignment="1">
      <alignment vertical="center" wrapText="1"/>
    </xf>
    <xf numFmtId="0" fontId="17" fillId="5" borderId="1" xfId="1" applyFont="1" applyFill="1" applyBorder="1" applyAlignment="1">
      <alignment horizontal="center" vertical="center"/>
    </xf>
    <xf numFmtId="0" fontId="20" fillId="7" borderId="1" xfId="2" applyNumberFormat="1" applyFont="1" applyFill="1" applyBorder="1" applyAlignment="1">
      <alignment horizontal="center" vertical="center" wrapText="1"/>
    </xf>
    <xf numFmtId="0" fontId="20" fillId="7" borderId="1" xfId="2" applyNumberFormat="1" applyFont="1" applyFill="1" applyBorder="1" applyAlignment="1">
      <alignment horizontal="left" vertical="center"/>
    </xf>
    <xf numFmtId="0" fontId="17" fillId="7" borderId="1" xfId="2" applyNumberFormat="1" applyFont="1" applyFill="1" applyBorder="1" applyAlignment="1">
      <alignment horizontal="left" vertical="center"/>
    </xf>
    <xf numFmtId="0" fontId="25" fillId="7" borderId="1" xfId="2" applyNumberFormat="1" applyFont="1" applyFill="1" applyBorder="1" applyAlignment="1">
      <alignment horizontal="left" vertical="center"/>
    </xf>
    <xf numFmtId="0" fontId="48" fillId="3" borderId="24" xfId="0" applyNumberFormat="1" applyFont="1" applyFill="1" applyBorder="1" applyAlignment="1">
      <alignment horizontal="left" vertical="center" wrapText="1"/>
    </xf>
    <xf numFmtId="0" fontId="7" fillId="0" borderId="1" xfId="0" applyNumberFormat="1" applyFont="1" applyBorder="1" applyAlignment="1">
      <alignment horizontal="center" vertical="center"/>
    </xf>
    <xf numFmtId="165" fontId="15" fillId="5" borderId="1" xfId="1" applyNumberFormat="1" applyFont="1" applyFill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164" fontId="15" fillId="5" borderId="1" xfId="1" applyNumberFormat="1" applyFont="1" applyFill="1" applyBorder="1" applyAlignment="1">
      <alignment horizontal="center" vertical="center"/>
    </xf>
    <xf numFmtId="4" fontId="7" fillId="8" borderId="1" xfId="1" applyNumberFormat="1" applyFont="1" applyFill="1" applyBorder="1" applyAlignment="1">
      <alignment horizontal="center" vertical="center"/>
    </xf>
    <xf numFmtId="3" fontId="7" fillId="3" borderId="1" xfId="20" applyNumberFormat="1" applyFont="1" applyFill="1" applyBorder="1" applyAlignment="1">
      <alignment horizontal="center" vertical="center"/>
    </xf>
    <xf numFmtId="0" fontId="7" fillId="7" borderId="1" xfId="0" applyFont="1" applyFill="1" applyBorder="1" applyAlignment="1">
      <alignment vertical="center"/>
    </xf>
    <xf numFmtId="164" fontId="7" fillId="7" borderId="1" xfId="4" applyNumberFormat="1" applyFont="1" applyFill="1" applyBorder="1" applyAlignment="1">
      <alignment horizontal="center" vertical="center"/>
    </xf>
    <xf numFmtId="165" fontId="15" fillId="7" borderId="1" xfId="1" applyNumberFormat="1" applyFont="1" applyFill="1" applyBorder="1" applyAlignment="1">
      <alignment horizontal="center"/>
    </xf>
    <xf numFmtId="164" fontId="15" fillId="7" borderId="1" xfId="1" applyNumberFormat="1" applyFont="1" applyFill="1" applyBorder="1" applyAlignment="1">
      <alignment horizontal="center"/>
    </xf>
    <xf numFmtId="0" fontId="49" fillId="7" borderId="1" xfId="10" applyFont="1" applyFill="1" applyBorder="1" applyAlignment="1">
      <alignment horizontal="left" vertical="center" wrapText="1"/>
    </xf>
    <xf numFmtId="0" fontId="49" fillId="7" borderId="1" xfId="10" applyFont="1" applyFill="1" applyBorder="1"/>
    <xf numFmtId="3" fontId="10" fillId="0" borderId="0" xfId="1" applyNumberFormat="1" applyFont="1" applyAlignment="1">
      <alignment horizontal="center"/>
    </xf>
    <xf numFmtId="0" fontId="0" fillId="0" borderId="1" xfId="0" applyBorder="1"/>
    <xf numFmtId="164" fontId="0" fillId="0" borderId="1" xfId="0" applyNumberFormat="1" applyBorder="1"/>
    <xf numFmtId="165" fontId="3" fillId="13" borderId="1" xfId="1" applyNumberFormat="1" applyFont="1" applyFill="1" applyBorder="1" applyAlignment="1">
      <alignment horizontal="center" vertical="center"/>
    </xf>
    <xf numFmtId="0" fontId="0" fillId="4" borderId="1" xfId="0" applyFill="1" applyBorder="1"/>
    <xf numFmtId="0" fontId="31" fillId="14" borderId="25" xfId="0" applyFont="1" applyFill="1" applyBorder="1" applyAlignment="1">
      <alignment horizontal="center" wrapText="1"/>
    </xf>
    <xf numFmtId="0" fontId="31" fillId="14" borderId="28" xfId="0" applyFont="1" applyFill="1" applyBorder="1" applyAlignment="1">
      <alignment horizontal="center" wrapText="1"/>
    </xf>
    <xf numFmtId="0" fontId="51" fillId="14" borderId="31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vertical="center"/>
    </xf>
    <xf numFmtId="4" fontId="31" fillId="0" borderId="1" xfId="0" applyNumberFormat="1" applyFont="1" applyBorder="1" applyAlignment="1">
      <alignment horizontal="center" vertical="center"/>
    </xf>
    <xf numFmtId="0" fontId="31" fillId="13" borderId="1" xfId="1" applyNumberFormat="1" applyFont="1" applyFill="1" applyBorder="1" applyAlignment="1">
      <alignment horizontal="center" vertical="center"/>
    </xf>
    <xf numFmtId="164" fontId="0" fillId="4" borderId="1" xfId="0" applyNumberFormat="1" applyFill="1" applyBorder="1"/>
    <xf numFmtId="0" fontId="25" fillId="3" borderId="1" xfId="0" applyFont="1" applyFill="1" applyBorder="1" applyAlignment="1">
      <alignment vertical="center"/>
    </xf>
    <xf numFmtId="4" fontId="7" fillId="0" borderId="1" xfId="0" applyNumberFormat="1" applyFont="1" applyBorder="1" applyAlignment="1">
      <alignment horizontal="center" vertical="center"/>
    </xf>
    <xf numFmtId="4" fontId="31" fillId="0" borderId="1" xfId="20" applyNumberFormat="1" applyFont="1" applyBorder="1" applyAlignment="1">
      <alignment horizontal="center" vertical="center"/>
    </xf>
    <xf numFmtId="0" fontId="5" fillId="4" borderId="1" xfId="1" applyFont="1" applyFill="1" applyBorder="1" applyAlignment="1">
      <alignment horizontal="center" vertical="center"/>
    </xf>
    <xf numFmtId="166" fontId="31" fillId="13" borderId="1" xfId="1" applyNumberFormat="1" applyFont="1" applyFill="1" applyBorder="1" applyAlignment="1">
      <alignment horizontal="center" vertical="center"/>
    </xf>
    <xf numFmtId="166" fontId="3" fillId="13" borderId="1" xfId="1" applyNumberFormat="1" applyFont="1" applyFill="1" applyBorder="1" applyAlignment="1">
      <alignment horizontal="center" vertical="center"/>
    </xf>
    <xf numFmtId="166" fontId="31" fillId="4" borderId="1" xfId="1" applyNumberFormat="1" applyFont="1" applyFill="1" applyBorder="1" applyAlignment="1">
      <alignment horizontal="center" vertical="center"/>
    </xf>
    <xf numFmtId="165" fontId="1" fillId="0" borderId="0" xfId="1" applyNumberFormat="1"/>
    <xf numFmtId="4" fontId="1" fillId="0" borderId="0" xfId="1" applyNumberFormat="1"/>
    <xf numFmtId="165" fontId="0" fillId="0" borderId="1" xfId="0" applyNumberFormat="1" applyBorder="1"/>
    <xf numFmtId="0" fontId="41" fillId="0" borderId="1" xfId="0" applyFont="1" applyBorder="1"/>
    <xf numFmtId="0" fontId="41" fillId="3" borderId="1" xfId="0" applyFont="1" applyFill="1" applyBorder="1"/>
    <xf numFmtId="165" fontId="41" fillId="3" borderId="1" xfId="0" applyNumberFormat="1" applyFont="1" applyFill="1" applyBorder="1"/>
    <xf numFmtId="0" fontId="0" fillId="0" borderId="0" xfId="0" applyFill="1"/>
    <xf numFmtId="0" fontId="0" fillId="0" borderId="1" xfId="0" applyFill="1" applyBorder="1"/>
    <xf numFmtId="164" fontId="36" fillId="0" borderId="1" xfId="0" applyNumberFormat="1" applyFont="1" applyFill="1" applyBorder="1"/>
    <xf numFmtId="164" fontId="36" fillId="4" borderId="1" xfId="0" applyNumberFormat="1" applyFont="1" applyFill="1" applyBorder="1"/>
    <xf numFmtId="165" fontId="50" fillId="14" borderId="26" xfId="0" applyNumberFormat="1" applyFont="1" applyFill="1" applyBorder="1" applyAlignment="1">
      <alignment horizontal="center" wrapText="1"/>
    </xf>
    <xf numFmtId="165" fontId="50" fillId="14" borderId="29" xfId="0" applyNumberFormat="1" applyFont="1" applyFill="1" applyBorder="1" applyAlignment="1">
      <alignment horizontal="center" wrapText="1"/>
    </xf>
    <xf numFmtId="165" fontId="37" fillId="14" borderId="32" xfId="0" applyNumberFormat="1" applyFont="1" applyFill="1" applyBorder="1" applyAlignment="1">
      <alignment horizontal="center" wrapText="1"/>
    </xf>
    <xf numFmtId="165" fontId="50" fillId="14" borderId="27" xfId="0" applyNumberFormat="1" applyFont="1" applyFill="1" applyBorder="1" applyAlignment="1">
      <alignment horizontal="center" wrapText="1"/>
    </xf>
    <xf numFmtId="165" fontId="50" fillId="14" borderId="30" xfId="0" applyNumberFormat="1" applyFont="1" applyFill="1" applyBorder="1" applyAlignment="1">
      <alignment horizontal="center" wrapText="1"/>
    </xf>
    <xf numFmtId="165" fontId="37" fillId="14" borderId="33" xfId="0" applyNumberFormat="1" applyFont="1" applyFill="1" applyBorder="1" applyAlignment="1">
      <alignment horizontal="center" wrapText="1"/>
    </xf>
    <xf numFmtId="166" fontId="3" fillId="4" borderId="1" xfId="1" applyNumberFormat="1" applyFont="1" applyFill="1" applyBorder="1" applyAlignment="1">
      <alignment horizontal="center" vertical="center"/>
    </xf>
    <xf numFmtId="0" fontId="13" fillId="0" borderId="0" xfId="0" applyFont="1" applyAlignment="1">
      <alignment horizontal="left" wrapText="1"/>
    </xf>
    <xf numFmtId="0" fontId="13" fillId="0" borderId="0" xfId="0" applyFont="1" applyAlignment="1">
      <alignment horizontal="left" vertical="center"/>
    </xf>
    <xf numFmtId="0" fontId="11" fillId="0" borderId="0" xfId="1" applyFont="1" applyAlignment="1">
      <alignment horizontal="center" vertical="center" wrapText="1"/>
    </xf>
    <xf numFmtId="0" fontId="3" fillId="0" borderId="0" xfId="1" applyFont="1" applyBorder="1" applyAlignment="1">
      <alignment horizontal="center"/>
    </xf>
    <xf numFmtId="0" fontId="4" fillId="0" borderId="2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0" fontId="30" fillId="0" borderId="7" xfId="1" applyFont="1" applyBorder="1" applyAlignment="1">
      <alignment horizontal="center" vertical="center" wrapText="1"/>
    </xf>
    <xf numFmtId="0" fontId="30" fillId="0" borderId="8" xfId="1" applyFont="1" applyBorder="1" applyAlignment="1">
      <alignment horizontal="center" vertical="center" wrapText="1"/>
    </xf>
    <xf numFmtId="0" fontId="30" fillId="0" borderId="9" xfId="1" applyFont="1" applyBorder="1" applyAlignment="1">
      <alignment horizontal="center" vertical="center" wrapText="1"/>
    </xf>
    <xf numFmtId="0" fontId="30" fillId="0" borderId="0" xfId="1" applyFont="1" applyBorder="1" applyAlignment="1">
      <alignment horizontal="center" vertical="center" wrapText="1"/>
    </xf>
    <xf numFmtId="0" fontId="30" fillId="0" borderId="10" xfId="1" applyFont="1" applyBorder="1" applyAlignment="1">
      <alignment horizontal="center" vertical="center" wrapText="1"/>
    </xf>
    <xf numFmtId="0" fontId="30" fillId="0" borderId="11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0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0" fontId="3" fillId="0" borderId="11" xfId="1" applyFont="1" applyBorder="1" applyAlignment="1">
      <alignment horizontal="center" vertical="center" wrapText="1"/>
    </xf>
    <xf numFmtId="0" fontId="31" fillId="0" borderId="7" xfId="1" applyFont="1" applyBorder="1" applyAlignment="1">
      <alignment horizontal="center" vertical="center" wrapText="1"/>
    </xf>
    <xf numFmtId="0" fontId="31" fillId="0" borderId="8" xfId="1" applyFont="1" applyBorder="1" applyAlignment="1">
      <alignment horizontal="center" vertical="center" wrapText="1"/>
    </xf>
    <xf numFmtId="0" fontId="31" fillId="0" borderId="9" xfId="1" applyFont="1" applyBorder="1" applyAlignment="1">
      <alignment horizontal="center" vertical="center" wrapText="1"/>
    </xf>
    <xf numFmtId="0" fontId="31" fillId="0" borderId="0" xfId="1" applyFont="1" applyBorder="1" applyAlignment="1">
      <alignment horizontal="center" vertical="center" wrapText="1"/>
    </xf>
    <xf numFmtId="0" fontId="31" fillId="0" borderId="10" xfId="1" applyFont="1" applyBorder="1" applyAlignment="1">
      <alignment horizontal="center" vertical="center" wrapText="1"/>
    </xf>
    <xf numFmtId="0" fontId="31" fillId="0" borderId="11" xfId="1" applyFont="1" applyBorder="1" applyAlignment="1">
      <alignment horizontal="center" vertical="center" wrapText="1"/>
    </xf>
    <xf numFmtId="0" fontId="6" fillId="2" borderId="7" xfId="1" applyFont="1" applyFill="1" applyBorder="1" applyAlignment="1">
      <alignment horizontal="center" vertical="center" wrapText="1"/>
    </xf>
    <xf numFmtId="0" fontId="6" fillId="2" borderId="8" xfId="1" applyFont="1" applyFill="1" applyBorder="1" applyAlignment="1">
      <alignment horizontal="center" vertical="center" wrapText="1"/>
    </xf>
    <xf numFmtId="0" fontId="6" fillId="2" borderId="9" xfId="1" applyFont="1" applyFill="1" applyBorder="1" applyAlignment="1">
      <alignment horizontal="center" vertical="center" wrapText="1"/>
    </xf>
    <xf numFmtId="0" fontId="6" fillId="2" borderId="0" xfId="1" applyFont="1" applyFill="1" applyBorder="1" applyAlignment="1">
      <alignment horizontal="center" vertical="center" wrapText="1"/>
    </xf>
    <xf numFmtId="0" fontId="6" fillId="2" borderId="10" xfId="1" applyFont="1" applyFill="1" applyBorder="1" applyAlignment="1">
      <alignment horizontal="center" vertical="center" wrapText="1"/>
    </xf>
    <xf numFmtId="0" fontId="6" fillId="2" borderId="11" xfId="1" applyFont="1" applyFill="1" applyBorder="1" applyAlignment="1">
      <alignment horizontal="center" vertical="center" wrapText="1"/>
    </xf>
    <xf numFmtId="0" fontId="32" fillId="0" borderId="0" xfId="0" applyFont="1" applyAlignment="1">
      <alignment horizontal="left"/>
    </xf>
    <xf numFmtId="0" fontId="0" fillId="0" borderId="0" xfId="0" applyAlignment="1">
      <alignment horizontal="center"/>
    </xf>
    <xf numFmtId="0" fontId="3" fillId="0" borderId="14" xfId="1" applyFont="1" applyBorder="1" applyAlignment="1">
      <alignment horizontal="center" vertical="center" wrapText="1"/>
    </xf>
    <xf numFmtId="0" fontId="3" fillId="0" borderId="16" xfId="1" applyFont="1" applyBorder="1" applyAlignment="1">
      <alignment horizontal="center" vertical="center" wrapText="1"/>
    </xf>
    <xf numFmtId="0" fontId="3" fillId="0" borderId="20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12" xfId="1" applyFont="1" applyBorder="1" applyAlignment="1">
      <alignment horizontal="center" vertical="center" wrapText="1"/>
    </xf>
    <xf numFmtId="0" fontId="3" fillId="0" borderId="13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15" xfId="1" applyFont="1" applyBorder="1" applyAlignment="1">
      <alignment horizontal="center" vertical="center" wrapText="1"/>
    </xf>
    <xf numFmtId="0" fontId="3" fillId="0" borderId="17" xfId="1" applyFont="1" applyBorder="1" applyAlignment="1">
      <alignment horizontal="center" vertical="center" wrapText="1"/>
    </xf>
    <xf numFmtId="0" fontId="3" fillId="0" borderId="18" xfId="1" applyFont="1" applyBorder="1" applyAlignment="1">
      <alignment horizontal="center" vertical="center" wrapText="1"/>
    </xf>
    <xf numFmtId="0" fontId="3" fillId="0" borderId="19" xfId="1" applyFont="1" applyBorder="1" applyAlignment="1">
      <alignment horizontal="center" vertical="center" wrapText="1"/>
    </xf>
    <xf numFmtId="0" fontId="30" fillId="0" borderId="14" xfId="1" applyFont="1" applyBorder="1" applyAlignment="1">
      <alignment horizontal="center" vertical="center" wrapText="1"/>
    </xf>
    <xf numFmtId="0" fontId="30" fillId="0" borderId="16" xfId="1" applyFont="1" applyBorder="1" applyAlignment="1">
      <alignment horizontal="center" vertical="center" wrapText="1"/>
    </xf>
    <xf numFmtId="0" fontId="30" fillId="0" borderId="20" xfId="1" applyFont="1" applyBorder="1" applyAlignment="1">
      <alignment horizontal="center" vertical="center" wrapText="1"/>
    </xf>
    <xf numFmtId="0" fontId="18" fillId="0" borderId="7" xfId="1" applyFont="1" applyBorder="1" applyAlignment="1">
      <alignment horizontal="center" vertical="center" wrapText="1"/>
    </xf>
    <xf numFmtId="0" fontId="18" fillId="0" borderId="8" xfId="1" applyFont="1" applyBorder="1" applyAlignment="1">
      <alignment horizontal="center" vertical="center" wrapText="1"/>
    </xf>
    <xf numFmtId="0" fontId="18" fillId="0" borderId="9" xfId="1" applyFont="1" applyBorder="1" applyAlignment="1">
      <alignment horizontal="center" vertical="center" wrapText="1"/>
    </xf>
    <xf numFmtId="0" fontId="18" fillId="0" borderId="0" xfId="1" applyFont="1" applyBorder="1" applyAlignment="1">
      <alignment horizontal="center" vertical="center" wrapText="1"/>
    </xf>
    <xf numFmtId="0" fontId="18" fillId="0" borderId="10" xfId="1" applyFont="1" applyBorder="1" applyAlignment="1">
      <alignment horizontal="center" vertical="center" wrapText="1"/>
    </xf>
    <xf numFmtId="0" fontId="18" fillId="0" borderId="11" xfId="1" applyFont="1" applyBorder="1" applyAlignment="1">
      <alignment horizontal="center" vertical="center" wrapText="1"/>
    </xf>
    <xf numFmtId="0" fontId="15" fillId="0" borderId="7" xfId="1" applyFont="1" applyBorder="1" applyAlignment="1">
      <alignment horizontal="center" vertical="center" wrapText="1"/>
    </xf>
    <xf numFmtId="0" fontId="15" fillId="0" borderId="8" xfId="1" applyFont="1" applyBorder="1" applyAlignment="1">
      <alignment horizontal="center" vertical="center" wrapText="1"/>
    </xf>
    <xf numFmtId="0" fontId="15" fillId="0" borderId="9" xfId="1" applyFont="1" applyBorder="1" applyAlignment="1">
      <alignment horizontal="center" vertical="center" wrapText="1"/>
    </xf>
    <xf numFmtId="0" fontId="15" fillId="0" borderId="0" xfId="1" applyFont="1" applyBorder="1" applyAlignment="1">
      <alignment horizontal="center" vertical="center" wrapText="1"/>
    </xf>
    <xf numFmtId="0" fontId="15" fillId="0" borderId="10" xfId="1" applyFont="1" applyBorder="1" applyAlignment="1">
      <alignment horizontal="center" vertical="center" wrapText="1"/>
    </xf>
    <xf numFmtId="0" fontId="15" fillId="0" borderId="11" xfId="1" applyFont="1" applyBorder="1" applyAlignment="1">
      <alignment horizontal="center" vertical="center" wrapText="1"/>
    </xf>
    <xf numFmtId="0" fontId="7" fillId="0" borderId="7" xfId="1" applyFont="1" applyBorder="1" applyAlignment="1">
      <alignment horizontal="center" vertical="center" wrapText="1"/>
    </xf>
    <xf numFmtId="0" fontId="7" fillId="0" borderId="8" xfId="1" applyFont="1" applyBorder="1" applyAlignment="1">
      <alignment horizontal="center" vertical="center" wrapText="1"/>
    </xf>
    <xf numFmtId="0" fontId="7" fillId="0" borderId="9" xfId="1" applyFont="1" applyBorder="1" applyAlignment="1">
      <alignment horizontal="center" vertical="center" wrapText="1"/>
    </xf>
    <xf numFmtId="0" fontId="7" fillId="0" borderId="0" xfId="1" applyFont="1" applyBorder="1" applyAlignment="1">
      <alignment horizontal="center" vertical="center" wrapText="1"/>
    </xf>
    <xf numFmtId="0" fontId="7" fillId="0" borderId="10" xfId="1" applyFont="1" applyBorder="1" applyAlignment="1">
      <alignment horizontal="center" vertical="center" wrapText="1"/>
    </xf>
    <xf numFmtId="0" fontId="7" fillId="0" borderId="11" xfId="1" applyFont="1" applyBorder="1" applyAlignment="1">
      <alignment horizontal="center" vertical="center" wrapText="1"/>
    </xf>
    <xf numFmtId="0" fontId="19" fillId="5" borderId="7" xfId="1" applyFont="1" applyFill="1" applyBorder="1" applyAlignment="1">
      <alignment horizontal="center" vertical="center" wrapText="1"/>
    </xf>
    <xf numFmtId="0" fontId="19" fillId="5" borderId="8" xfId="1" applyFont="1" applyFill="1" applyBorder="1" applyAlignment="1">
      <alignment horizontal="center" vertical="center" wrapText="1"/>
    </xf>
    <xf numFmtId="0" fontId="19" fillId="5" borderId="9" xfId="1" applyFont="1" applyFill="1" applyBorder="1" applyAlignment="1">
      <alignment horizontal="center" vertical="center" wrapText="1"/>
    </xf>
    <xf numFmtId="0" fontId="19" fillId="5" borderId="0" xfId="1" applyFont="1" applyFill="1" applyBorder="1" applyAlignment="1">
      <alignment horizontal="center" vertical="center" wrapText="1"/>
    </xf>
    <xf numFmtId="0" fontId="19" fillId="5" borderId="10" xfId="1" applyFont="1" applyFill="1" applyBorder="1" applyAlignment="1">
      <alignment horizontal="center" vertical="center" wrapText="1"/>
    </xf>
    <xf numFmtId="0" fontId="19" fillId="5" borderId="11" xfId="1" applyFont="1" applyFill="1" applyBorder="1" applyAlignment="1">
      <alignment horizontal="center" vertical="center" wrapText="1"/>
    </xf>
    <xf numFmtId="0" fontId="24" fillId="0" borderId="0" xfId="0" applyFont="1" applyAlignment="1">
      <alignment horizontal="left"/>
    </xf>
    <xf numFmtId="0" fontId="15" fillId="0" borderId="14" xfId="1" applyFont="1" applyBorder="1" applyAlignment="1">
      <alignment horizontal="center" vertical="center" wrapText="1"/>
    </xf>
    <xf numFmtId="0" fontId="15" fillId="0" borderId="16" xfId="1" applyFont="1" applyBorder="1" applyAlignment="1">
      <alignment horizontal="center" vertical="center" wrapText="1"/>
    </xf>
    <xf numFmtId="0" fontId="15" fillId="0" borderId="20" xfId="1" applyFont="1" applyBorder="1" applyAlignment="1">
      <alignment horizontal="center" vertical="center" wrapText="1"/>
    </xf>
    <xf numFmtId="0" fontId="14" fillId="0" borderId="0" xfId="1" applyFont="1" applyAlignment="1">
      <alignment horizontal="center" vertical="center" wrapText="1"/>
    </xf>
    <xf numFmtId="0" fontId="17" fillId="0" borderId="2" xfId="1" applyFont="1" applyBorder="1" applyAlignment="1">
      <alignment horizontal="center" vertical="center"/>
    </xf>
    <xf numFmtId="0" fontId="17" fillId="0" borderId="4" xfId="1" applyFont="1" applyBorder="1" applyAlignment="1">
      <alignment horizontal="center" vertical="center"/>
    </xf>
    <xf numFmtId="0" fontId="17" fillId="0" borderId="3" xfId="1" applyFont="1" applyBorder="1" applyAlignment="1">
      <alignment horizontal="center" vertical="center"/>
    </xf>
    <xf numFmtId="0" fontId="17" fillId="0" borderId="5" xfId="1" applyFont="1" applyBorder="1" applyAlignment="1">
      <alignment horizontal="center" vertical="center" wrapText="1"/>
    </xf>
    <xf numFmtId="0" fontId="17" fillId="0" borderId="6" xfId="1" applyFont="1" applyBorder="1" applyAlignment="1">
      <alignment horizontal="center" vertical="center" wrapText="1"/>
    </xf>
    <xf numFmtId="0" fontId="17" fillId="0" borderId="3" xfId="1" applyFont="1" applyBorder="1" applyAlignment="1">
      <alignment horizontal="center" vertical="center" wrapText="1"/>
    </xf>
    <xf numFmtId="0" fontId="15" fillId="0" borderId="5" xfId="1" applyFont="1" applyBorder="1" applyAlignment="1">
      <alignment horizontal="center" vertical="center" wrapText="1"/>
    </xf>
    <xf numFmtId="0" fontId="15" fillId="0" borderId="12" xfId="1" applyFont="1" applyBorder="1" applyAlignment="1">
      <alignment horizontal="center" vertical="center" wrapText="1"/>
    </xf>
    <xf numFmtId="0" fontId="15" fillId="0" borderId="13" xfId="1" applyFont="1" applyBorder="1" applyAlignment="1">
      <alignment horizontal="center" vertical="center" wrapText="1"/>
    </xf>
    <xf numFmtId="0" fontId="15" fillId="0" borderId="6" xfId="1" applyFont="1" applyBorder="1" applyAlignment="1">
      <alignment horizontal="center" vertical="center" wrapText="1"/>
    </xf>
    <xf numFmtId="0" fontId="15" fillId="0" borderId="15" xfId="1" applyFont="1" applyBorder="1" applyAlignment="1">
      <alignment horizontal="center" vertical="center" wrapText="1"/>
    </xf>
    <xf numFmtId="0" fontId="15" fillId="0" borderId="17" xfId="1" applyFont="1" applyBorder="1" applyAlignment="1">
      <alignment horizontal="center" vertical="center" wrapText="1"/>
    </xf>
    <xf numFmtId="0" fontId="15" fillId="0" borderId="18" xfId="1" applyFont="1" applyBorder="1" applyAlignment="1">
      <alignment horizontal="center" vertical="center" wrapText="1"/>
    </xf>
    <xf numFmtId="0" fontId="15" fillId="0" borderId="19" xfId="1" applyFont="1" applyBorder="1" applyAlignment="1">
      <alignment horizontal="center" vertical="center" wrapText="1"/>
    </xf>
    <xf numFmtId="0" fontId="18" fillId="0" borderId="14" xfId="1" applyFont="1" applyBorder="1" applyAlignment="1">
      <alignment horizontal="center" vertical="center" wrapText="1"/>
    </xf>
    <xf numFmtId="0" fontId="18" fillId="0" borderId="16" xfId="1" applyFont="1" applyBorder="1" applyAlignment="1">
      <alignment horizontal="center" vertical="center" wrapText="1"/>
    </xf>
    <xf numFmtId="0" fontId="18" fillId="0" borderId="20" xfId="1" applyFont="1" applyBorder="1" applyAlignment="1">
      <alignment horizontal="center" vertical="center" wrapText="1"/>
    </xf>
    <xf numFmtId="0" fontId="42" fillId="0" borderId="7" xfId="1" applyFont="1" applyBorder="1" applyAlignment="1">
      <alignment horizontal="center" vertical="center" wrapText="1"/>
    </xf>
    <xf numFmtId="0" fontId="42" fillId="0" borderId="8" xfId="1" applyFont="1" applyBorder="1" applyAlignment="1">
      <alignment horizontal="center" vertical="center" wrapText="1"/>
    </xf>
    <xf numFmtId="0" fontId="42" fillId="0" borderId="9" xfId="1" applyFont="1" applyBorder="1" applyAlignment="1">
      <alignment horizontal="center" vertical="center" wrapText="1"/>
    </xf>
    <xf numFmtId="0" fontId="42" fillId="0" borderId="0" xfId="1" applyFont="1" applyBorder="1" applyAlignment="1">
      <alignment horizontal="center" vertical="center" wrapText="1"/>
    </xf>
    <xf numFmtId="0" fontId="42" fillId="0" borderId="10" xfId="1" applyFont="1" applyBorder="1" applyAlignment="1">
      <alignment horizontal="center" vertical="center" wrapText="1"/>
    </xf>
    <xf numFmtId="0" fontId="42" fillId="0" borderId="11" xfId="1" applyFont="1" applyBorder="1" applyAlignment="1">
      <alignment horizontal="center" vertical="center" wrapText="1"/>
    </xf>
    <xf numFmtId="0" fontId="39" fillId="0" borderId="7" xfId="1" applyFont="1" applyBorder="1" applyAlignment="1">
      <alignment horizontal="center" vertical="center" wrapText="1"/>
    </xf>
    <xf numFmtId="0" fontId="39" fillId="0" borderId="8" xfId="1" applyFont="1" applyBorder="1" applyAlignment="1">
      <alignment horizontal="center" vertical="center" wrapText="1"/>
    </xf>
    <xf numFmtId="0" fontId="39" fillId="0" borderId="9" xfId="1" applyFont="1" applyBorder="1" applyAlignment="1">
      <alignment horizontal="center" vertical="center" wrapText="1"/>
    </xf>
    <xf numFmtId="0" fontId="39" fillId="0" borderId="0" xfId="1" applyFont="1" applyBorder="1" applyAlignment="1">
      <alignment horizontal="center" vertical="center" wrapText="1"/>
    </xf>
    <xf numFmtId="0" fontId="39" fillId="0" borderId="10" xfId="1" applyFont="1" applyBorder="1" applyAlignment="1">
      <alignment horizontal="center" vertical="center" wrapText="1"/>
    </xf>
    <xf numFmtId="0" fontId="39" fillId="0" borderId="11" xfId="1" applyFont="1" applyBorder="1" applyAlignment="1">
      <alignment horizontal="center" vertical="center" wrapText="1"/>
    </xf>
    <xf numFmtId="0" fontId="26" fillId="0" borderId="7" xfId="1" applyFont="1" applyBorder="1" applyAlignment="1">
      <alignment horizontal="center" vertical="center" wrapText="1"/>
    </xf>
    <xf numFmtId="0" fontId="26" fillId="0" borderId="8" xfId="1" applyFont="1" applyBorder="1" applyAlignment="1">
      <alignment horizontal="center" vertical="center" wrapText="1"/>
    </xf>
    <xf numFmtId="0" fontId="26" fillId="0" borderId="9" xfId="1" applyFont="1" applyBorder="1" applyAlignment="1">
      <alignment horizontal="center" vertical="center" wrapText="1"/>
    </xf>
    <xf numFmtId="0" fontId="26" fillId="0" borderId="0" xfId="1" applyFont="1" applyBorder="1" applyAlignment="1">
      <alignment horizontal="center" vertical="center" wrapText="1"/>
    </xf>
    <xf numFmtId="0" fontId="26" fillId="0" borderId="10" xfId="1" applyFont="1" applyBorder="1" applyAlignment="1">
      <alignment horizontal="center" vertical="center" wrapText="1"/>
    </xf>
    <xf numFmtId="0" fontId="26" fillId="0" borderId="11" xfId="1" applyFont="1" applyBorder="1" applyAlignment="1">
      <alignment horizontal="center" vertical="center" wrapText="1"/>
    </xf>
    <xf numFmtId="0" fontId="43" fillId="2" borderId="7" xfId="1" applyFont="1" applyFill="1" applyBorder="1" applyAlignment="1">
      <alignment horizontal="center" vertical="center" wrapText="1"/>
    </xf>
    <xf numFmtId="0" fontId="43" fillId="2" borderId="8" xfId="1" applyFont="1" applyFill="1" applyBorder="1" applyAlignment="1">
      <alignment horizontal="center" vertical="center" wrapText="1"/>
    </xf>
    <xf numFmtId="0" fontId="43" fillId="2" borderId="9" xfId="1" applyFont="1" applyFill="1" applyBorder="1" applyAlignment="1">
      <alignment horizontal="center" vertical="center" wrapText="1"/>
    </xf>
    <xf numFmtId="0" fontId="43" fillId="2" borderId="0" xfId="1" applyFont="1" applyFill="1" applyBorder="1" applyAlignment="1">
      <alignment horizontal="center" vertical="center" wrapText="1"/>
    </xf>
    <xf numFmtId="0" fontId="43" fillId="2" borderId="10" xfId="1" applyFont="1" applyFill="1" applyBorder="1" applyAlignment="1">
      <alignment horizontal="center" vertical="center" wrapText="1"/>
    </xf>
    <xf numFmtId="0" fontId="43" fillId="2" borderId="11" xfId="1" applyFont="1" applyFill="1" applyBorder="1" applyAlignment="1">
      <alignment horizontal="center" vertical="center" wrapText="1"/>
    </xf>
    <xf numFmtId="0" fontId="47" fillId="0" borderId="0" xfId="0" applyFont="1" applyAlignment="1">
      <alignment horizontal="left"/>
    </xf>
    <xf numFmtId="0" fontId="41" fillId="0" borderId="0" xfId="0" applyFont="1" applyAlignment="1">
      <alignment horizontal="center"/>
    </xf>
    <xf numFmtId="0" fontId="39" fillId="0" borderId="14" xfId="1" applyFont="1" applyBorder="1" applyAlignment="1">
      <alignment horizontal="center" vertical="center" wrapText="1"/>
    </xf>
    <xf numFmtId="0" fontId="39" fillId="0" borderId="16" xfId="1" applyFont="1" applyBorder="1" applyAlignment="1">
      <alignment horizontal="center" vertical="center" wrapText="1"/>
    </xf>
    <xf numFmtId="0" fontId="39" fillId="0" borderId="20" xfId="1" applyFont="1" applyBorder="1" applyAlignment="1">
      <alignment horizontal="center" vertical="center" wrapText="1"/>
    </xf>
    <xf numFmtId="0" fontId="38" fillId="0" borderId="0" xfId="1" applyFont="1" applyAlignment="1">
      <alignment horizontal="center" vertical="center" wrapText="1"/>
    </xf>
    <xf numFmtId="0" fontId="25" fillId="0" borderId="2" xfId="1" applyFont="1" applyBorder="1" applyAlignment="1">
      <alignment horizontal="center" vertical="center"/>
    </xf>
    <xf numFmtId="0" fontId="25" fillId="0" borderId="4" xfId="1" applyFont="1" applyBorder="1" applyAlignment="1">
      <alignment horizontal="center" vertical="center"/>
    </xf>
    <xf numFmtId="0" fontId="25" fillId="0" borderId="3" xfId="1" applyFont="1" applyBorder="1" applyAlignment="1">
      <alignment horizontal="center" vertical="center"/>
    </xf>
    <xf numFmtId="0" fontId="25" fillId="0" borderId="5" xfId="1" applyFont="1" applyBorder="1" applyAlignment="1">
      <alignment horizontal="center" vertical="center" wrapText="1"/>
    </xf>
    <xf numFmtId="0" fontId="25" fillId="0" borderId="6" xfId="1" applyFont="1" applyBorder="1" applyAlignment="1">
      <alignment horizontal="center" vertical="center" wrapText="1"/>
    </xf>
    <xf numFmtId="0" fontId="25" fillId="0" borderId="3" xfId="1" applyFont="1" applyBorder="1" applyAlignment="1">
      <alignment horizontal="center" vertical="center" wrapText="1"/>
    </xf>
    <xf numFmtId="0" fontId="39" fillId="0" borderId="5" xfId="1" applyFont="1" applyBorder="1" applyAlignment="1">
      <alignment horizontal="center" vertical="center" wrapText="1"/>
    </xf>
    <xf numFmtId="0" fontId="39" fillId="0" borderId="12" xfId="1" applyFont="1" applyBorder="1" applyAlignment="1">
      <alignment horizontal="center" vertical="center" wrapText="1"/>
    </xf>
    <xf numFmtId="0" fontId="39" fillId="0" borderId="13" xfId="1" applyFont="1" applyBorder="1" applyAlignment="1">
      <alignment horizontal="center" vertical="center" wrapText="1"/>
    </xf>
    <xf numFmtId="0" fontId="39" fillId="0" borderId="6" xfId="1" applyFont="1" applyBorder="1" applyAlignment="1">
      <alignment horizontal="center" vertical="center" wrapText="1"/>
    </xf>
    <xf numFmtId="0" fontId="39" fillId="0" borderId="15" xfId="1" applyFont="1" applyBorder="1" applyAlignment="1">
      <alignment horizontal="center" vertical="center" wrapText="1"/>
    </xf>
    <xf numFmtId="0" fontId="39" fillId="0" borderId="17" xfId="1" applyFont="1" applyBorder="1" applyAlignment="1">
      <alignment horizontal="center" vertical="center" wrapText="1"/>
    </xf>
    <xf numFmtId="0" fontId="39" fillId="0" borderId="18" xfId="1" applyFont="1" applyBorder="1" applyAlignment="1">
      <alignment horizontal="center" vertical="center" wrapText="1"/>
    </xf>
    <xf numFmtId="0" fontId="39" fillId="0" borderId="19" xfId="1" applyFont="1" applyBorder="1" applyAlignment="1">
      <alignment horizontal="center" vertical="center" wrapText="1"/>
    </xf>
    <xf numFmtId="0" fontId="42" fillId="0" borderId="14" xfId="1" applyFont="1" applyBorder="1" applyAlignment="1">
      <alignment horizontal="center" vertical="center" wrapText="1"/>
    </xf>
    <xf numFmtId="0" fontId="42" fillId="0" borderId="16" xfId="1" applyFont="1" applyBorder="1" applyAlignment="1">
      <alignment horizontal="center" vertical="center" wrapText="1"/>
    </xf>
    <xf numFmtId="0" fontId="42" fillId="0" borderId="20" xfId="1" applyFont="1" applyBorder="1" applyAlignment="1">
      <alignment horizontal="center" vertical="center" wrapText="1"/>
    </xf>
    <xf numFmtId="0" fontId="37" fillId="0" borderId="0" xfId="0" applyFont="1" applyAlignment="1">
      <alignment horizontal="left"/>
    </xf>
    <xf numFmtId="0" fontId="36" fillId="0" borderId="0" xfId="0" applyFont="1" applyAlignment="1">
      <alignment horizontal="left"/>
    </xf>
    <xf numFmtId="0" fontId="36" fillId="0" borderId="0" xfId="0" applyFont="1" applyAlignment="1">
      <alignment horizontal="center"/>
    </xf>
    <xf numFmtId="0" fontId="15" fillId="0" borderId="1" xfId="1" applyFont="1" applyBorder="1" applyAlignment="1">
      <alignment horizontal="center" vertical="center" wrapText="1"/>
    </xf>
    <xf numFmtId="0" fontId="18" fillId="0" borderId="1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19" fillId="5" borderId="1" xfId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vertical="center" wrapText="1"/>
    </xf>
  </cellXfs>
  <cellStyles count="21">
    <cellStyle name="Normal" xfId="0" builtinId="0"/>
    <cellStyle name="Normal 10" xfId="14"/>
    <cellStyle name="Normal 11" xfId="20"/>
    <cellStyle name="Normal 2" xfId="1"/>
    <cellStyle name="Normal 2 2" xfId="4"/>
    <cellStyle name="Normal 3" xfId="9"/>
    <cellStyle name="Normal 3 2" xfId="13"/>
    <cellStyle name="Normal 3 2 2" xfId="19"/>
    <cellStyle name="Normal 3 3" xfId="16"/>
    <cellStyle name="Normal 4" xfId="8"/>
    <cellStyle name="Normal 5" xfId="7"/>
    <cellStyle name="Normal 5 2" xfId="12"/>
    <cellStyle name="Normal 5 2 2" xfId="18"/>
    <cellStyle name="Normal 5 3" xfId="15"/>
    <cellStyle name="Normal 6" xfId="3"/>
    <cellStyle name="Normal 7" xfId="11"/>
    <cellStyle name="Normal 7 2" xfId="17"/>
    <cellStyle name="Normal 8" xfId="6"/>
    <cellStyle name="Normal 9" xfId="5"/>
    <cellStyle name="Normal_Sheet2" xfId="2"/>
    <cellStyle name="Обычный 2" xfId="10"/>
  </cellStyles>
  <dxfs count="0"/>
  <tableStyles count="0" defaultTableStyle="TableStyleMedium9" defaultPivotStyle="PivotStyleLight16"/>
  <colors>
    <mruColors>
      <color rgb="FFFFFF99"/>
      <color rgb="FFCCFFCC"/>
      <color rgb="FF99FFCC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5"/>
  <sheetViews>
    <sheetView tabSelected="1" topLeftCell="E1" workbookViewId="0">
      <selection activeCell="M6" sqref="M6"/>
    </sheetView>
  </sheetViews>
  <sheetFormatPr defaultRowHeight="15"/>
  <cols>
    <col min="1" max="1" width="6.7109375" style="1" customWidth="1"/>
    <col min="2" max="2" width="25.85546875" style="1" customWidth="1"/>
    <col min="3" max="4" width="13.140625" style="1" customWidth="1"/>
    <col min="5" max="5" width="14.28515625" style="1" customWidth="1"/>
    <col min="6" max="12" width="13.140625" style="1" customWidth="1"/>
    <col min="13" max="13" width="11.28515625" style="1" customWidth="1"/>
    <col min="14" max="16384" width="9.140625" style="1"/>
  </cols>
  <sheetData>
    <row r="1" spans="1:13" ht="50.25" customHeight="1">
      <c r="A1" s="222" t="s">
        <v>185</v>
      </c>
      <c r="B1" s="222"/>
      <c r="C1" s="222"/>
      <c r="D1" s="222"/>
      <c r="E1" s="222"/>
      <c r="F1" s="222"/>
      <c r="G1" s="222"/>
      <c r="H1" s="222"/>
      <c r="I1" s="222"/>
      <c r="J1" s="222"/>
      <c r="K1" s="222"/>
    </row>
    <row r="2" spans="1:13" ht="16.5">
      <c r="A2" s="2"/>
      <c r="B2" s="5" t="s">
        <v>17</v>
      </c>
      <c r="C2" s="2"/>
      <c r="D2" s="2"/>
      <c r="E2" s="2"/>
      <c r="F2" s="2"/>
      <c r="G2" s="2"/>
      <c r="H2" s="2"/>
      <c r="I2" s="2"/>
      <c r="J2" s="223" t="s">
        <v>0</v>
      </c>
      <c r="K2" s="223"/>
    </row>
    <row r="3" spans="1:13">
      <c r="A3" s="224"/>
      <c r="B3" s="227" t="s">
        <v>1</v>
      </c>
      <c r="C3" s="230" t="s">
        <v>2</v>
      </c>
      <c r="D3" s="230"/>
      <c r="E3" s="230"/>
      <c r="F3" s="230"/>
      <c r="G3" s="230"/>
      <c r="H3" s="230"/>
      <c r="I3" s="230"/>
      <c r="J3" s="230"/>
      <c r="K3" s="230"/>
      <c r="L3" s="372"/>
      <c r="M3" s="372"/>
    </row>
    <row r="4" spans="1:13">
      <c r="A4" s="225"/>
      <c r="B4" s="228"/>
      <c r="C4" s="230"/>
      <c r="D4" s="230"/>
      <c r="E4" s="230"/>
      <c r="F4" s="230"/>
      <c r="G4" s="230"/>
      <c r="H4" s="230"/>
      <c r="I4" s="230"/>
      <c r="J4" s="230"/>
      <c r="K4" s="230"/>
      <c r="L4" s="372"/>
      <c r="M4" s="372"/>
    </row>
    <row r="5" spans="1:13">
      <c r="A5" s="225"/>
      <c r="B5" s="228"/>
      <c r="C5" s="230"/>
      <c r="D5" s="230"/>
      <c r="E5" s="230"/>
      <c r="F5" s="230"/>
      <c r="G5" s="230"/>
      <c r="H5" s="230"/>
      <c r="I5" s="230"/>
      <c r="J5" s="230"/>
      <c r="K5" s="230"/>
      <c r="L5" s="372"/>
      <c r="M5" s="372"/>
    </row>
    <row r="6" spans="1:13" ht="90.75" customHeight="1">
      <c r="A6" s="226"/>
      <c r="B6" s="229"/>
      <c r="C6" s="68" t="s">
        <v>19</v>
      </c>
      <c r="D6" s="8" t="s">
        <v>3</v>
      </c>
      <c r="E6" s="67" t="s">
        <v>4</v>
      </c>
      <c r="F6" s="69" t="s">
        <v>20</v>
      </c>
      <c r="G6" s="8" t="s">
        <v>3</v>
      </c>
      <c r="H6" s="67" t="s">
        <v>4</v>
      </c>
      <c r="I6" s="69" t="s">
        <v>22</v>
      </c>
      <c r="J6" s="8" t="s">
        <v>23</v>
      </c>
      <c r="K6" s="67" t="s">
        <v>24</v>
      </c>
      <c r="L6" s="373" t="s">
        <v>892</v>
      </c>
      <c r="M6" s="373" t="s">
        <v>893</v>
      </c>
    </row>
    <row r="7" spans="1:13">
      <c r="A7" s="3"/>
      <c r="B7" s="4">
        <v>1</v>
      </c>
      <c r="C7" s="4">
        <v>2</v>
      </c>
      <c r="D7" s="4">
        <v>3</v>
      </c>
      <c r="E7" s="4">
        <v>4</v>
      </c>
      <c r="F7" s="4">
        <v>5</v>
      </c>
      <c r="G7" s="4">
        <v>6</v>
      </c>
      <c r="H7" s="4">
        <v>7</v>
      </c>
      <c r="I7" s="4">
        <v>8</v>
      </c>
      <c r="J7" s="4">
        <v>9</v>
      </c>
      <c r="K7" s="4">
        <v>10</v>
      </c>
      <c r="L7" s="185"/>
      <c r="M7" s="185"/>
    </row>
    <row r="8" spans="1:13" ht="21" customHeight="1">
      <c r="A8" s="6">
        <v>1</v>
      </c>
      <c r="B8" s="10" t="s">
        <v>5</v>
      </c>
      <c r="C8" s="12">
        <v>235.91199999999998</v>
      </c>
      <c r="D8" s="12">
        <v>1089.8264240000003</v>
      </c>
      <c r="E8" s="66">
        <v>6538.9585439999983</v>
      </c>
      <c r="F8" s="12">
        <v>74.849999999999994</v>
      </c>
      <c r="G8" s="12">
        <v>175.45170000000024</v>
      </c>
      <c r="H8" s="66">
        <v>1052.7102000000014</v>
      </c>
      <c r="I8" s="12">
        <v>310.762</v>
      </c>
      <c r="J8" s="12">
        <v>1265.2781240000002</v>
      </c>
      <c r="K8" s="66">
        <v>7591.6687440000005</v>
      </c>
      <c r="L8" s="185">
        <f>K8/2</f>
        <v>3795.8343720000003</v>
      </c>
      <c r="M8" s="185">
        <f>ROUND(L8,1)</f>
        <v>3795.8</v>
      </c>
    </row>
    <row r="9" spans="1:13" ht="21" customHeight="1">
      <c r="A9" s="6">
        <v>2</v>
      </c>
      <c r="B9" s="11" t="s">
        <v>6</v>
      </c>
      <c r="C9" s="12">
        <v>456.45</v>
      </c>
      <c r="D9" s="12">
        <v>2138.0117999999984</v>
      </c>
      <c r="E9" s="66">
        <v>12828.070799999996</v>
      </c>
      <c r="F9" s="12">
        <v>106</v>
      </c>
      <c r="G9" s="12">
        <v>233.19999999999987</v>
      </c>
      <c r="H9" s="66">
        <v>1399.2000000000014</v>
      </c>
      <c r="I9" s="12">
        <v>562.45000000000005</v>
      </c>
      <c r="J9" s="12">
        <v>2371.2117999999996</v>
      </c>
      <c r="K9" s="66">
        <v>14227.270800000009</v>
      </c>
      <c r="L9" s="185">
        <f t="shared" ref="L9:L19" si="0">K9/2</f>
        <v>7113.6354000000047</v>
      </c>
      <c r="M9" s="185">
        <f t="shared" ref="M9:M19" si="1">ROUND(L9,1)</f>
        <v>7113.6</v>
      </c>
    </row>
    <row r="10" spans="1:13" ht="21" customHeight="1">
      <c r="A10" s="6">
        <v>3</v>
      </c>
      <c r="B10" s="11" t="s">
        <v>7</v>
      </c>
      <c r="C10" s="12">
        <v>604.75</v>
      </c>
      <c r="D10" s="12">
        <v>2832.6490000000003</v>
      </c>
      <c r="E10" s="66">
        <v>16995.894</v>
      </c>
      <c r="F10" s="12">
        <v>33</v>
      </c>
      <c r="G10" s="12">
        <v>108.245</v>
      </c>
      <c r="H10" s="66">
        <v>649.47</v>
      </c>
      <c r="I10" s="12">
        <v>637.75</v>
      </c>
      <c r="J10" s="12">
        <v>2940.8940000000011</v>
      </c>
      <c r="K10" s="66">
        <v>17645.363999999994</v>
      </c>
      <c r="L10" s="185">
        <f t="shared" si="0"/>
        <v>8822.6819999999971</v>
      </c>
      <c r="M10" s="185">
        <f t="shared" si="1"/>
        <v>8822.7000000000007</v>
      </c>
    </row>
    <row r="11" spans="1:13" ht="21" customHeight="1">
      <c r="A11" s="6">
        <v>4</v>
      </c>
      <c r="B11" s="11" t="s">
        <v>8</v>
      </c>
      <c r="C11" s="12">
        <v>364</v>
      </c>
      <c r="D11" s="12">
        <v>1704.9760000000003</v>
      </c>
      <c r="E11" s="66">
        <v>10229.855999999998</v>
      </c>
      <c r="F11" s="12">
        <v>170</v>
      </c>
      <c r="G11" s="12">
        <v>576.63600000000054</v>
      </c>
      <c r="H11" s="66">
        <v>3459.8160000000016</v>
      </c>
      <c r="I11" s="12">
        <v>534</v>
      </c>
      <c r="J11" s="12">
        <v>2281.6120000000001</v>
      </c>
      <c r="K11" s="66">
        <v>13689.672000000004</v>
      </c>
      <c r="L11" s="185">
        <f t="shared" si="0"/>
        <v>6844.8360000000021</v>
      </c>
      <c r="M11" s="185">
        <f t="shared" si="1"/>
        <v>6844.8</v>
      </c>
    </row>
    <row r="12" spans="1:13" ht="21" customHeight="1">
      <c r="A12" s="6">
        <v>5</v>
      </c>
      <c r="B12" s="11" t="s">
        <v>9</v>
      </c>
      <c r="C12" s="12">
        <v>545</v>
      </c>
      <c r="D12" s="12">
        <v>2552.7800000000002</v>
      </c>
      <c r="E12" s="66">
        <v>15316.68</v>
      </c>
      <c r="F12" s="12">
        <v>84</v>
      </c>
      <c r="G12" s="12">
        <v>293.6880000000001</v>
      </c>
      <c r="H12" s="66">
        <v>1762.1280000000006</v>
      </c>
      <c r="I12" s="12">
        <v>629</v>
      </c>
      <c r="J12" s="12">
        <v>2846.4680000000003</v>
      </c>
      <c r="K12" s="66">
        <v>17078.808000000001</v>
      </c>
      <c r="L12" s="185">
        <f t="shared" si="0"/>
        <v>8539.4040000000005</v>
      </c>
      <c r="M12" s="185">
        <f t="shared" si="1"/>
        <v>8539.4</v>
      </c>
    </row>
    <row r="13" spans="1:13" ht="21" customHeight="1">
      <c r="A13" s="6">
        <v>6</v>
      </c>
      <c r="B13" s="10" t="s">
        <v>10</v>
      </c>
      <c r="C13" s="12">
        <v>741.15</v>
      </c>
      <c r="D13" s="12">
        <v>3471.5466000000006</v>
      </c>
      <c r="E13" s="66">
        <v>20829.279599999998</v>
      </c>
      <c r="F13" s="12">
        <v>109.7</v>
      </c>
      <c r="G13" s="12">
        <v>229.36999999999998</v>
      </c>
      <c r="H13" s="66">
        <v>1376.2200000000003</v>
      </c>
      <c r="I13" s="12">
        <v>850.85</v>
      </c>
      <c r="J13" s="12">
        <v>3700.9165999999991</v>
      </c>
      <c r="K13" s="66">
        <v>22205.499599999996</v>
      </c>
      <c r="L13" s="185">
        <f t="shared" si="0"/>
        <v>11102.749799999998</v>
      </c>
      <c r="M13" s="185">
        <f t="shared" si="1"/>
        <v>11102.7</v>
      </c>
    </row>
    <row r="14" spans="1:13" ht="21" customHeight="1">
      <c r="A14" s="6">
        <v>7</v>
      </c>
      <c r="B14" s="11" t="s">
        <v>11</v>
      </c>
      <c r="C14" s="12">
        <v>0</v>
      </c>
      <c r="D14" s="12">
        <v>0</v>
      </c>
      <c r="E14" s="66">
        <v>0</v>
      </c>
      <c r="F14" s="12">
        <v>628</v>
      </c>
      <c r="G14" s="12">
        <v>2941.552000000001</v>
      </c>
      <c r="H14" s="66">
        <v>17649.312000000005</v>
      </c>
      <c r="I14" s="12">
        <v>628</v>
      </c>
      <c r="J14" s="12">
        <v>2941.552000000001</v>
      </c>
      <c r="K14" s="66">
        <v>17649.312000000005</v>
      </c>
      <c r="L14" s="185">
        <f t="shared" si="0"/>
        <v>8824.6560000000027</v>
      </c>
      <c r="M14" s="185">
        <f t="shared" si="1"/>
        <v>8824.7000000000007</v>
      </c>
    </row>
    <row r="15" spans="1:13" ht="21" customHeight="1">
      <c r="A15" s="6">
        <v>8</v>
      </c>
      <c r="B15" s="10" t="s">
        <v>12</v>
      </c>
      <c r="C15" s="12">
        <v>325.5</v>
      </c>
      <c r="D15" s="12">
        <v>1524.6419999999998</v>
      </c>
      <c r="E15" s="66">
        <v>9147.851999999999</v>
      </c>
      <c r="F15" s="12">
        <v>326</v>
      </c>
      <c r="G15" s="12">
        <v>847.60000000000036</v>
      </c>
      <c r="H15" s="66">
        <v>5085.600000000004</v>
      </c>
      <c r="I15" s="12">
        <v>651.5</v>
      </c>
      <c r="J15" s="12">
        <v>2372.2420000000002</v>
      </c>
      <c r="K15" s="66">
        <v>14233.452000000003</v>
      </c>
      <c r="L15" s="185">
        <f t="shared" si="0"/>
        <v>7116.7260000000015</v>
      </c>
      <c r="M15" s="185">
        <f t="shared" si="1"/>
        <v>7116.7</v>
      </c>
    </row>
    <row r="16" spans="1:13" ht="21" customHeight="1">
      <c r="A16" s="6">
        <v>9</v>
      </c>
      <c r="B16" s="10" t="s">
        <v>13</v>
      </c>
      <c r="C16" s="12">
        <v>153.18</v>
      </c>
      <c r="D16" s="12">
        <v>717.49511999999993</v>
      </c>
      <c r="E16" s="66">
        <v>4304.9707200000003</v>
      </c>
      <c r="F16" s="12">
        <v>19.5</v>
      </c>
      <c r="G16" s="12">
        <v>41.753999999999998</v>
      </c>
      <c r="H16" s="66">
        <v>250.524</v>
      </c>
      <c r="I16" s="12">
        <v>172.68</v>
      </c>
      <c r="J16" s="12">
        <v>759.24911999999995</v>
      </c>
      <c r="K16" s="66">
        <v>4555.4947200000006</v>
      </c>
      <c r="L16" s="185">
        <f t="shared" si="0"/>
        <v>2277.7473600000003</v>
      </c>
      <c r="M16" s="185">
        <f t="shared" si="1"/>
        <v>2277.6999999999998</v>
      </c>
    </row>
    <row r="17" spans="1:13" ht="21" customHeight="1">
      <c r="A17" s="6">
        <v>10</v>
      </c>
      <c r="B17" s="11" t="s">
        <v>14</v>
      </c>
      <c r="C17" s="12">
        <v>473.75</v>
      </c>
      <c r="D17" s="12">
        <v>2219.045000000001</v>
      </c>
      <c r="E17" s="66">
        <v>13314.269999999997</v>
      </c>
      <c r="F17" s="12">
        <v>38</v>
      </c>
      <c r="G17" s="12">
        <v>94.199999999999974</v>
      </c>
      <c r="H17" s="66">
        <v>565.19999999999993</v>
      </c>
      <c r="I17" s="12">
        <v>511.75</v>
      </c>
      <c r="J17" s="12">
        <v>2313.2449999999999</v>
      </c>
      <c r="K17" s="66">
        <v>13879.470000000001</v>
      </c>
      <c r="L17" s="185">
        <f t="shared" si="0"/>
        <v>6939.7350000000006</v>
      </c>
      <c r="M17" s="185">
        <f t="shared" si="1"/>
        <v>6939.7</v>
      </c>
    </row>
    <row r="18" spans="1:13" ht="21" customHeight="1">
      <c r="A18" s="6">
        <v>11</v>
      </c>
      <c r="B18" s="10" t="s">
        <v>15</v>
      </c>
      <c r="C18" s="12">
        <v>1939</v>
      </c>
      <c r="D18" s="12">
        <v>9082.2759999999998</v>
      </c>
      <c r="E18" s="66">
        <v>54493.656000000003</v>
      </c>
      <c r="F18" s="12">
        <v>26</v>
      </c>
      <c r="G18" s="12">
        <v>96.2</v>
      </c>
      <c r="H18" s="66">
        <v>577.20000000000005</v>
      </c>
      <c r="I18" s="12">
        <v>1965</v>
      </c>
      <c r="J18" s="12">
        <v>9178.4760000000006</v>
      </c>
      <c r="K18" s="66">
        <v>55070.856</v>
      </c>
      <c r="L18" s="185">
        <f t="shared" si="0"/>
        <v>27535.428</v>
      </c>
      <c r="M18" s="185">
        <f t="shared" si="1"/>
        <v>27535.4</v>
      </c>
    </row>
    <row r="19" spans="1:13" ht="25.5" customHeight="1">
      <c r="A19" s="7"/>
      <c r="B19" s="14" t="s">
        <v>16</v>
      </c>
      <c r="C19" s="13">
        <f t="shared" ref="C19:J19" si="2">SUM(C8:C18)</f>
        <v>5838.692</v>
      </c>
      <c r="D19" s="13">
        <f t="shared" si="2"/>
        <v>27333.247944000002</v>
      </c>
      <c r="E19" s="65">
        <f t="shared" si="2"/>
        <v>163999.48766400001</v>
      </c>
      <c r="F19" s="13">
        <f t="shared" si="2"/>
        <v>1615.0500000000002</v>
      </c>
      <c r="G19" s="13">
        <f t="shared" si="2"/>
        <v>5637.8967000000021</v>
      </c>
      <c r="H19" s="13">
        <f t="shared" si="2"/>
        <v>33827.380200000014</v>
      </c>
      <c r="I19" s="13">
        <f t="shared" si="2"/>
        <v>7453.7420000000002</v>
      </c>
      <c r="J19" s="13">
        <f t="shared" si="2"/>
        <v>32971.144644</v>
      </c>
      <c r="K19" s="65">
        <v>197827.1</v>
      </c>
      <c r="L19" s="219">
        <f t="shared" si="0"/>
        <v>98913.55</v>
      </c>
      <c r="M19" s="65">
        <f t="shared" si="1"/>
        <v>98913.600000000006</v>
      </c>
    </row>
    <row r="20" spans="1:13" ht="15.75">
      <c r="A20" s="2"/>
      <c r="B20" s="2"/>
      <c r="C20" s="2"/>
      <c r="D20" s="9" t="s">
        <v>18</v>
      </c>
      <c r="E20" s="9"/>
      <c r="F20" s="9"/>
      <c r="G20" s="9"/>
      <c r="H20" s="2"/>
      <c r="I20" s="2"/>
      <c r="J20" s="2"/>
      <c r="K20" s="2"/>
    </row>
    <row r="21" spans="1:13" ht="20.25" hidden="1" customHeight="1">
      <c r="A21" s="2"/>
      <c r="B21" s="231" t="s">
        <v>25</v>
      </c>
      <c r="C21" s="231"/>
      <c r="D21" s="231"/>
      <c r="E21" s="231"/>
      <c r="F21" s="231"/>
      <c r="G21" s="231"/>
      <c r="H21" s="231"/>
      <c r="I21" s="231"/>
      <c r="J21" s="231"/>
      <c r="K21" s="231"/>
    </row>
    <row r="22" spans="1:13" ht="37.5" hidden="1" customHeight="1">
      <c r="B22" s="220" t="s">
        <v>26</v>
      </c>
      <c r="C22" s="220"/>
      <c r="D22" s="220"/>
      <c r="E22" s="220"/>
      <c r="F22" s="220"/>
      <c r="G22" s="220"/>
      <c r="H22" s="220"/>
      <c r="I22" s="220"/>
      <c r="J22" s="220"/>
      <c r="K22" s="220"/>
    </row>
    <row r="23" spans="1:13" ht="24" hidden="1" customHeight="1">
      <c r="B23" s="221" t="s">
        <v>27</v>
      </c>
      <c r="C23" s="221"/>
      <c r="D23" s="221"/>
      <c r="E23" s="221"/>
      <c r="F23" s="221"/>
      <c r="G23" s="221"/>
      <c r="H23" s="221"/>
      <c r="I23" s="221"/>
      <c r="J23" s="221"/>
      <c r="K23" s="221"/>
    </row>
    <row r="24" spans="1:13" ht="27" hidden="1" customHeight="1">
      <c r="B24" s="221" t="s">
        <v>21</v>
      </c>
      <c r="C24" s="221"/>
      <c r="D24" s="221"/>
      <c r="E24" s="221"/>
      <c r="F24" s="221"/>
      <c r="G24" s="221"/>
      <c r="H24" s="221"/>
      <c r="I24" s="221"/>
      <c r="J24" s="221"/>
      <c r="K24" s="221"/>
    </row>
    <row r="25" spans="1:13" hidden="1"/>
  </sheetData>
  <mergeCells count="11">
    <mergeCell ref="L3:L5"/>
    <mergeCell ref="M3:M5"/>
    <mergeCell ref="B22:K22"/>
    <mergeCell ref="B23:K23"/>
    <mergeCell ref="B24:K24"/>
    <mergeCell ref="A1:K1"/>
    <mergeCell ref="J2:K2"/>
    <mergeCell ref="A3:A6"/>
    <mergeCell ref="B3:B6"/>
    <mergeCell ref="C3:K5"/>
    <mergeCell ref="B21:K21"/>
  </mergeCells>
  <pageMargins left="0.42" right="0.17" top="0.3" bottom="0.75" header="0.3" footer="0.3"/>
  <pageSetup scale="7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BO119"/>
  <sheetViews>
    <sheetView workbookViewId="0">
      <pane xSplit="2" ySplit="7" topLeftCell="BE113" activePane="bottomRight" state="frozen"/>
      <selection activeCell="BH17" sqref="BH17"/>
      <selection pane="topRight" activeCell="BH17" sqref="BH17"/>
      <selection pane="bottomLeft" activeCell="BH17" sqref="BH17"/>
      <selection pane="bottomRight" activeCell="BE117" sqref="BE117:BM117"/>
    </sheetView>
  </sheetViews>
  <sheetFormatPr defaultRowHeight="15"/>
  <cols>
    <col min="1" max="1" width="6.85546875" style="1" customWidth="1"/>
    <col min="2" max="2" width="28.7109375" style="1" customWidth="1"/>
    <col min="3" max="65" width="12.140625" style="1" customWidth="1"/>
    <col min="66" max="66" width="11.85546875" style="1" customWidth="1"/>
    <col min="67" max="67" width="11.28515625" style="1" customWidth="1"/>
    <col min="68" max="16384" width="9.140625" style="1"/>
  </cols>
  <sheetData>
    <row r="1" spans="1:67" ht="25.5" customHeight="1">
      <c r="A1" s="222" t="s">
        <v>781</v>
      </c>
      <c r="B1" s="222"/>
      <c r="C1" s="222"/>
      <c r="D1" s="222"/>
      <c r="E1" s="222"/>
      <c r="F1" s="222"/>
      <c r="G1" s="222"/>
      <c r="H1" s="222"/>
      <c r="I1" s="222"/>
      <c r="J1" s="222"/>
      <c r="K1" s="222"/>
      <c r="L1" s="222"/>
      <c r="M1" s="222"/>
      <c r="N1" s="222"/>
      <c r="O1" s="222"/>
      <c r="P1" s="222"/>
      <c r="Q1" s="222"/>
      <c r="R1" s="222"/>
      <c r="S1" s="71"/>
      <c r="T1" s="72"/>
      <c r="U1" s="73"/>
      <c r="V1" s="73"/>
      <c r="W1" s="73"/>
      <c r="X1" s="73"/>
      <c r="Y1" s="73"/>
      <c r="Z1" s="73"/>
      <c r="AA1" s="73"/>
      <c r="AB1" s="73"/>
      <c r="AC1" s="73"/>
      <c r="AD1" s="73"/>
      <c r="AE1" s="73"/>
      <c r="AF1" s="73"/>
      <c r="AG1" s="73"/>
      <c r="AH1" s="73"/>
      <c r="AI1" s="73"/>
      <c r="AJ1" s="73"/>
      <c r="AK1" s="73"/>
      <c r="AL1" s="73"/>
      <c r="AM1" s="73"/>
      <c r="AN1" s="73"/>
      <c r="AO1" s="73"/>
      <c r="AP1" s="73"/>
      <c r="AQ1" s="73"/>
      <c r="AR1" s="73"/>
      <c r="AS1" s="73"/>
      <c r="AT1" s="73"/>
      <c r="AU1" s="73"/>
      <c r="AV1" s="73"/>
      <c r="AW1" s="73"/>
      <c r="AX1" s="73"/>
      <c r="AY1" s="73"/>
      <c r="AZ1" s="73"/>
      <c r="BA1" s="73"/>
      <c r="BB1" s="73"/>
      <c r="BC1" s="73"/>
      <c r="BD1" s="73"/>
      <c r="BE1" s="2"/>
      <c r="BF1" s="2"/>
      <c r="BG1" s="2"/>
      <c r="BH1" s="2"/>
      <c r="BI1" s="2"/>
      <c r="BJ1" s="2"/>
      <c r="BK1" s="2"/>
      <c r="BL1" s="2"/>
      <c r="BM1" s="2"/>
    </row>
    <row r="2" spans="1:67" ht="17.25" thickBot="1">
      <c r="A2" s="2"/>
      <c r="B2" s="5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</row>
    <row r="3" spans="1:67" ht="16.5" customHeight="1">
      <c r="A3" s="224"/>
      <c r="B3" s="227" t="s">
        <v>1</v>
      </c>
      <c r="C3" s="261" t="s">
        <v>29</v>
      </c>
      <c r="D3" s="262"/>
      <c r="E3" s="262"/>
      <c r="F3" s="262"/>
      <c r="G3" s="262"/>
      <c r="H3" s="262"/>
      <c r="I3" s="262"/>
      <c r="J3" s="262"/>
      <c r="K3" s="263"/>
      <c r="L3" s="233" t="s">
        <v>30</v>
      </c>
      <c r="M3" s="233"/>
      <c r="N3" s="233"/>
      <c r="O3" s="233"/>
      <c r="P3" s="233"/>
      <c r="Q3" s="233"/>
      <c r="R3" s="233"/>
      <c r="S3" s="233"/>
      <c r="T3" s="269"/>
      <c r="U3" s="238" t="s">
        <v>31</v>
      </c>
      <c r="V3" s="239"/>
      <c r="W3" s="239"/>
      <c r="X3" s="239"/>
      <c r="Y3" s="239"/>
      <c r="Z3" s="239"/>
      <c r="AA3" s="239"/>
      <c r="AB3" s="239"/>
      <c r="AC3" s="258"/>
      <c r="AD3" s="232" t="s">
        <v>32</v>
      </c>
      <c r="AE3" s="233"/>
      <c r="AF3" s="233"/>
      <c r="AG3" s="233"/>
      <c r="AH3" s="233"/>
      <c r="AI3" s="233"/>
      <c r="AJ3" s="233"/>
      <c r="AK3" s="233"/>
      <c r="AL3" s="233"/>
      <c r="AM3" s="238" t="s">
        <v>33</v>
      </c>
      <c r="AN3" s="239"/>
      <c r="AO3" s="239"/>
      <c r="AP3" s="239"/>
      <c r="AQ3" s="239"/>
      <c r="AR3" s="239"/>
      <c r="AS3" s="239"/>
      <c r="AT3" s="239"/>
      <c r="AU3" s="239"/>
      <c r="AV3" s="244" t="s">
        <v>32</v>
      </c>
      <c r="AW3" s="245"/>
      <c r="AX3" s="245"/>
      <c r="AY3" s="245"/>
      <c r="AZ3" s="245"/>
      <c r="BA3" s="245"/>
      <c r="BB3" s="245"/>
      <c r="BC3" s="245"/>
      <c r="BD3" s="245"/>
      <c r="BE3" s="250" t="s">
        <v>34</v>
      </c>
      <c r="BF3" s="251"/>
      <c r="BG3" s="251"/>
      <c r="BH3" s="251"/>
      <c r="BI3" s="251"/>
      <c r="BJ3" s="251"/>
      <c r="BK3" s="251"/>
      <c r="BL3" s="251"/>
      <c r="BM3" s="251"/>
    </row>
    <row r="4" spans="1:67" ht="16.5" customHeight="1">
      <c r="A4" s="225"/>
      <c r="B4" s="228"/>
      <c r="C4" s="264"/>
      <c r="D4" s="241"/>
      <c r="E4" s="241"/>
      <c r="F4" s="241"/>
      <c r="G4" s="241"/>
      <c r="H4" s="241"/>
      <c r="I4" s="241"/>
      <c r="J4" s="241"/>
      <c r="K4" s="265"/>
      <c r="L4" s="235"/>
      <c r="M4" s="235"/>
      <c r="N4" s="235"/>
      <c r="O4" s="235"/>
      <c r="P4" s="235"/>
      <c r="Q4" s="235"/>
      <c r="R4" s="235"/>
      <c r="S4" s="235"/>
      <c r="T4" s="270"/>
      <c r="U4" s="240"/>
      <c r="V4" s="241"/>
      <c r="W4" s="241"/>
      <c r="X4" s="241"/>
      <c r="Y4" s="241"/>
      <c r="Z4" s="241"/>
      <c r="AA4" s="241"/>
      <c r="AB4" s="241"/>
      <c r="AC4" s="259"/>
      <c r="AD4" s="234"/>
      <c r="AE4" s="235"/>
      <c r="AF4" s="235"/>
      <c r="AG4" s="235"/>
      <c r="AH4" s="235"/>
      <c r="AI4" s="235"/>
      <c r="AJ4" s="235"/>
      <c r="AK4" s="235"/>
      <c r="AL4" s="235"/>
      <c r="AM4" s="240"/>
      <c r="AN4" s="241"/>
      <c r="AO4" s="241"/>
      <c r="AP4" s="241"/>
      <c r="AQ4" s="241"/>
      <c r="AR4" s="241"/>
      <c r="AS4" s="241"/>
      <c r="AT4" s="241"/>
      <c r="AU4" s="241"/>
      <c r="AV4" s="246"/>
      <c r="AW4" s="247"/>
      <c r="AX4" s="247"/>
      <c r="AY4" s="247"/>
      <c r="AZ4" s="247"/>
      <c r="BA4" s="247"/>
      <c r="BB4" s="247"/>
      <c r="BC4" s="247"/>
      <c r="BD4" s="247"/>
      <c r="BE4" s="252"/>
      <c r="BF4" s="253"/>
      <c r="BG4" s="253"/>
      <c r="BH4" s="253"/>
      <c r="BI4" s="253"/>
      <c r="BJ4" s="253"/>
      <c r="BK4" s="253"/>
      <c r="BL4" s="253"/>
      <c r="BM4" s="253"/>
    </row>
    <row r="5" spans="1:67" ht="23.25" customHeight="1" thickBot="1">
      <c r="A5" s="225"/>
      <c r="B5" s="228"/>
      <c r="C5" s="266"/>
      <c r="D5" s="267"/>
      <c r="E5" s="267"/>
      <c r="F5" s="267"/>
      <c r="G5" s="267"/>
      <c r="H5" s="267"/>
      <c r="I5" s="267"/>
      <c r="J5" s="267"/>
      <c r="K5" s="268"/>
      <c r="L5" s="237"/>
      <c r="M5" s="237"/>
      <c r="N5" s="237"/>
      <c r="O5" s="237"/>
      <c r="P5" s="237"/>
      <c r="Q5" s="237"/>
      <c r="R5" s="237"/>
      <c r="S5" s="237"/>
      <c r="T5" s="271"/>
      <c r="U5" s="242"/>
      <c r="V5" s="243"/>
      <c r="W5" s="243"/>
      <c r="X5" s="243"/>
      <c r="Y5" s="243"/>
      <c r="Z5" s="243"/>
      <c r="AA5" s="243"/>
      <c r="AB5" s="243"/>
      <c r="AC5" s="260"/>
      <c r="AD5" s="236"/>
      <c r="AE5" s="237"/>
      <c r="AF5" s="237"/>
      <c r="AG5" s="237"/>
      <c r="AH5" s="237"/>
      <c r="AI5" s="237"/>
      <c r="AJ5" s="237"/>
      <c r="AK5" s="237"/>
      <c r="AL5" s="237"/>
      <c r="AM5" s="242"/>
      <c r="AN5" s="243"/>
      <c r="AO5" s="243"/>
      <c r="AP5" s="243"/>
      <c r="AQ5" s="243"/>
      <c r="AR5" s="243"/>
      <c r="AS5" s="243"/>
      <c r="AT5" s="243"/>
      <c r="AU5" s="243"/>
      <c r="AV5" s="248"/>
      <c r="AW5" s="249"/>
      <c r="AX5" s="249"/>
      <c r="AY5" s="249"/>
      <c r="AZ5" s="249"/>
      <c r="BA5" s="249"/>
      <c r="BB5" s="249"/>
      <c r="BC5" s="249"/>
      <c r="BD5" s="249"/>
      <c r="BE5" s="254"/>
      <c r="BF5" s="255"/>
      <c r="BG5" s="255"/>
      <c r="BH5" s="255"/>
      <c r="BI5" s="255"/>
      <c r="BJ5" s="255"/>
      <c r="BK5" s="255"/>
      <c r="BL5" s="255"/>
      <c r="BM5" s="255"/>
    </row>
    <row r="6" spans="1:67" ht="94.5" customHeight="1">
      <c r="A6" s="226"/>
      <c r="B6" s="229"/>
      <c r="C6" s="74" t="s">
        <v>35</v>
      </c>
      <c r="D6" s="8" t="s">
        <v>3</v>
      </c>
      <c r="E6" s="8" t="s">
        <v>4</v>
      </c>
      <c r="F6" s="75" t="s">
        <v>36</v>
      </c>
      <c r="G6" s="8" t="s">
        <v>3</v>
      </c>
      <c r="H6" s="8" t="s">
        <v>4</v>
      </c>
      <c r="I6" s="76" t="s">
        <v>37</v>
      </c>
      <c r="J6" s="8" t="s">
        <v>38</v>
      </c>
      <c r="K6" s="8" t="s">
        <v>39</v>
      </c>
      <c r="L6" s="74" t="s">
        <v>35</v>
      </c>
      <c r="M6" s="8" t="s">
        <v>3</v>
      </c>
      <c r="N6" s="8" t="s">
        <v>4</v>
      </c>
      <c r="O6" s="75" t="s">
        <v>36</v>
      </c>
      <c r="P6" s="8" t="s">
        <v>3</v>
      </c>
      <c r="Q6" s="8" t="s">
        <v>4</v>
      </c>
      <c r="R6" s="76" t="s">
        <v>40</v>
      </c>
      <c r="S6" s="8" t="s">
        <v>41</v>
      </c>
      <c r="T6" s="8" t="s">
        <v>42</v>
      </c>
      <c r="U6" s="74" t="s">
        <v>35</v>
      </c>
      <c r="V6" s="8" t="s">
        <v>3</v>
      </c>
      <c r="W6" s="8" t="s">
        <v>4</v>
      </c>
      <c r="X6" s="75" t="s">
        <v>36</v>
      </c>
      <c r="Y6" s="8" t="s">
        <v>3</v>
      </c>
      <c r="Z6" s="8" t="s">
        <v>4</v>
      </c>
      <c r="AA6" s="76" t="s">
        <v>43</v>
      </c>
      <c r="AB6" s="8" t="s">
        <v>44</v>
      </c>
      <c r="AC6" s="8" t="s">
        <v>45</v>
      </c>
      <c r="AD6" s="74" t="s">
        <v>35</v>
      </c>
      <c r="AE6" s="8" t="s">
        <v>3</v>
      </c>
      <c r="AF6" s="8" t="s">
        <v>4</v>
      </c>
      <c r="AG6" s="75" t="s">
        <v>36</v>
      </c>
      <c r="AH6" s="8" t="s">
        <v>3</v>
      </c>
      <c r="AI6" s="8" t="s">
        <v>4</v>
      </c>
      <c r="AJ6" s="76" t="s">
        <v>46</v>
      </c>
      <c r="AK6" s="8" t="s">
        <v>47</v>
      </c>
      <c r="AL6" s="8" t="s">
        <v>48</v>
      </c>
      <c r="AM6" s="74" t="s">
        <v>35</v>
      </c>
      <c r="AN6" s="8" t="s">
        <v>3</v>
      </c>
      <c r="AO6" s="8" t="s">
        <v>4</v>
      </c>
      <c r="AP6" s="75" t="s">
        <v>36</v>
      </c>
      <c r="AQ6" s="8" t="s">
        <v>3</v>
      </c>
      <c r="AR6" s="8" t="s">
        <v>4</v>
      </c>
      <c r="AS6" s="76" t="s">
        <v>49</v>
      </c>
      <c r="AT6" s="8" t="s">
        <v>50</v>
      </c>
      <c r="AU6" s="8" t="s">
        <v>51</v>
      </c>
      <c r="AV6" s="74" t="s">
        <v>35</v>
      </c>
      <c r="AW6" s="8" t="s">
        <v>3</v>
      </c>
      <c r="AX6" s="8" t="s">
        <v>4</v>
      </c>
      <c r="AY6" s="75" t="s">
        <v>36</v>
      </c>
      <c r="AZ6" s="8" t="s">
        <v>3</v>
      </c>
      <c r="BA6" s="8" t="s">
        <v>4</v>
      </c>
      <c r="BB6" s="76" t="s">
        <v>52</v>
      </c>
      <c r="BC6" s="8" t="s">
        <v>53</v>
      </c>
      <c r="BD6" s="8" t="s">
        <v>54</v>
      </c>
      <c r="BE6" s="74" t="s">
        <v>35</v>
      </c>
      <c r="BF6" s="8" t="s">
        <v>3</v>
      </c>
      <c r="BG6" s="8" t="s">
        <v>4</v>
      </c>
      <c r="BH6" s="75" t="s">
        <v>36</v>
      </c>
      <c r="BI6" s="8" t="s">
        <v>3</v>
      </c>
      <c r="BJ6" s="8" t="s">
        <v>4</v>
      </c>
      <c r="BK6" s="76" t="s">
        <v>55</v>
      </c>
      <c r="BL6" s="8" t="s">
        <v>56</v>
      </c>
      <c r="BM6" s="8" t="s">
        <v>57</v>
      </c>
      <c r="BN6" s="185" t="s">
        <v>782</v>
      </c>
      <c r="BO6" s="188" t="s">
        <v>766</v>
      </c>
    </row>
    <row r="7" spans="1:67">
      <c r="A7" s="3"/>
      <c r="B7" s="4">
        <v>1</v>
      </c>
      <c r="C7" s="4">
        <v>2</v>
      </c>
      <c r="D7" s="4">
        <v>3</v>
      </c>
      <c r="E7" s="4">
        <v>4</v>
      </c>
      <c r="F7" s="4">
        <v>5</v>
      </c>
      <c r="G7" s="4">
        <v>6</v>
      </c>
      <c r="H7" s="4">
        <v>7</v>
      </c>
      <c r="I7" s="4">
        <v>8</v>
      </c>
      <c r="J7" s="4">
        <v>9</v>
      </c>
      <c r="K7" s="4">
        <v>10</v>
      </c>
      <c r="L7" s="4">
        <v>11</v>
      </c>
      <c r="M7" s="4">
        <v>12</v>
      </c>
      <c r="N7" s="4">
        <v>13</v>
      </c>
      <c r="O7" s="4">
        <v>14</v>
      </c>
      <c r="P7" s="4">
        <v>15</v>
      </c>
      <c r="Q7" s="4">
        <v>16</v>
      </c>
      <c r="R7" s="4">
        <v>17</v>
      </c>
      <c r="S7" s="4">
        <v>18</v>
      </c>
      <c r="T7" s="4">
        <v>19</v>
      </c>
      <c r="U7" s="4">
        <v>20</v>
      </c>
      <c r="V7" s="4">
        <v>21</v>
      </c>
      <c r="W7" s="4">
        <v>22</v>
      </c>
      <c r="X7" s="4">
        <v>23</v>
      </c>
      <c r="Y7" s="4">
        <v>24</v>
      </c>
      <c r="Z7" s="4">
        <v>25</v>
      </c>
      <c r="AA7" s="4">
        <v>26</v>
      </c>
      <c r="AB7" s="4">
        <v>27</v>
      </c>
      <c r="AC7" s="4">
        <v>28</v>
      </c>
      <c r="AD7" s="4">
        <v>29</v>
      </c>
      <c r="AE7" s="4">
        <v>30</v>
      </c>
      <c r="AF7" s="4">
        <v>31</v>
      </c>
      <c r="AG7" s="4">
        <v>32</v>
      </c>
      <c r="AH7" s="4">
        <v>33</v>
      </c>
      <c r="AI7" s="4">
        <v>34</v>
      </c>
      <c r="AJ7" s="4">
        <v>35</v>
      </c>
      <c r="AK7" s="4">
        <v>36</v>
      </c>
      <c r="AL7" s="4">
        <v>37</v>
      </c>
      <c r="AM7" s="4">
        <v>38</v>
      </c>
      <c r="AN7" s="4">
        <v>39</v>
      </c>
      <c r="AO7" s="4">
        <v>40</v>
      </c>
      <c r="AP7" s="4">
        <v>41</v>
      </c>
      <c r="AQ7" s="4">
        <v>42</v>
      </c>
      <c r="AR7" s="4">
        <v>43</v>
      </c>
      <c r="AS7" s="4">
        <v>44</v>
      </c>
      <c r="AT7" s="4">
        <v>45</v>
      </c>
      <c r="AU7" s="4">
        <v>46</v>
      </c>
      <c r="AV7" s="4">
        <v>47</v>
      </c>
      <c r="AW7" s="4">
        <v>48</v>
      </c>
      <c r="AX7" s="4">
        <v>49</v>
      </c>
      <c r="AY7" s="4">
        <v>50</v>
      </c>
      <c r="AZ7" s="4">
        <v>51</v>
      </c>
      <c r="BA7" s="4">
        <v>52</v>
      </c>
      <c r="BB7" s="4">
        <v>53</v>
      </c>
      <c r="BC7" s="4">
        <v>54</v>
      </c>
      <c r="BD7" s="4">
        <v>55</v>
      </c>
      <c r="BE7" s="4">
        <v>56</v>
      </c>
      <c r="BF7" s="4">
        <v>57</v>
      </c>
      <c r="BG7" s="4">
        <v>58</v>
      </c>
      <c r="BH7" s="4">
        <v>59</v>
      </c>
      <c r="BI7" s="4">
        <v>60</v>
      </c>
      <c r="BJ7" s="4">
        <v>61</v>
      </c>
      <c r="BK7" s="4">
        <v>62</v>
      </c>
      <c r="BL7" s="4">
        <v>63</v>
      </c>
      <c r="BM7" s="4">
        <v>64</v>
      </c>
      <c r="BN7" s="185"/>
      <c r="BO7" s="188"/>
    </row>
    <row r="8" spans="1:67" ht="16.5">
      <c r="A8" s="6">
        <v>1</v>
      </c>
      <c r="B8" s="192" t="s">
        <v>783</v>
      </c>
      <c r="C8" s="193">
        <v>0</v>
      </c>
      <c r="D8" s="78">
        <f>C8*4.684</f>
        <v>0</v>
      </c>
      <c r="E8" s="78">
        <f>D8*6</f>
        <v>0</v>
      </c>
      <c r="F8" s="193">
        <v>2</v>
      </c>
      <c r="G8" s="78">
        <f>F8*2.6</f>
        <v>5.2</v>
      </c>
      <c r="H8" s="78">
        <f>G8*6</f>
        <v>31.200000000000003</v>
      </c>
      <c r="I8" s="80">
        <f>C8+F8</f>
        <v>2</v>
      </c>
      <c r="J8" s="80">
        <f>D8+G8</f>
        <v>5.2</v>
      </c>
      <c r="K8" s="80">
        <f>E8+H8</f>
        <v>31.200000000000003</v>
      </c>
      <c r="L8" s="193">
        <v>0</v>
      </c>
      <c r="M8" s="78">
        <f>L8*4.684</f>
        <v>0</v>
      </c>
      <c r="N8" s="78">
        <f>M8*6</f>
        <v>0</v>
      </c>
      <c r="O8" s="193">
        <v>0</v>
      </c>
      <c r="P8" s="78">
        <f>O8*2.6</f>
        <v>0</v>
      </c>
      <c r="Q8" s="78">
        <f>P8*6</f>
        <v>0</v>
      </c>
      <c r="R8" s="80">
        <f>L8+O8</f>
        <v>0</v>
      </c>
      <c r="S8" s="80">
        <f>M8+P8</f>
        <v>0</v>
      </c>
      <c r="T8" s="80">
        <f>N8+Q8</f>
        <v>0</v>
      </c>
      <c r="U8" s="81">
        <v>0</v>
      </c>
      <c r="V8" s="78">
        <f>U8*4.684</f>
        <v>0</v>
      </c>
      <c r="W8" s="78">
        <f>V8*6</f>
        <v>0</v>
      </c>
      <c r="X8" s="78">
        <v>224</v>
      </c>
      <c r="Y8" s="78">
        <f>X8*2.6</f>
        <v>582.4</v>
      </c>
      <c r="Z8" s="78">
        <f>Y8*6</f>
        <v>3494.3999999999996</v>
      </c>
      <c r="AA8" s="80">
        <f>U8+X8</f>
        <v>224</v>
      </c>
      <c r="AB8" s="80">
        <f>V8+Y8</f>
        <v>582.4</v>
      </c>
      <c r="AC8" s="80">
        <f>W8+Z8</f>
        <v>3494.3999999999996</v>
      </c>
      <c r="AD8" s="193">
        <v>0</v>
      </c>
      <c r="AE8" s="78">
        <f>AD8*4.684</f>
        <v>0</v>
      </c>
      <c r="AF8" s="78">
        <f>AE8*6</f>
        <v>0</v>
      </c>
      <c r="AG8" s="78">
        <v>62</v>
      </c>
      <c r="AH8" s="78">
        <f>AG8*2.6</f>
        <v>161.20000000000002</v>
      </c>
      <c r="AI8" s="78">
        <f>AH8*6</f>
        <v>967.2</v>
      </c>
      <c r="AJ8" s="78">
        <f>AD8+AG8</f>
        <v>62</v>
      </c>
      <c r="AK8" s="78">
        <f>AE8+AH8</f>
        <v>161.20000000000002</v>
      </c>
      <c r="AL8" s="78">
        <f>AF8+AI8</f>
        <v>967.2</v>
      </c>
      <c r="AM8" s="81">
        <v>0</v>
      </c>
      <c r="AN8" s="78">
        <f>AM8*4.684</f>
        <v>0</v>
      </c>
      <c r="AO8" s="82">
        <f>AN8*6</f>
        <v>0</v>
      </c>
      <c r="AP8" s="78">
        <v>0</v>
      </c>
      <c r="AQ8" s="82">
        <f>AP8*2.6</f>
        <v>0</v>
      </c>
      <c r="AR8" s="78">
        <f>AQ8*6</f>
        <v>0</v>
      </c>
      <c r="AS8" s="82">
        <f>AM8+AP8</f>
        <v>0</v>
      </c>
      <c r="AT8" s="78">
        <f>AN8+AQ8</f>
        <v>0</v>
      </c>
      <c r="AU8" s="82">
        <f>AO8+AR8</f>
        <v>0</v>
      </c>
      <c r="AV8" s="193">
        <v>0</v>
      </c>
      <c r="AW8" s="78">
        <f>AV8*4.684</f>
        <v>0</v>
      </c>
      <c r="AX8" s="82">
        <f>AW8*6</f>
        <v>0</v>
      </c>
      <c r="AY8" s="78">
        <v>0</v>
      </c>
      <c r="AZ8" s="82">
        <f>AY8*2.6</f>
        <v>0</v>
      </c>
      <c r="BA8" s="78">
        <f>AZ8*6</f>
        <v>0</v>
      </c>
      <c r="BB8" s="82">
        <f>AV8+AY8</f>
        <v>0</v>
      </c>
      <c r="BC8" s="78">
        <f>AW8+AZ8</f>
        <v>0</v>
      </c>
      <c r="BD8" s="82">
        <f>AX8+BA8</f>
        <v>0</v>
      </c>
      <c r="BE8" s="83">
        <f>C8+U8+AM8</f>
        <v>0</v>
      </c>
      <c r="BF8" s="83">
        <f>BE8*4.684</f>
        <v>0</v>
      </c>
      <c r="BG8" s="83">
        <f>BF8*6</f>
        <v>0</v>
      </c>
      <c r="BH8" s="83">
        <f>F8+X8+AP8</f>
        <v>226</v>
      </c>
      <c r="BI8" s="194">
        <f>BH8*2.6</f>
        <v>587.6</v>
      </c>
      <c r="BJ8" s="83">
        <f>BI8*6</f>
        <v>3525.6000000000004</v>
      </c>
      <c r="BK8" s="83">
        <f>BE8+BH8</f>
        <v>226</v>
      </c>
      <c r="BL8" s="83">
        <f>BF8+BI8</f>
        <v>587.6</v>
      </c>
      <c r="BM8" s="84">
        <f>BG8+BJ8</f>
        <v>3525.6000000000004</v>
      </c>
      <c r="BN8" s="186">
        <f>BM8/2</f>
        <v>1762.8000000000002</v>
      </c>
      <c r="BO8" s="195">
        <f>ROUND(BN8,1)</f>
        <v>1762.8</v>
      </c>
    </row>
    <row r="9" spans="1:67" ht="16.5">
      <c r="A9" s="6">
        <v>2</v>
      </c>
      <c r="B9" s="192" t="s">
        <v>784</v>
      </c>
      <c r="C9" s="193">
        <v>3</v>
      </c>
      <c r="D9" s="78">
        <f t="shared" ref="D9:D72" si="0">C9*4.684</f>
        <v>14.052</v>
      </c>
      <c r="E9" s="78">
        <f t="shared" ref="E9:E72" si="1">D9*6</f>
        <v>84.311999999999998</v>
      </c>
      <c r="F9" s="193">
        <v>2</v>
      </c>
      <c r="G9" s="78">
        <f t="shared" ref="G9:G72" si="2">F9*2.6</f>
        <v>5.2</v>
      </c>
      <c r="H9" s="78">
        <f t="shared" ref="H9:H72" si="3">G9*6</f>
        <v>31.200000000000003</v>
      </c>
      <c r="I9" s="80">
        <f t="shared" ref="I9:K72" si="4">C9+F9</f>
        <v>5</v>
      </c>
      <c r="J9" s="80">
        <f t="shared" si="4"/>
        <v>19.251999999999999</v>
      </c>
      <c r="K9" s="80">
        <f t="shared" si="4"/>
        <v>115.512</v>
      </c>
      <c r="L9" s="193">
        <v>0</v>
      </c>
      <c r="M9" s="78">
        <f t="shared" ref="M9:M72" si="5">L9*4.684</f>
        <v>0</v>
      </c>
      <c r="N9" s="78">
        <f t="shared" ref="N9:N72" si="6">M9*6</f>
        <v>0</v>
      </c>
      <c r="O9" s="193">
        <v>0</v>
      </c>
      <c r="P9" s="78">
        <f t="shared" ref="P9:P72" si="7">O9*2.6</f>
        <v>0</v>
      </c>
      <c r="Q9" s="78">
        <f t="shared" ref="Q9:Q72" si="8">P9*6</f>
        <v>0</v>
      </c>
      <c r="R9" s="80">
        <f t="shared" ref="R9:T72" si="9">L9+O9</f>
        <v>0</v>
      </c>
      <c r="S9" s="80">
        <f t="shared" si="9"/>
        <v>0</v>
      </c>
      <c r="T9" s="80">
        <f t="shared" si="9"/>
        <v>0</v>
      </c>
      <c r="U9" s="81">
        <v>10</v>
      </c>
      <c r="V9" s="78">
        <f t="shared" ref="V9:V72" si="10">U9*4.684</f>
        <v>46.84</v>
      </c>
      <c r="W9" s="78">
        <f t="shared" ref="W9:W72" si="11">V9*6</f>
        <v>281.04000000000002</v>
      </c>
      <c r="X9" s="78">
        <v>6</v>
      </c>
      <c r="Y9" s="78">
        <f t="shared" ref="Y9:Y72" si="12">X9*2.6</f>
        <v>15.600000000000001</v>
      </c>
      <c r="Z9" s="78">
        <f t="shared" ref="Z9:Z72" si="13">Y9*6</f>
        <v>93.600000000000009</v>
      </c>
      <c r="AA9" s="80">
        <f t="shared" ref="AA9:AC72" si="14">U9+X9</f>
        <v>16</v>
      </c>
      <c r="AB9" s="80">
        <f t="shared" si="14"/>
        <v>62.440000000000005</v>
      </c>
      <c r="AC9" s="80">
        <f t="shared" si="14"/>
        <v>374.64000000000004</v>
      </c>
      <c r="AD9" s="193">
        <v>1</v>
      </c>
      <c r="AE9" s="78">
        <f t="shared" ref="AE9:AE72" si="15">AD9*4.684</f>
        <v>4.6840000000000002</v>
      </c>
      <c r="AF9" s="78">
        <f t="shared" ref="AF9:AF72" si="16">AE9*6</f>
        <v>28.103999999999999</v>
      </c>
      <c r="AG9" s="78">
        <v>0</v>
      </c>
      <c r="AH9" s="78">
        <f t="shared" ref="AH9:AH72" si="17">AG9*2.6</f>
        <v>0</v>
      </c>
      <c r="AI9" s="78">
        <f t="shared" ref="AI9:AI72" si="18">AH9*6</f>
        <v>0</v>
      </c>
      <c r="AJ9" s="78">
        <f t="shared" ref="AJ9:AL72" si="19">AD9+AG9</f>
        <v>1</v>
      </c>
      <c r="AK9" s="78">
        <f t="shared" si="19"/>
        <v>4.6840000000000002</v>
      </c>
      <c r="AL9" s="78">
        <f t="shared" si="19"/>
        <v>28.103999999999999</v>
      </c>
      <c r="AM9" s="81">
        <v>0</v>
      </c>
      <c r="AN9" s="78">
        <f t="shared" ref="AN9:AN72" si="20">AM9*4.684</f>
        <v>0</v>
      </c>
      <c r="AO9" s="82">
        <f t="shared" ref="AO9:AO72" si="21">AN9*6</f>
        <v>0</v>
      </c>
      <c r="AP9" s="78">
        <v>0</v>
      </c>
      <c r="AQ9" s="82">
        <f t="shared" ref="AQ9:AQ72" si="22">AP9*2.6</f>
        <v>0</v>
      </c>
      <c r="AR9" s="78">
        <f t="shared" ref="AR9:AR72" si="23">AQ9*6</f>
        <v>0</v>
      </c>
      <c r="AS9" s="82">
        <f t="shared" ref="AS9:AU72" si="24">AM9+AP9</f>
        <v>0</v>
      </c>
      <c r="AT9" s="78">
        <f t="shared" si="24"/>
        <v>0</v>
      </c>
      <c r="AU9" s="82">
        <f t="shared" si="24"/>
        <v>0</v>
      </c>
      <c r="AV9" s="193">
        <v>0</v>
      </c>
      <c r="AW9" s="78">
        <f t="shared" ref="AW9:AW72" si="25">AV9*4.684</f>
        <v>0</v>
      </c>
      <c r="AX9" s="82">
        <f t="shared" ref="AX9:AX72" si="26">AW9*6</f>
        <v>0</v>
      </c>
      <c r="AY9" s="78">
        <v>0</v>
      </c>
      <c r="AZ9" s="82">
        <f t="shared" ref="AZ9:AZ72" si="27">AY9*2.6</f>
        <v>0</v>
      </c>
      <c r="BA9" s="78">
        <f t="shared" ref="BA9:BA72" si="28">AZ9*6</f>
        <v>0</v>
      </c>
      <c r="BB9" s="82">
        <f t="shared" ref="BB9:BD72" si="29">AV9+AY9</f>
        <v>0</v>
      </c>
      <c r="BC9" s="78">
        <f t="shared" si="29"/>
        <v>0</v>
      </c>
      <c r="BD9" s="82">
        <f t="shared" si="29"/>
        <v>0</v>
      </c>
      <c r="BE9" s="83">
        <f t="shared" ref="BE9:BE72" si="30">C9+U9+AM9</f>
        <v>13</v>
      </c>
      <c r="BF9" s="83">
        <f t="shared" ref="BF9:BF72" si="31">BE9*4.684</f>
        <v>60.892000000000003</v>
      </c>
      <c r="BG9" s="83">
        <f t="shared" ref="BG9:BG72" si="32">BF9*6</f>
        <v>365.35200000000003</v>
      </c>
      <c r="BH9" s="83">
        <f>F9+X9+AP9</f>
        <v>8</v>
      </c>
      <c r="BI9" s="194">
        <f t="shared" ref="BI9:BI72" si="33">BH9*2.6</f>
        <v>20.8</v>
      </c>
      <c r="BJ9" s="83">
        <f t="shared" ref="BJ9:BJ72" si="34">BI9*6</f>
        <v>124.80000000000001</v>
      </c>
      <c r="BK9" s="83">
        <f t="shared" ref="BK9:BM72" si="35">BE9+BH9</f>
        <v>21</v>
      </c>
      <c r="BL9" s="83">
        <f t="shared" si="35"/>
        <v>81.692000000000007</v>
      </c>
      <c r="BM9" s="84">
        <f t="shared" si="35"/>
        <v>490.15200000000004</v>
      </c>
      <c r="BN9" s="186">
        <f t="shared" ref="BN9:BN72" si="36">BM9/2</f>
        <v>245.07600000000002</v>
      </c>
      <c r="BO9" s="195">
        <f t="shared" ref="BO9:BO72" si="37">ROUND(BN9,1)</f>
        <v>245.1</v>
      </c>
    </row>
    <row r="10" spans="1:67" ht="16.5">
      <c r="A10" s="6">
        <v>3</v>
      </c>
      <c r="B10" s="192" t="s">
        <v>310</v>
      </c>
      <c r="C10" s="193">
        <v>0</v>
      </c>
      <c r="D10" s="78">
        <f t="shared" si="0"/>
        <v>0</v>
      </c>
      <c r="E10" s="78">
        <f t="shared" si="1"/>
        <v>0</v>
      </c>
      <c r="F10" s="193">
        <v>1</v>
      </c>
      <c r="G10" s="78">
        <f t="shared" si="2"/>
        <v>2.6</v>
      </c>
      <c r="H10" s="78">
        <f t="shared" si="3"/>
        <v>15.600000000000001</v>
      </c>
      <c r="I10" s="80">
        <f t="shared" si="4"/>
        <v>1</v>
      </c>
      <c r="J10" s="80">
        <f t="shared" si="4"/>
        <v>2.6</v>
      </c>
      <c r="K10" s="80">
        <f t="shared" si="4"/>
        <v>15.600000000000001</v>
      </c>
      <c r="L10" s="193">
        <v>0</v>
      </c>
      <c r="M10" s="78">
        <f t="shared" si="5"/>
        <v>0</v>
      </c>
      <c r="N10" s="78">
        <f t="shared" si="6"/>
        <v>0</v>
      </c>
      <c r="O10" s="193">
        <v>1</v>
      </c>
      <c r="P10" s="78">
        <f t="shared" si="7"/>
        <v>2.6</v>
      </c>
      <c r="Q10" s="78">
        <f t="shared" si="8"/>
        <v>15.600000000000001</v>
      </c>
      <c r="R10" s="80">
        <f t="shared" si="9"/>
        <v>1</v>
      </c>
      <c r="S10" s="80">
        <f t="shared" si="9"/>
        <v>2.6</v>
      </c>
      <c r="T10" s="80">
        <f t="shared" si="9"/>
        <v>15.600000000000001</v>
      </c>
      <c r="U10" s="81">
        <v>0</v>
      </c>
      <c r="V10" s="78">
        <f t="shared" si="10"/>
        <v>0</v>
      </c>
      <c r="W10" s="78">
        <f t="shared" si="11"/>
        <v>0</v>
      </c>
      <c r="X10" s="78">
        <v>0</v>
      </c>
      <c r="Y10" s="78">
        <f t="shared" si="12"/>
        <v>0</v>
      </c>
      <c r="Z10" s="78">
        <f t="shared" si="13"/>
        <v>0</v>
      </c>
      <c r="AA10" s="80">
        <f t="shared" si="14"/>
        <v>0</v>
      </c>
      <c r="AB10" s="80">
        <f t="shared" si="14"/>
        <v>0</v>
      </c>
      <c r="AC10" s="80">
        <f t="shared" si="14"/>
        <v>0</v>
      </c>
      <c r="AD10" s="193">
        <v>0</v>
      </c>
      <c r="AE10" s="78">
        <f t="shared" si="15"/>
        <v>0</v>
      </c>
      <c r="AF10" s="78">
        <f t="shared" si="16"/>
        <v>0</v>
      </c>
      <c r="AG10" s="78">
        <v>0</v>
      </c>
      <c r="AH10" s="78">
        <f t="shared" si="17"/>
        <v>0</v>
      </c>
      <c r="AI10" s="78">
        <f t="shared" si="18"/>
        <v>0</v>
      </c>
      <c r="AJ10" s="78">
        <f t="shared" si="19"/>
        <v>0</v>
      </c>
      <c r="AK10" s="78">
        <f t="shared" si="19"/>
        <v>0</v>
      </c>
      <c r="AL10" s="78">
        <f t="shared" si="19"/>
        <v>0</v>
      </c>
      <c r="AM10" s="81">
        <v>0</v>
      </c>
      <c r="AN10" s="78">
        <f t="shared" si="20"/>
        <v>0</v>
      </c>
      <c r="AO10" s="82">
        <f t="shared" si="21"/>
        <v>0</v>
      </c>
      <c r="AP10" s="78">
        <v>0</v>
      </c>
      <c r="AQ10" s="82">
        <f t="shared" si="22"/>
        <v>0</v>
      </c>
      <c r="AR10" s="78">
        <f t="shared" si="23"/>
        <v>0</v>
      </c>
      <c r="AS10" s="82">
        <f t="shared" si="24"/>
        <v>0</v>
      </c>
      <c r="AT10" s="78">
        <f t="shared" si="24"/>
        <v>0</v>
      </c>
      <c r="AU10" s="82">
        <f t="shared" si="24"/>
        <v>0</v>
      </c>
      <c r="AV10" s="193">
        <v>0</v>
      </c>
      <c r="AW10" s="78">
        <f t="shared" si="25"/>
        <v>0</v>
      </c>
      <c r="AX10" s="82">
        <f t="shared" si="26"/>
        <v>0</v>
      </c>
      <c r="AY10" s="78">
        <v>0</v>
      </c>
      <c r="AZ10" s="82">
        <f t="shared" si="27"/>
        <v>0</v>
      </c>
      <c r="BA10" s="78">
        <f t="shared" si="28"/>
        <v>0</v>
      </c>
      <c r="BB10" s="82">
        <f t="shared" si="29"/>
        <v>0</v>
      </c>
      <c r="BC10" s="78">
        <f t="shared" si="29"/>
        <v>0</v>
      </c>
      <c r="BD10" s="82">
        <f t="shared" si="29"/>
        <v>0</v>
      </c>
      <c r="BE10" s="83">
        <f t="shared" si="30"/>
        <v>0</v>
      </c>
      <c r="BF10" s="83">
        <f t="shared" si="31"/>
        <v>0</v>
      </c>
      <c r="BG10" s="83">
        <f t="shared" si="32"/>
        <v>0</v>
      </c>
      <c r="BH10" s="83">
        <f t="shared" ref="BH10:BH73" si="38">F10+X10+AP10</f>
        <v>1</v>
      </c>
      <c r="BI10" s="194">
        <f t="shared" si="33"/>
        <v>2.6</v>
      </c>
      <c r="BJ10" s="83">
        <f t="shared" si="34"/>
        <v>15.600000000000001</v>
      </c>
      <c r="BK10" s="83">
        <f t="shared" si="35"/>
        <v>1</v>
      </c>
      <c r="BL10" s="83">
        <f t="shared" si="35"/>
        <v>2.6</v>
      </c>
      <c r="BM10" s="84">
        <f t="shared" si="35"/>
        <v>15.600000000000001</v>
      </c>
      <c r="BN10" s="186">
        <f t="shared" si="36"/>
        <v>7.8000000000000007</v>
      </c>
      <c r="BO10" s="195">
        <f t="shared" si="37"/>
        <v>7.8</v>
      </c>
    </row>
    <row r="11" spans="1:67" ht="16.5">
      <c r="A11" s="6">
        <v>4</v>
      </c>
      <c r="B11" s="192" t="s">
        <v>785</v>
      </c>
      <c r="C11" s="193">
        <v>0</v>
      </c>
      <c r="D11" s="78">
        <f t="shared" si="0"/>
        <v>0</v>
      </c>
      <c r="E11" s="78">
        <f t="shared" si="1"/>
        <v>0</v>
      </c>
      <c r="F11" s="193">
        <v>0</v>
      </c>
      <c r="G11" s="78">
        <f t="shared" si="2"/>
        <v>0</v>
      </c>
      <c r="H11" s="78">
        <f t="shared" si="3"/>
        <v>0</v>
      </c>
      <c r="I11" s="80">
        <f t="shared" si="4"/>
        <v>0</v>
      </c>
      <c r="J11" s="80">
        <f t="shared" si="4"/>
        <v>0</v>
      </c>
      <c r="K11" s="80">
        <f t="shared" si="4"/>
        <v>0</v>
      </c>
      <c r="L11" s="193">
        <v>0</v>
      </c>
      <c r="M11" s="78">
        <f t="shared" si="5"/>
        <v>0</v>
      </c>
      <c r="N11" s="78">
        <f t="shared" si="6"/>
        <v>0</v>
      </c>
      <c r="O11" s="193">
        <v>0</v>
      </c>
      <c r="P11" s="78">
        <f t="shared" si="7"/>
        <v>0</v>
      </c>
      <c r="Q11" s="78">
        <f t="shared" si="8"/>
        <v>0</v>
      </c>
      <c r="R11" s="80">
        <f t="shared" si="9"/>
        <v>0</v>
      </c>
      <c r="S11" s="80">
        <f t="shared" si="9"/>
        <v>0</v>
      </c>
      <c r="T11" s="80">
        <f t="shared" si="9"/>
        <v>0</v>
      </c>
      <c r="U11" s="81">
        <v>0</v>
      </c>
      <c r="V11" s="78">
        <f t="shared" si="10"/>
        <v>0</v>
      </c>
      <c r="W11" s="78">
        <f t="shared" si="11"/>
        <v>0</v>
      </c>
      <c r="X11" s="78">
        <v>0</v>
      </c>
      <c r="Y11" s="78">
        <f t="shared" si="12"/>
        <v>0</v>
      </c>
      <c r="Z11" s="78">
        <f t="shared" si="13"/>
        <v>0</v>
      </c>
      <c r="AA11" s="80">
        <f t="shared" si="14"/>
        <v>0</v>
      </c>
      <c r="AB11" s="80">
        <f t="shared" si="14"/>
        <v>0</v>
      </c>
      <c r="AC11" s="80">
        <f t="shared" si="14"/>
        <v>0</v>
      </c>
      <c r="AD11" s="193">
        <v>0</v>
      </c>
      <c r="AE11" s="78">
        <f t="shared" si="15"/>
        <v>0</v>
      </c>
      <c r="AF11" s="78">
        <f t="shared" si="16"/>
        <v>0</v>
      </c>
      <c r="AG11" s="78">
        <v>0</v>
      </c>
      <c r="AH11" s="78">
        <f t="shared" si="17"/>
        <v>0</v>
      </c>
      <c r="AI11" s="78">
        <f t="shared" si="18"/>
        <v>0</v>
      </c>
      <c r="AJ11" s="78">
        <f t="shared" si="19"/>
        <v>0</v>
      </c>
      <c r="AK11" s="78">
        <f t="shared" si="19"/>
        <v>0</v>
      </c>
      <c r="AL11" s="78">
        <f t="shared" si="19"/>
        <v>0</v>
      </c>
      <c r="AM11" s="81">
        <v>0</v>
      </c>
      <c r="AN11" s="78">
        <f t="shared" si="20"/>
        <v>0</v>
      </c>
      <c r="AO11" s="82">
        <f t="shared" si="21"/>
        <v>0</v>
      </c>
      <c r="AP11" s="78">
        <v>0</v>
      </c>
      <c r="AQ11" s="82">
        <f t="shared" si="22"/>
        <v>0</v>
      </c>
      <c r="AR11" s="78">
        <f t="shared" si="23"/>
        <v>0</v>
      </c>
      <c r="AS11" s="82">
        <f t="shared" si="24"/>
        <v>0</v>
      </c>
      <c r="AT11" s="78">
        <f t="shared" si="24"/>
        <v>0</v>
      </c>
      <c r="AU11" s="82">
        <f t="shared" si="24"/>
        <v>0</v>
      </c>
      <c r="AV11" s="193">
        <v>0</v>
      </c>
      <c r="AW11" s="78">
        <f t="shared" si="25"/>
        <v>0</v>
      </c>
      <c r="AX11" s="82">
        <f t="shared" si="26"/>
        <v>0</v>
      </c>
      <c r="AY11" s="78">
        <v>0</v>
      </c>
      <c r="AZ11" s="82">
        <f t="shared" si="27"/>
        <v>0</v>
      </c>
      <c r="BA11" s="78">
        <f t="shared" si="28"/>
        <v>0</v>
      </c>
      <c r="BB11" s="82">
        <f t="shared" si="29"/>
        <v>0</v>
      </c>
      <c r="BC11" s="78">
        <f t="shared" si="29"/>
        <v>0</v>
      </c>
      <c r="BD11" s="82">
        <f t="shared" si="29"/>
        <v>0</v>
      </c>
      <c r="BE11" s="83">
        <f t="shared" si="30"/>
        <v>0</v>
      </c>
      <c r="BF11" s="83">
        <f t="shared" si="31"/>
        <v>0</v>
      </c>
      <c r="BG11" s="83">
        <f t="shared" si="32"/>
        <v>0</v>
      </c>
      <c r="BH11" s="83">
        <f t="shared" si="38"/>
        <v>0</v>
      </c>
      <c r="BI11" s="194">
        <f t="shared" si="33"/>
        <v>0</v>
      </c>
      <c r="BJ11" s="83">
        <f t="shared" si="34"/>
        <v>0</v>
      </c>
      <c r="BK11" s="83">
        <f t="shared" si="35"/>
        <v>0</v>
      </c>
      <c r="BL11" s="83">
        <f t="shared" si="35"/>
        <v>0</v>
      </c>
      <c r="BM11" s="84">
        <f t="shared" si="35"/>
        <v>0</v>
      </c>
      <c r="BN11" s="186">
        <f t="shared" si="36"/>
        <v>0</v>
      </c>
      <c r="BO11" s="195">
        <f t="shared" si="37"/>
        <v>0</v>
      </c>
    </row>
    <row r="12" spans="1:67" ht="16.5">
      <c r="A12" s="6">
        <v>5</v>
      </c>
      <c r="B12" s="192" t="s">
        <v>786</v>
      </c>
      <c r="C12" s="193">
        <v>1</v>
      </c>
      <c r="D12" s="78">
        <f t="shared" si="0"/>
        <v>4.6840000000000002</v>
      </c>
      <c r="E12" s="78">
        <f t="shared" si="1"/>
        <v>28.103999999999999</v>
      </c>
      <c r="F12" s="193">
        <v>1</v>
      </c>
      <c r="G12" s="78">
        <f t="shared" si="2"/>
        <v>2.6</v>
      </c>
      <c r="H12" s="78">
        <f t="shared" si="3"/>
        <v>15.600000000000001</v>
      </c>
      <c r="I12" s="80">
        <f t="shared" si="4"/>
        <v>2</v>
      </c>
      <c r="J12" s="80">
        <f t="shared" si="4"/>
        <v>7.2840000000000007</v>
      </c>
      <c r="K12" s="80">
        <f t="shared" si="4"/>
        <v>43.704000000000001</v>
      </c>
      <c r="L12" s="193">
        <v>1</v>
      </c>
      <c r="M12" s="78">
        <f t="shared" si="5"/>
        <v>4.6840000000000002</v>
      </c>
      <c r="N12" s="78">
        <f t="shared" si="6"/>
        <v>28.103999999999999</v>
      </c>
      <c r="O12" s="193">
        <v>1</v>
      </c>
      <c r="P12" s="78">
        <f t="shared" si="7"/>
        <v>2.6</v>
      </c>
      <c r="Q12" s="78">
        <f t="shared" si="8"/>
        <v>15.600000000000001</v>
      </c>
      <c r="R12" s="80">
        <f t="shared" si="9"/>
        <v>2</v>
      </c>
      <c r="S12" s="80">
        <f t="shared" si="9"/>
        <v>7.2840000000000007</v>
      </c>
      <c r="T12" s="80">
        <f t="shared" si="9"/>
        <v>43.704000000000001</v>
      </c>
      <c r="U12" s="81">
        <v>0</v>
      </c>
      <c r="V12" s="78">
        <f t="shared" si="10"/>
        <v>0</v>
      </c>
      <c r="W12" s="78">
        <f t="shared" si="11"/>
        <v>0</v>
      </c>
      <c r="X12" s="78">
        <v>0</v>
      </c>
      <c r="Y12" s="78">
        <f t="shared" si="12"/>
        <v>0</v>
      </c>
      <c r="Z12" s="78">
        <f t="shared" si="13"/>
        <v>0</v>
      </c>
      <c r="AA12" s="80">
        <f t="shared" si="14"/>
        <v>0</v>
      </c>
      <c r="AB12" s="80">
        <f t="shared" si="14"/>
        <v>0</v>
      </c>
      <c r="AC12" s="80">
        <f t="shared" si="14"/>
        <v>0</v>
      </c>
      <c r="AD12" s="193">
        <v>0</v>
      </c>
      <c r="AE12" s="78">
        <f t="shared" si="15"/>
        <v>0</v>
      </c>
      <c r="AF12" s="78">
        <f t="shared" si="16"/>
        <v>0</v>
      </c>
      <c r="AG12" s="78">
        <v>0</v>
      </c>
      <c r="AH12" s="78">
        <f t="shared" si="17"/>
        <v>0</v>
      </c>
      <c r="AI12" s="78">
        <f t="shared" si="18"/>
        <v>0</v>
      </c>
      <c r="AJ12" s="78">
        <f t="shared" si="19"/>
        <v>0</v>
      </c>
      <c r="AK12" s="78">
        <f t="shared" si="19"/>
        <v>0</v>
      </c>
      <c r="AL12" s="78">
        <f t="shared" si="19"/>
        <v>0</v>
      </c>
      <c r="AM12" s="81">
        <v>0</v>
      </c>
      <c r="AN12" s="78">
        <f t="shared" si="20"/>
        <v>0</v>
      </c>
      <c r="AO12" s="82">
        <f t="shared" si="21"/>
        <v>0</v>
      </c>
      <c r="AP12" s="78">
        <v>0</v>
      </c>
      <c r="AQ12" s="82">
        <f t="shared" si="22"/>
        <v>0</v>
      </c>
      <c r="AR12" s="78">
        <f t="shared" si="23"/>
        <v>0</v>
      </c>
      <c r="AS12" s="82">
        <f t="shared" si="24"/>
        <v>0</v>
      </c>
      <c r="AT12" s="78">
        <f t="shared" si="24"/>
        <v>0</v>
      </c>
      <c r="AU12" s="82">
        <f t="shared" si="24"/>
        <v>0</v>
      </c>
      <c r="AV12" s="193">
        <v>0</v>
      </c>
      <c r="AW12" s="78">
        <f t="shared" si="25"/>
        <v>0</v>
      </c>
      <c r="AX12" s="82">
        <f t="shared" si="26"/>
        <v>0</v>
      </c>
      <c r="AY12" s="78">
        <v>0</v>
      </c>
      <c r="AZ12" s="82">
        <f t="shared" si="27"/>
        <v>0</v>
      </c>
      <c r="BA12" s="78">
        <f t="shared" si="28"/>
        <v>0</v>
      </c>
      <c r="BB12" s="82">
        <f t="shared" si="29"/>
        <v>0</v>
      </c>
      <c r="BC12" s="78">
        <f t="shared" si="29"/>
        <v>0</v>
      </c>
      <c r="BD12" s="82">
        <f t="shared" si="29"/>
        <v>0</v>
      </c>
      <c r="BE12" s="83">
        <f t="shared" si="30"/>
        <v>1</v>
      </c>
      <c r="BF12" s="83">
        <f t="shared" si="31"/>
        <v>4.6840000000000002</v>
      </c>
      <c r="BG12" s="83">
        <f t="shared" si="32"/>
        <v>28.103999999999999</v>
      </c>
      <c r="BH12" s="83">
        <f t="shared" si="38"/>
        <v>1</v>
      </c>
      <c r="BI12" s="194">
        <f t="shared" si="33"/>
        <v>2.6</v>
      </c>
      <c r="BJ12" s="83">
        <f t="shared" si="34"/>
        <v>15.600000000000001</v>
      </c>
      <c r="BK12" s="83">
        <f t="shared" si="35"/>
        <v>2</v>
      </c>
      <c r="BL12" s="83">
        <f t="shared" si="35"/>
        <v>7.2840000000000007</v>
      </c>
      <c r="BM12" s="84">
        <f t="shared" si="35"/>
        <v>43.704000000000001</v>
      </c>
      <c r="BN12" s="186">
        <f t="shared" si="36"/>
        <v>21.852</v>
      </c>
      <c r="BO12" s="195">
        <f t="shared" si="37"/>
        <v>21.9</v>
      </c>
    </row>
    <row r="13" spans="1:67" ht="16.5">
      <c r="A13" s="6">
        <v>6</v>
      </c>
      <c r="B13" s="192" t="s">
        <v>787</v>
      </c>
      <c r="C13" s="193">
        <v>2</v>
      </c>
      <c r="D13" s="78">
        <f t="shared" si="0"/>
        <v>9.3680000000000003</v>
      </c>
      <c r="E13" s="78">
        <f t="shared" si="1"/>
        <v>56.207999999999998</v>
      </c>
      <c r="F13" s="193">
        <v>0</v>
      </c>
      <c r="G13" s="78">
        <f t="shared" si="2"/>
        <v>0</v>
      </c>
      <c r="H13" s="78">
        <f t="shared" si="3"/>
        <v>0</v>
      </c>
      <c r="I13" s="80">
        <f t="shared" si="4"/>
        <v>2</v>
      </c>
      <c r="J13" s="80">
        <f t="shared" si="4"/>
        <v>9.3680000000000003</v>
      </c>
      <c r="K13" s="80">
        <f t="shared" si="4"/>
        <v>56.207999999999998</v>
      </c>
      <c r="L13" s="193">
        <v>1</v>
      </c>
      <c r="M13" s="78">
        <f t="shared" si="5"/>
        <v>4.6840000000000002</v>
      </c>
      <c r="N13" s="78">
        <f t="shared" si="6"/>
        <v>28.103999999999999</v>
      </c>
      <c r="O13" s="193">
        <v>0</v>
      </c>
      <c r="P13" s="78">
        <f t="shared" si="7"/>
        <v>0</v>
      </c>
      <c r="Q13" s="78">
        <f t="shared" si="8"/>
        <v>0</v>
      </c>
      <c r="R13" s="80">
        <f t="shared" si="9"/>
        <v>1</v>
      </c>
      <c r="S13" s="80">
        <f t="shared" si="9"/>
        <v>4.6840000000000002</v>
      </c>
      <c r="T13" s="80">
        <f t="shared" si="9"/>
        <v>28.103999999999999</v>
      </c>
      <c r="U13" s="81">
        <v>0</v>
      </c>
      <c r="V13" s="78">
        <f t="shared" si="10"/>
        <v>0</v>
      </c>
      <c r="W13" s="78">
        <f t="shared" si="11"/>
        <v>0</v>
      </c>
      <c r="X13" s="78">
        <v>0</v>
      </c>
      <c r="Y13" s="78">
        <f t="shared" si="12"/>
        <v>0</v>
      </c>
      <c r="Z13" s="78">
        <f t="shared" si="13"/>
        <v>0</v>
      </c>
      <c r="AA13" s="80">
        <f t="shared" si="14"/>
        <v>0</v>
      </c>
      <c r="AB13" s="80">
        <f t="shared" si="14"/>
        <v>0</v>
      </c>
      <c r="AC13" s="80">
        <f t="shared" si="14"/>
        <v>0</v>
      </c>
      <c r="AD13" s="193">
        <v>0</v>
      </c>
      <c r="AE13" s="78">
        <f t="shared" si="15"/>
        <v>0</v>
      </c>
      <c r="AF13" s="78">
        <f t="shared" si="16"/>
        <v>0</v>
      </c>
      <c r="AG13" s="78">
        <v>0</v>
      </c>
      <c r="AH13" s="78">
        <f t="shared" si="17"/>
        <v>0</v>
      </c>
      <c r="AI13" s="78">
        <f t="shared" si="18"/>
        <v>0</v>
      </c>
      <c r="AJ13" s="78">
        <f t="shared" si="19"/>
        <v>0</v>
      </c>
      <c r="AK13" s="78">
        <f t="shared" si="19"/>
        <v>0</v>
      </c>
      <c r="AL13" s="78">
        <f t="shared" si="19"/>
        <v>0</v>
      </c>
      <c r="AM13" s="81">
        <v>0</v>
      </c>
      <c r="AN13" s="78">
        <f t="shared" si="20"/>
        <v>0</v>
      </c>
      <c r="AO13" s="82">
        <f t="shared" si="21"/>
        <v>0</v>
      </c>
      <c r="AP13" s="78">
        <v>0</v>
      </c>
      <c r="AQ13" s="82">
        <f t="shared" si="22"/>
        <v>0</v>
      </c>
      <c r="AR13" s="78">
        <f t="shared" si="23"/>
        <v>0</v>
      </c>
      <c r="AS13" s="82">
        <f t="shared" si="24"/>
        <v>0</v>
      </c>
      <c r="AT13" s="78">
        <f t="shared" si="24"/>
        <v>0</v>
      </c>
      <c r="AU13" s="82">
        <f t="shared" si="24"/>
        <v>0</v>
      </c>
      <c r="AV13" s="193">
        <v>0</v>
      </c>
      <c r="AW13" s="78">
        <f t="shared" si="25"/>
        <v>0</v>
      </c>
      <c r="AX13" s="82">
        <f t="shared" si="26"/>
        <v>0</v>
      </c>
      <c r="AY13" s="78">
        <v>0</v>
      </c>
      <c r="AZ13" s="82">
        <f t="shared" si="27"/>
        <v>0</v>
      </c>
      <c r="BA13" s="78">
        <f t="shared" si="28"/>
        <v>0</v>
      </c>
      <c r="BB13" s="82">
        <f t="shared" si="29"/>
        <v>0</v>
      </c>
      <c r="BC13" s="78">
        <f t="shared" si="29"/>
        <v>0</v>
      </c>
      <c r="BD13" s="82">
        <f t="shared" si="29"/>
        <v>0</v>
      </c>
      <c r="BE13" s="83">
        <f t="shared" si="30"/>
        <v>2</v>
      </c>
      <c r="BF13" s="83">
        <f t="shared" si="31"/>
        <v>9.3680000000000003</v>
      </c>
      <c r="BG13" s="83">
        <f t="shared" si="32"/>
        <v>56.207999999999998</v>
      </c>
      <c r="BH13" s="83">
        <f t="shared" si="38"/>
        <v>0</v>
      </c>
      <c r="BI13" s="194">
        <f t="shared" si="33"/>
        <v>0</v>
      </c>
      <c r="BJ13" s="83">
        <f t="shared" si="34"/>
        <v>0</v>
      </c>
      <c r="BK13" s="83">
        <f t="shared" si="35"/>
        <v>2</v>
      </c>
      <c r="BL13" s="83">
        <f t="shared" si="35"/>
        <v>9.3680000000000003</v>
      </c>
      <c r="BM13" s="84">
        <f t="shared" si="35"/>
        <v>56.207999999999998</v>
      </c>
      <c r="BN13" s="186">
        <f t="shared" si="36"/>
        <v>28.103999999999999</v>
      </c>
      <c r="BO13" s="195">
        <f t="shared" si="37"/>
        <v>28.1</v>
      </c>
    </row>
    <row r="14" spans="1:67" ht="16.5">
      <c r="A14" s="6">
        <v>7</v>
      </c>
      <c r="B14" s="192" t="s">
        <v>788</v>
      </c>
      <c r="C14" s="193">
        <v>0</v>
      </c>
      <c r="D14" s="78">
        <f t="shared" si="0"/>
        <v>0</v>
      </c>
      <c r="E14" s="78">
        <f t="shared" si="1"/>
        <v>0</v>
      </c>
      <c r="F14" s="193">
        <v>0</v>
      </c>
      <c r="G14" s="78">
        <f t="shared" si="2"/>
        <v>0</v>
      </c>
      <c r="H14" s="78">
        <f t="shared" si="3"/>
        <v>0</v>
      </c>
      <c r="I14" s="80">
        <f t="shared" si="4"/>
        <v>0</v>
      </c>
      <c r="J14" s="80">
        <f t="shared" si="4"/>
        <v>0</v>
      </c>
      <c r="K14" s="80">
        <f t="shared" si="4"/>
        <v>0</v>
      </c>
      <c r="L14" s="193">
        <v>0</v>
      </c>
      <c r="M14" s="78">
        <f t="shared" si="5"/>
        <v>0</v>
      </c>
      <c r="N14" s="78">
        <f t="shared" si="6"/>
        <v>0</v>
      </c>
      <c r="O14" s="193">
        <v>0</v>
      </c>
      <c r="P14" s="78">
        <f t="shared" si="7"/>
        <v>0</v>
      </c>
      <c r="Q14" s="78">
        <f t="shared" si="8"/>
        <v>0</v>
      </c>
      <c r="R14" s="80">
        <f t="shared" si="9"/>
        <v>0</v>
      </c>
      <c r="S14" s="80">
        <f t="shared" si="9"/>
        <v>0</v>
      </c>
      <c r="T14" s="80">
        <f t="shared" si="9"/>
        <v>0</v>
      </c>
      <c r="U14" s="81">
        <v>0</v>
      </c>
      <c r="V14" s="78">
        <f t="shared" si="10"/>
        <v>0</v>
      </c>
      <c r="W14" s="78">
        <f t="shared" si="11"/>
        <v>0</v>
      </c>
      <c r="X14" s="78">
        <v>0</v>
      </c>
      <c r="Y14" s="78">
        <f t="shared" si="12"/>
        <v>0</v>
      </c>
      <c r="Z14" s="78">
        <f t="shared" si="13"/>
        <v>0</v>
      </c>
      <c r="AA14" s="80">
        <f t="shared" si="14"/>
        <v>0</v>
      </c>
      <c r="AB14" s="80">
        <f t="shared" si="14"/>
        <v>0</v>
      </c>
      <c r="AC14" s="80">
        <f t="shared" si="14"/>
        <v>0</v>
      </c>
      <c r="AD14" s="193">
        <v>0</v>
      </c>
      <c r="AE14" s="78">
        <f t="shared" si="15"/>
        <v>0</v>
      </c>
      <c r="AF14" s="78">
        <f t="shared" si="16"/>
        <v>0</v>
      </c>
      <c r="AG14" s="78">
        <v>0</v>
      </c>
      <c r="AH14" s="78">
        <f t="shared" si="17"/>
        <v>0</v>
      </c>
      <c r="AI14" s="78">
        <f t="shared" si="18"/>
        <v>0</v>
      </c>
      <c r="AJ14" s="78">
        <f t="shared" si="19"/>
        <v>0</v>
      </c>
      <c r="AK14" s="78">
        <f t="shared" si="19"/>
        <v>0</v>
      </c>
      <c r="AL14" s="78">
        <f t="shared" si="19"/>
        <v>0</v>
      </c>
      <c r="AM14" s="81">
        <v>0</v>
      </c>
      <c r="AN14" s="78">
        <f t="shared" si="20"/>
        <v>0</v>
      </c>
      <c r="AO14" s="82">
        <f t="shared" si="21"/>
        <v>0</v>
      </c>
      <c r="AP14" s="78">
        <v>0</v>
      </c>
      <c r="AQ14" s="82">
        <f t="shared" si="22"/>
        <v>0</v>
      </c>
      <c r="AR14" s="78">
        <f t="shared" si="23"/>
        <v>0</v>
      </c>
      <c r="AS14" s="82">
        <f t="shared" si="24"/>
        <v>0</v>
      </c>
      <c r="AT14" s="78">
        <f t="shared" si="24"/>
        <v>0</v>
      </c>
      <c r="AU14" s="82">
        <f t="shared" si="24"/>
        <v>0</v>
      </c>
      <c r="AV14" s="193">
        <v>0</v>
      </c>
      <c r="AW14" s="78">
        <f t="shared" si="25"/>
        <v>0</v>
      </c>
      <c r="AX14" s="82">
        <f t="shared" si="26"/>
        <v>0</v>
      </c>
      <c r="AY14" s="78">
        <v>0</v>
      </c>
      <c r="AZ14" s="82">
        <f t="shared" si="27"/>
        <v>0</v>
      </c>
      <c r="BA14" s="78">
        <f t="shared" si="28"/>
        <v>0</v>
      </c>
      <c r="BB14" s="82">
        <f t="shared" si="29"/>
        <v>0</v>
      </c>
      <c r="BC14" s="78">
        <f t="shared" si="29"/>
        <v>0</v>
      </c>
      <c r="BD14" s="82">
        <f t="shared" si="29"/>
        <v>0</v>
      </c>
      <c r="BE14" s="83">
        <f t="shared" si="30"/>
        <v>0</v>
      </c>
      <c r="BF14" s="83">
        <f t="shared" si="31"/>
        <v>0</v>
      </c>
      <c r="BG14" s="83">
        <f t="shared" si="32"/>
        <v>0</v>
      </c>
      <c r="BH14" s="83">
        <f t="shared" si="38"/>
        <v>0</v>
      </c>
      <c r="BI14" s="194">
        <f t="shared" si="33"/>
        <v>0</v>
      </c>
      <c r="BJ14" s="83">
        <f t="shared" si="34"/>
        <v>0</v>
      </c>
      <c r="BK14" s="83">
        <f t="shared" si="35"/>
        <v>0</v>
      </c>
      <c r="BL14" s="83">
        <f t="shared" si="35"/>
        <v>0</v>
      </c>
      <c r="BM14" s="84">
        <f t="shared" si="35"/>
        <v>0</v>
      </c>
      <c r="BN14" s="186">
        <f t="shared" si="36"/>
        <v>0</v>
      </c>
      <c r="BO14" s="195">
        <f t="shared" si="37"/>
        <v>0</v>
      </c>
    </row>
    <row r="15" spans="1:67" ht="16.5">
      <c r="A15" s="6">
        <v>8</v>
      </c>
      <c r="B15" s="192" t="s">
        <v>789</v>
      </c>
      <c r="C15" s="193">
        <v>0</v>
      </c>
      <c r="D15" s="78">
        <f t="shared" si="0"/>
        <v>0</v>
      </c>
      <c r="E15" s="78">
        <f t="shared" si="1"/>
        <v>0</v>
      </c>
      <c r="F15" s="193">
        <v>0</v>
      </c>
      <c r="G15" s="78">
        <f t="shared" si="2"/>
        <v>0</v>
      </c>
      <c r="H15" s="78">
        <f t="shared" si="3"/>
        <v>0</v>
      </c>
      <c r="I15" s="80">
        <f t="shared" si="4"/>
        <v>0</v>
      </c>
      <c r="J15" s="80">
        <f t="shared" si="4"/>
        <v>0</v>
      </c>
      <c r="K15" s="80">
        <f t="shared" si="4"/>
        <v>0</v>
      </c>
      <c r="L15" s="193">
        <v>0</v>
      </c>
      <c r="M15" s="78">
        <f t="shared" si="5"/>
        <v>0</v>
      </c>
      <c r="N15" s="78">
        <f t="shared" si="6"/>
        <v>0</v>
      </c>
      <c r="O15" s="193">
        <v>0</v>
      </c>
      <c r="P15" s="78">
        <f t="shared" si="7"/>
        <v>0</v>
      </c>
      <c r="Q15" s="78">
        <f t="shared" si="8"/>
        <v>0</v>
      </c>
      <c r="R15" s="80">
        <f t="shared" si="9"/>
        <v>0</v>
      </c>
      <c r="S15" s="80">
        <f t="shared" si="9"/>
        <v>0</v>
      </c>
      <c r="T15" s="80">
        <f t="shared" si="9"/>
        <v>0</v>
      </c>
      <c r="U15" s="81">
        <v>0</v>
      </c>
      <c r="V15" s="78">
        <f t="shared" si="10"/>
        <v>0</v>
      </c>
      <c r="W15" s="78">
        <f t="shared" si="11"/>
        <v>0</v>
      </c>
      <c r="X15" s="78">
        <v>0</v>
      </c>
      <c r="Y15" s="78">
        <f t="shared" si="12"/>
        <v>0</v>
      </c>
      <c r="Z15" s="78">
        <f t="shared" si="13"/>
        <v>0</v>
      </c>
      <c r="AA15" s="80">
        <f t="shared" si="14"/>
        <v>0</v>
      </c>
      <c r="AB15" s="80">
        <f t="shared" si="14"/>
        <v>0</v>
      </c>
      <c r="AC15" s="80">
        <f t="shared" si="14"/>
        <v>0</v>
      </c>
      <c r="AD15" s="193">
        <v>0</v>
      </c>
      <c r="AE15" s="78">
        <f t="shared" si="15"/>
        <v>0</v>
      </c>
      <c r="AF15" s="78">
        <f t="shared" si="16"/>
        <v>0</v>
      </c>
      <c r="AG15" s="78">
        <v>0</v>
      </c>
      <c r="AH15" s="78">
        <f t="shared" si="17"/>
        <v>0</v>
      </c>
      <c r="AI15" s="78">
        <f t="shared" si="18"/>
        <v>0</v>
      </c>
      <c r="AJ15" s="78">
        <f t="shared" si="19"/>
        <v>0</v>
      </c>
      <c r="AK15" s="78">
        <f t="shared" si="19"/>
        <v>0</v>
      </c>
      <c r="AL15" s="78">
        <f t="shared" si="19"/>
        <v>0</v>
      </c>
      <c r="AM15" s="81">
        <v>0</v>
      </c>
      <c r="AN15" s="78">
        <f t="shared" si="20"/>
        <v>0</v>
      </c>
      <c r="AO15" s="82">
        <f t="shared" si="21"/>
        <v>0</v>
      </c>
      <c r="AP15" s="78">
        <v>0</v>
      </c>
      <c r="AQ15" s="82">
        <f t="shared" si="22"/>
        <v>0</v>
      </c>
      <c r="AR15" s="78">
        <f t="shared" si="23"/>
        <v>0</v>
      </c>
      <c r="AS15" s="82">
        <f t="shared" si="24"/>
        <v>0</v>
      </c>
      <c r="AT15" s="78">
        <f t="shared" si="24"/>
        <v>0</v>
      </c>
      <c r="AU15" s="82">
        <f t="shared" si="24"/>
        <v>0</v>
      </c>
      <c r="AV15" s="193">
        <v>0</v>
      </c>
      <c r="AW15" s="78">
        <f t="shared" si="25"/>
        <v>0</v>
      </c>
      <c r="AX15" s="82">
        <f t="shared" si="26"/>
        <v>0</v>
      </c>
      <c r="AY15" s="78">
        <v>0</v>
      </c>
      <c r="AZ15" s="82">
        <f t="shared" si="27"/>
        <v>0</v>
      </c>
      <c r="BA15" s="78">
        <f t="shared" si="28"/>
        <v>0</v>
      </c>
      <c r="BB15" s="82">
        <f t="shared" si="29"/>
        <v>0</v>
      </c>
      <c r="BC15" s="78">
        <f t="shared" si="29"/>
        <v>0</v>
      </c>
      <c r="BD15" s="82">
        <f t="shared" si="29"/>
        <v>0</v>
      </c>
      <c r="BE15" s="83">
        <f t="shared" si="30"/>
        <v>0</v>
      </c>
      <c r="BF15" s="83">
        <f t="shared" si="31"/>
        <v>0</v>
      </c>
      <c r="BG15" s="83">
        <f t="shared" si="32"/>
        <v>0</v>
      </c>
      <c r="BH15" s="83">
        <f t="shared" si="38"/>
        <v>0</v>
      </c>
      <c r="BI15" s="194">
        <f t="shared" si="33"/>
        <v>0</v>
      </c>
      <c r="BJ15" s="83">
        <f t="shared" si="34"/>
        <v>0</v>
      </c>
      <c r="BK15" s="83">
        <f t="shared" si="35"/>
        <v>0</v>
      </c>
      <c r="BL15" s="83">
        <f t="shared" si="35"/>
        <v>0</v>
      </c>
      <c r="BM15" s="84">
        <f t="shared" si="35"/>
        <v>0</v>
      </c>
      <c r="BN15" s="186">
        <f t="shared" si="36"/>
        <v>0</v>
      </c>
      <c r="BO15" s="195">
        <f t="shared" si="37"/>
        <v>0</v>
      </c>
    </row>
    <row r="16" spans="1:67" ht="16.5">
      <c r="A16" s="6">
        <v>9</v>
      </c>
      <c r="B16" s="192" t="s">
        <v>790</v>
      </c>
      <c r="C16" s="193">
        <v>2</v>
      </c>
      <c r="D16" s="78">
        <f t="shared" si="0"/>
        <v>9.3680000000000003</v>
      </c>
      <c r="E16" s="78">
        <f t="shared" si="1"/>
        <v>56.207999999999998</v>
      </c>
      <c r="F16" s="193">
        <v>1</v>
      </c>
      <c r="G16" s="78">
        <f t="shared" si="2"/>
        <v>2.6</v>
      </c>
      <c r="H16" s="78">
        <f t="shared" si="3"/>
        <v>15.600000000000001</v>
      </c>
      <c r="I16" s="80">
        <f t="shared" si="4"/>
        <v>3</v>
      </c>
      <c r="J16" s="80">
        <f t="shared" si="4"/>
        <v>11.968</v>
      </c>
      <c r="K16" s="80">
        <f t="shared" si="4"/>
        <v>71.807999999999993</v>
      </c>
      <c r="L16" s="193">
        <v>0</v>
      </c>
      <c r="M16" s="78">
        <f t="shared" si="5"/>
        <v>0</v>
      </c>
      <c r="N16" s="78">
        <f t="shared" si="6"/>
        <v>0</v>
      </c>
      <c r="O16" s="193">
        <v>0</v>
      </c>
      <c r="P16" s="78">
        <f t="shared" si="7"/>
        <v>0</v>
      </c>
      <c r="Q16" s="78">
        <f t="shared" si="8"/>
        <v>0</v>
      </c>
      <c r="R16" s="80">
        <f t="shared" si="9"/>
        <v>0</v>
      </c>
      <c r="S16" s="80">
        <f t="shared" si="9"/>
        <v>0</v>
      </c>
      <c r="T16" s="80">
        <f t="shared" si="9"/>
        <v>0</v>
      </c>
      <c r="U16" s="81">
        <v>0</v>
      </c>
      <c r="V16" s="78">
        <f t="shared" si="10"/>
        <v>0</v>
      </c>
      <c r="W16" s="78">
        <f t="shared" si="11"/>
        <v>0</v>
      </c>
      <c r="X16" s="78">
        <v>0</v>
      </c>
      <c r="Y16" s="78">
        <f t="shared" si="12"/>
        <v>0</v>
      </c>
      <c r="Z16" s="78">
        <f t="shared" si="13"/>
        <v>0</v>
      </c>
      <c r="AA16" s="80">
        <f t="shared" si="14"/>
        <v>0</v>
      </c>
      <c r="AB16" s="80">
        <f t="shared" si="14"/>
        <v>0</v>
      </c>
      <c r="AC16" s="80">
        <f t="shared" si="14"/>
        <v>0</v>
      </c>
      <c r="AD16" s="193">
        <v>0</v>
      </c>
      <c r="AE16" s="78">
        <f t="shared" si="15"/>
        <v>0</v>
      </c>
      <c r="AF16" s="78">
        <f t="shared" si="16"/>
        <v>0</v>
      </c>
      <c r="AG16" s="78">
        <v>0</v>
      </c>
      <c r="AH16" s="78">
        <f t="shared" si="17"/>
        <v>0</v>
      </c>
      <c r="AI16" s="78">
        <f t="shared" si="18"/>
        <v>0</v>
      </c>
      <c r="AJ16" s="78">
        <f t="shared" si="19"/>
        <v>0</v>
      </c>
      <c r="AK16" s="78">
        <f t="shared" si="19"/>
        <v>0</v>
      </c>
      <c r="AL16" s="78">
        <f t="shared" si="19"/>
        <v>0</v>
      </c>
      <c r="AM16" s="81">
        <v>0</v>
      </c>
      <c r="AN16" s="78">
        <f t="shared" si="20"/>
        <v>0</v>
      </c>
      <c r="AO16" s="82">
        <f t="shared" si="21"/>
        <v>0</v>
      </c>
      <c r="AP16" s="78">
        <v>0</v>
      </c>
      <c r="AQ16" s="82">
        <f t="shared" si="22"/>
        <v>0</v>
      </c>
      <c r="AR16" s="78">
        <f t="shared" si="23"/>
        <v>0</v>
      </c>
      <c r="AS16" s="82">
        <f t="shared" si="24"/>
        <v>0</v>
      </c>
      <c r="AT16" s="78">
        <f t="shared" si="24"/>
        <v>0</v>
      </c>
      <c r="AU16" s="82">
        <f t="shared" si="24"/>
        <v>0</v>
      </c>
      <c r="AV16" s="193">
        <v>0</v>
      </c>
      <c r="AW16" s="78">
        <f t="shared" si="25"/>
        <v>0</v>
      </c>
      <c r="AX16" s="82">
        <f t="shared" si="26"/>
        <v>0</v>
      </c>
      <c r="AY16" s="78">
        <v>0</v>
      </c>
      <c r="AZ16" s="82">
        <f t="shared" si="27"/>
        <v>0</v>
      </c>
      <c r="BA16" s="78">
        <f t="shared" si="28"/>
        <v>0</v>
      </c>
      <c r="BB16" s="82">
        <f t="shared" si="29"/>
        <v>0</v>
      </c>
      <c r="BC16" s="78">
        <f t="shared" si="29"/>
        <v>0</v>
      </c>
      <c r="BD16" s="82">
        <f t="shared" si="29"/>
        <v>0</v>
      </c>
      <c r="BE16" s="83">
        <f t="shared" si="30"/>
        <v>2</v>
      </c>
      <c r="BF16" s="83">
        <f t="shared" si="31"/>
        <v>9.3680000000000003</v>
      </c>
      <c r="BG16" s="83">
        <f t="shared" si="32"/>
        <v>56.207999999999998</v>
      </c>
      <c r="BH16" s="83">
        <f t="shared" si="38"/>
        <v>1</v>
      </c>
      <c r="BI16" s="194">
        <f t="shared" si="33"/>
        <v>2.6</v>
      </c>
      <c r="BJ16" s="83">
        <f t="shared" si="34"/>
        <v>15.600000000000001</v>
      </c>
      <c r="BK16" s="83">
        <f t="shared" si="35"/>
        <v>3</v>
      </c>
      <c r="BL16" s="83">
        <f t="shared" si="35"/>
        <v>11.968</v>
      </c>
      <c r="BM16" s="84">
        <f t="shared" si="35"/>
        <v>71.807999999999993</v>
      </c>
      <c r="BN16" s="186">
        <f t="shared" si="36"/>
        <v>35.903999999999996</v>
      </c>
      <c r="BO16" s="195">
        <f t="shared" si="37"/>
        <v>35.9</v>
      </c>
    </row>
    <row r="17" spans="1:67" ht="16.5">
      <c r="A17" s="6">
        <v>10</v>
      </c>
      <c r="B17" s="192" t="s">
        <v>791</v>
      </c>
      <c r="C17" s="193">
        <v>1</v>
      </c>
      <c r="D17" s="78">
        <f t="shared" si="0"/>
        <v>4.6840000000000002</v>
      </c>
      <c r="E17" s="78">
        <f t="shared" si="1"/>
        <v>28.103999999999999</v>
      </c>
      <c r="F17" s="193">
        <v>0</v>
      </c>
      <c r="G17" s="78">
        <f t="shared" si="2"/>
        <v>0</v>
      </c>
      <c r="H17" s="78">
        <f t="shared" si="3"/>
        <v>0</v>
      </c>
      <c r="I17" s="80">
        <f t="shared" si="4"/>
        <v>1</v>
      </c>
      <c r="J17" s="80">
        <f t="shared" si="4"/>
        <v>4.6840000000000002</v>
      </c>
      <c r="K17" s="80">
        <f t="shared" si="4"/>
        <v>28.103999999999999</v>
      </c>
      <c r="L17" s="193">
        <v>0</v>
      </c>
      <c r="M17" s="78">
        <f t="shared" si="5"/>
        <v>0</v>
      </c>
      <c r="N17" s="78">
        <f t="shared" si="6"/>
        <v>0</v>
      </c>
      <c r="O17" s="193">
        <v>0</v>
      </c>
      <c r="P17" s="78">
        <f t="shared" si="7"/>
        <v>0</v>
      </c>
      <c r="Q17" s="78">
        <f t="shared" si="8"/>
        <v>0</v>
      </c>
      <c r="R17" s="80">
        <f t="shared" si="9"/>
        <v>0</v>
      </c>
      <c r="S17" s="80">
        <f t="shared" si="9"/>
        <v>0</v>
      </c>
      <c r="T17" s="80">
        <f t="shared" si="9"/>
        <v>0</v>
      </c>
      <c r="U17" s="81">
        <v>0</v>
      </c>
      <c r="V17" s="78">
        <f t="shared" si="10"/>
        <v>0</v>
      </c>
      <c r="W17" s="78">
        <f t="shared" si="11"/>
        <v>0</v>
      </c>
      <c r="X17" s="78">
        <v>0</v>
      </c>
      <c r="Y17" s="78">
        <f t="shared" si="12"/>
        <v>0</v>
      </c>
      <c r="Z17" s="78">
        <f t="shared" si="13"/>
        <v>0</v>
      </c>
      <c r="AA17" s="80">
        <f t="shared" si="14"/>
        <v>0</v>
      </c>
      <c r="AB17" s="80">
        <f t="shared" si="14"/>
        <v>0</v>
      </c>
      <c r="AC17" s="80">
        <f t="shared" si="14"/>
        <v>0</v>
      </c>
      <c r="AD17" s="193">
        <v>0</v>
      </c>
      <c r="AE17" s="78">
        <f t="shared" si="15"/>
        <v>0</v>
      </c>
      <c r="AF17" s="78">
        <f t="shared" si="16"/>
        <v>0</v>
      </c>
      <c r="AG17" s="78">
        <v>0</v>
      </c>
      <c r="AH17" s="78">
        <f t="shared" si="17"/>
        <v>0</v>
      </c>
      <c r="AI17" s="78">
        <f t="shared" si="18"/>
        <v>0</v>
      </c>
      <c r="AJ17" s="78">
        <f t="shared" si="19"/>
        <v>0</v>
      </c>
      <c r="AK17" s="78">
        <f t="shared" si="19"/>
        <v>0</v>
      </c>
      <c r="AL17" s="78">
        <f t="shared" si="19"/>
        <v>0</v>
      </c>
      <c r="AM17" s="81">
        <v>0</v>
      </c>
      <c r="AN17" s="78">
        <f t="shared" si="20"/>
        <v>0</v>
      </c>
      <c r="AO17" s="82">
        <f t="shared" si="21"/>
        <v>0</v>
      </c>
      <c r="AP17" s="78">
        <v>0</v>
      </c>
      <c r="AQ17" s="82">
        <f t="shared" si="22"/>
        <v>0</v>
      </c>
      <c r="AR17" s="78">
        <f t="shared" si="23"/>
        <v>0</v>
      </c>
      <c r="AS17" s="82">
        <f t="shared" si="24"/>
        <v>0</v>
      </c>
      <c r="AT17" s="78">
        <f t="shared" si="24"/>
        <v>0</v>
      </c>
      <c r="AU17" s="82">
        <f t="shared" si="24"/>
        <v>0</v>
      </c>
      <c r="AV17" s="193">
        <v>0</v>
      </c>
      <c r="AW17" s="78">
        <f t="shared" si="25"/>
        <v>0</v>
      </c>
      <c r="AX17" s="82">
        <f t="shared" si="26"/>
        <v>0</v>
      </c>
      <c r="AY17" s="78">
        <v>0</v>
      </c>
      <c r="AZ17" s="82">
        <f t="shared" si="27"/>
        <v>0</v>
      </c>
      <c r="BA17" s="78">
        <f t="shared" si="28"/>
        <v>0</v>
      </c>
      <c r="BB17" s="82">
        <f t="shared" si="29"/>
        <v>0</v>
      </c>
      <c r="BC17" s="78">
        <f t="shared" si="29"/>
        <v>0</v>
      </c>
      <c r="BD17" s="82">
        <f t="shared" si="29"/>
        <v>0</v>
      </c>
      <c r="BE17" s="83">
        <f t="shared" si="30"/>
        <v>1</v>
      </c>
      <c r="BF17" s="83">
        <f t="shared" si="31"/>
        <v>4.6840000000000002</v>
      </c>
      <c r="BG17" s="83">
        <f t="shared" si="32"/>
        <v>28.103999999999999</v>
      </c>
      <c r="BH17" s="83">
        <f t="shared" si="38"/>
        <v>0</v>
      </c>
      <c r="BI17" s="194">
        <f t="shared" si="33"/>
        <v>0</v>
      </c>
      <c r="BJ17" s="83">
        <f t="shared" si="34"/>
        <v>0</v>
      </c>
      <c r="BK17" s="83">
        <f t="shared" si="35"/>
        <v>1</v>
      </c>
      <c r="BL17" s="83">
        <f t="shared" si="35"/>
        <v>4.6840000000000002</v>
      </c>
      <c r="BM17" s="84">
        <f t="shared" si="35"/>
        <v>28.103999999999999</v>
      </c>
      <c r="BN17" s="186">
        <f t="shared" si="36"/>
        <v>14.052</v>
      </c>
      <c r="BO17" s="195">
        <f t="shared" si="37"/>
        <v>14.1</v>
      </c>
    </row>
    <row r="18" spans="1:67" ht="16.5">
      <c r="A18" s="6">
        <v>11</v>
      </c>
      <c r="B18" s="192" t="s">
        <v>792</v>
      </c>
      <c r="C18" s="193">
        <v>0</v>
      </c>
      <c r="D18" s="78">
        <f t="shared" si="0"/>
        <v>0</v>
      </c>
      <c r="E18" s="78">
        <f t="shared" si="1"/>
        <v>0</v>
      </c>
      <c r="F18" s="193">
        <v>1</v>
      </c>
      <c r="G18" s="78">
        <f t="shared" si="2"/>
        <v>2.6</v>
      </c>
      <c r="H18" s="78">
        <f t="shared" si="3"/>
        <v>15.600000000000001</v>
      </c>
      <c r="I18" s="80">
        <f t="shared" si="4"/>
        <v>1</v>
      </c>
      <c r="J18" s="80">
        <f t="shared" si="4"/>
        <v>2.6</v>
      </c>
      <c r="K18" s="80">
        <f t="shared" si="4"/>
        <v>15.600000000000001</v>
      </c>
      <c r="L18" s="193">
        <v>0</v>
      </c>
      <c r="M18" s="78">
        <f t="shared" si="5"/>
        <v>0</v>
      </c>
      <c r="N18" s="78">
        <f t="shared" si="6"/>
        <v>0</v>
      </c>
      <c r="O18" s="193">
        <v>1</v>
      </c>
      <c r="P18" s="78">
        <f t="shared" si="7"/>
        <v>2.6</v>
      </c>
      <c r="Q18" s="78">
        <f t="shared" si="8"/>
        <v>15.600000000000001</v>
      </c>
      <c r="R18" s="80">
        <f t="shared" si="9"/>
        <v>1</v>
      </c>
      <c r="S18" s="80">
        <f t="shared" si="9"/>
        <v>2.6</v>
      </c>
      <c r="T18" s="80">
        <f t="shared" si="9"/>
        <v>15.600000000000001</v>
      </c>
      <c r="U18" s="81">
        <v>0</v>
      </c>
      <c r="V18" s="78">
        <f t="shared" si="10"/>
        <v>0</v>
      </c>
      <c r="W18" s="78">
        <f t="shared" si="11"/>
        <v>0</v>
      </c>
      <c r="X18" s="78">
        <v>0</v>
      </c>
      <c r="Y18" s="78">
        <f t="shared" si="12"/>
        <v>0</v>
      </c>
      <c r="Z18" s="78">
        <f t="shared" si="13"/>
        <v>0</v>
      </c>
      <c r="AA18" s="80">
        <f t="shared" si="14"/>
        <v>0</v>
      </c>
      <c r="AB18" s="80">
        <f t="shared" si="14"/>
        <v>0</v>
      </c>
      <c r="AC18" s="80">
        <f t="shared" si="14"/>
        <v>0</v>
      </c>
      <c r="AD18" s="193">
        <v>0</v>
      </c>
      <c r="AE18" s="78">
        <f t="shared" si="15"/>
        <v>0</v>
      </c>
      <c r="AF18" s="78">
        <f t="shared" si="16"/>
        <v>0</v>
      </c>
      <c r="AG18" s="78">
        <v>0</v>
      </c>
      <c r="AH18" s="78">
        <f t="shared" si="17"/>
        <v>0</v>
      </c>
      <c r="AI18" s="78">
        <f t="shared" si="18"/>
        <v>0</v>
      </c>
      <c r="AJ18" s="78">
        <f t="shared" si="19"/>
        <v>0</v>
      </c>
      <c r="AK18" s="78">
        <f t="shared" si="19"/>
        <v>0</v>
      </c>
      <c r="AL18" s="78">
        <f t="shared" si="19"/>
        <v>0</v>
      </c>
      <c r="AM18" s="81">
        <v>0</v>
      </c>
      <c r="AN18" s="78">
        <f t="shared" si="20"/>
        <v>0</v>
      </c>
      <c r="AO18" s="82">
        <f t="shared" si="21"/>
        <v>0</v>
      </c>
      <c r="AP18" s="78">
        <v>0</v>
      </c>
      <c r="AQ18" s="82">
        <f t="shared" si="22"/>
        <v>0</v>
      </c>
      <c r="AR18" s="78">
        <f t="shared" si="23"/>
        <v>0</v>
      </c>
      <c r="AS18" s="82">
        <f t="shared" si="24"/>
        <v>0</v>
      </c>
      <c r="AT18" s="78">
        <f t="shared" si="24"/>
        <v>0</v>
      </c>
      <c r="AU18" s="82">
        <f t="shared" si="24"/>
        <v>0</v>
      </c>
      <c r="AV18" s="193">
        <v>0</v>
      </c>
      <c r="AW18" s="78">
        <f t="shared" si="25"/>
        <v>0</v>
      </c>
      <c r="AX18" s="82">
        <f t="shared" si="26"/>
        <v>0</v>
      </c>
      <c r="AY18" s="78">
        <v>0</v>
      </c>
      <c r="AZ18" s="82">
        <f t="shared" si="27"/>
        <v>0</v>
      </c>
      <c r="BA18" s="78">
        <f t="shared" si="28"/>
        <v>0</v>
      </c>
      <c r="BB18" s="82">
        <f t="shared" si="29"/>
        <v>0</v>
      </c>
      <c r="BC18" s="78">
        <f t="shared" si="29"/>
        <v>0</v>
      </c>
      <c r="BD18" s="82">
        <f t="shared" si="29"/>
        <v>0</v>
      </c>
      <c r="BE18" s="83">
        <f t="shared" si="30"/>
        <v>0</v>
      </c>
      <c r="BF18" s="83">
        <f t="shared" si="31"/>
        <v>0</v>
      </c>
      <c r="BG18" s="83">
        <f t="shared" si="32"/>
        <v>0</v>
      </c>
      <c r="BH18" s="83">
        <f t="shared" si="38"/>
        <v>1</v>
      </c>
      <c r="BI18" s="194">
        <f t="shared" si="33"/>
        <v>2.6</v>
      </c>
      <c r="BJ18" s="83">
        <f t="shared" si="34"/>
        <v>15.600000000000001</v>
      </c>
      <c r="BK18" s="83">
        <f t="shared" si="35"/>
        <v>1</v>
      </c>
      <c r="BL18" s="83">
        <f t="shared" si="35"/>
        <v>2.6</v>
      </c>
      <c r="BM18" s="84">
        <f t="shared" si="35"/>
        <v>15.600000000000001</v>
      </c>
      <c r="BN18" s="186">
        <f t="shared" si="36"/>
        <v>7.8000000000000007</v>
      </c>
      <c r="BO18" s="195">
        <f t="shared" si="37"/>
        <v>7.8</v>
      </c>
    </row>
    <row r="19" spans="1:67" ht="16.5">
      <c r="A19" s="6">
        <v>12</v>
      </c>
      <c r="B19" s="192" t="s">
        <v>793</v>
      </c>
      <c r="C19" s="193">
        <v>0</v>
      </c>
      <c r="D19" s="78">
        <f t="shared" si="0"/>
        <v>0</v>
      </c>
      <c r="E19" s="78">
        <f t="shared" si="1"/>
        <v>0</v>
      </c>
      <c r="F19" s="193">
        <v>0</v>
      </c>
      <c r="G19" s="78">
        <f t="shared" si="2"/>
        <v>0</v>
      </c>
      <c r="H19" s="78">
        <f t="shared" si="3"/>
        <v>0</v>
      </c>
      <c r="I19" s="80">
        <f t="shared" si="4"/>
        <v>0</v>
      </c>
      <c r="J19" s="80">
        <f t="shared" si="4"/>
        <v>0</v>
      </c>
      <c r="K19" s="80">
        <f t="shared" si="4"/>
        <v>0</v>
      </c>
      <c r="L19" s="193">
        <v>0</v>
      </c>
      <c r="M19" s="78">
        <f t="shared" si="5"/>
        <v>0</v>
      </c>
      <c r="N19" s="78">
        <f t="shared" si="6"/>
        <v>0</v>
      </c>
      <c r="O19" s="193">
        <v>0</v>
      </c>
      <c r="P19" s="78">
        <f t="shared" si="7"/>
        <v>0</v>
      </c>
      <c r="Q19" s="78">
        <f t="shared" si="8"/>
        <v>0</v>
      </c>
      <c r="R19" s="80">
        <f t="shared" si="9"/>
        <v>0</v>
      </c>
      <c r="S19" s="80">
        <f t="shared" si="9"/>
        <v>0</v>
      </c>
      <c r="T19" s="80">
        <f t="shared" si="9"/>
        <v>0</v>
      </c>
      <c r="U19" s="81">
        <v>0</v>
      </c>
      <c r="V19" s="78">
        <f t="shared" si="10"/>
        <v>0</v>
      </c>
      <c r="W19" s="78">
        <f t="shared" si="11"/>
        <v>0</v>
      </c>
      <c r="X19" s="78">
        <v>0</v>
      </c>
      <c r="Y19" s="78">
        <f t="shared" si="12"/>
        <v>0</v>
      </c>
      <c r="Z19" s="78">
        <f t="shared" si="13"/>
        <v>0</v>
      </c>
      <c r="AA19" s="80">
        <f t="shared" si="14"/>
        <v>0</v>
      </c>
      <c r="AB19" s="80">
        <f t="shared" si="14"/>
        <v>0</v>
      </c>
      <c r="AC19" s="80">
        <f t="shared" si="14"/>
        <v>0</v>
      </c>
      <c r="AD19" s="193">
        <v>0</v>
      </c>
      <c r="AE19" s="78">
        <f t="shared" si="15"/>
        <v>0</v>
      </c>
      <c r="AF19" s="78">
        <f t="shared" si="16"/>
        <v>0</v>
      </c>
      <c r="AG19" s="78">
        <v>0</v>
      </c>
      <c r="AH19" s="78">
        <f t="shared" si="17"/>
        <v>0</v>
      </c>
      <c r="AI19" s="78">
        <f t="shared" si="18"/>
        <v>0</v>
      </c>
      <c r="AJ19" s="78">
        <f t="shared" si="19"/>
        <v>0</v>
      </c>
      <c r="AK19" s="78">
        <f t="shared" si="19"/>
        <v>0</v>
      </c>
      <c r="AL19" s="78">
        <f t="shared" si="19"/>
        <v>0</v>
      </c>
      <c r="AM19" s="81">
        <v>0</v>
      </c>
      <c r="AN19" s="78">
        <f t="shared" si="20"/>
        <v>0</v>
      </c>
      <c r="AO19" s="82">
        <f t="shared" si="21"/>
        <v>0</v>
      </c>
      <c r="AP19" s="78">
        <v>0</v>
      </c>
      <c r="AQ19" s="82">
        <f t="shared" si="22"/>
        <v>0</v>
      </c>
      <c r="AR19" s="78">
        <f t="shared" si="23"/>
        <v>0</v>
      </c>
      <c r="AS19" s="82">
        <f t="shared" si="24"/>
        <v>0</v>
      </c>
      <c r="AT19" s="78">
        <f t="shared" si="24"/>
        <v>0</v>
      </c>
      <c r="AU19" s="82">
        <f t="shared" si="24"/>
        <v>0</v>
      </c>
      <c r="AV19" s="193">
        <v>0</v>
      </c>
      <c r="AW19" s="78">
        <f t="shared" si="25"/>
        <v>0</v>
      </c>
      <c r="AX19" s="82">
        <f t="shared" si="26"/>
        <v>0</v>
      </c>
      <c r="AY19" s="78">
        <v>0</v>
      </c>
      <c r="AZ19" s="82">
        <f t="shared" si="27"/>
        <v>0</v>
      </c>
      <c r="BA19" s="78">
        <f t="shared" si="28"/>
        <v>0</v>
      </c>
      <c r="BB19" s="82">
        <f t="shared" si="29"/>
        <v>0</v>
      </c>
      <c r="BC19" s="78">
        <f t="shared" si="29"/>
        <v>0</v>
      </c>
      <c r="BD19" s="82">
        <f t="shared" si="29"/>
        <v>0</v>
      </c>
      <c r="BE19" s="83">
        <f t="shared" si="30"/>
        <v>0</v>
      </c>
      <c r="BF19" s="83">
        <f t="shared" si="31"/>
        <v>0</v>
      </c>
      <c r="BG19" s="83">
        <f t="shared" si="32"/>
        <v>0</v>
      </c>
      <c r="BH19" s="83">
        <f t="shared" si="38"/>
        <v>0</v>
      </c>
      <c r="BI19" s="194">
        <f t="shared" si="33"/>
        <v>0</v>
      </c>
      <c r="BJ19" s="83">
        <f t="shared" si="34"/>
        <v>0</v>
      </c>
      <c r="BK19" s="83">
        <f t="shared" si="35"/>
        <v>0</v>
      </c>
      <c r="BL19" s="83">
        <f t="shared" si="35"/>
        <v>0</v>
      </c>
      <c r="BM19" s="84">
        <f t="shared" si="35"/>
        <v>0</v>
      </c>
      <c r="BN19" s="186">
        <f t="shared" si="36"/>
        <v>0</v>
      </c>
      <c r="BO19" s="195">
        <f t="shared" si="37"/>
        <v>0</v>
      </c>
    </row>
    <row r="20" spans="1:67" ht="16.5">
      <c r="A20" s="6">
        <v>13</v>
      </c>
      <c r="B20" s="192" t="s">
        <v>794</v>
      </c>
      <c r="C20" s="193">
        <v>2</v>
      </c>
      <c r="D20" s="78">
        <f t="shared" si="0"/>
        <v>9.3680000000000003</v>
      </c>
      <c r="E20" s="78">
        <f t="shared" si="1"/>
        <v>56.207999999999998</v>
      </c>
      <c r="F20" s="193">
        <v>0</v>
      </c>
      <c r="G20" s="78">
        <f t="shared" si="2"/>
        <v>0</v>
      </c>
      <c r="H20" s="78">
        <f t="shared" si="3"/>
        <v>0</v>
      </c>
      <c r="I20" s="80">
        <f t="shared" si="4"/>
        <v>2</v>
      </c>
      <c r="J20" s="80">
        <f t="shared" si="4"/>
        <v>9.3680000000000003</v>
      </c>
      <c r="K20" s="80">
        <f t="shared" si="4"/>
        <v>56.207999999999998</v>
      </c>
      <c r="L20" s="193">
        <v>0</v>
      </c>
      <c r="M20" s="78">
        <f t="shared" si="5"/>
        <v>0</v>
      </c>
      <c r="N20" s="78">
        <f t="shared" si="6"/>
        <v>0</v>
      </c>
      <c r="O20" s="193">
        <v>0</v>
      </c>
      <c r="P20" s="78">
        <f t="shared" si="7"/>
        <v>0</v>
      </c>
      <c r="Q20" s="78">
        <f t="shared" si="8"/>
        <v>0</v>
      </c>
      <c r="R20" s="80">
        <f t="shared" si="9"/>
        <v>0</v>
      </c>
      <c r="S20" s="80">
        <f t="shared" si="9"/>
        <v>0</v>
      </c>
      <c r="T20" s="80">
        <f t="shared" si="9"/>
        <v>0</v>
      </c>
      <c r="U20" s="81">
        <v>0</v>
      </c>
      <c r="V20" s="78">
        <f t="shared" si="10"/>
        <v>0</v>
      </c>
      <c r="W20" s="78">
        <f t="shared" si="11"/>
        <v>0</v>
      </c>
      <c r="X20" s="78">
        <v>0</v>
      </c>
      <c r="Y20" s="78">
        <f t="shared" si="12"/>
        <v>0</v>
      </c>
      <c r="Z20" s="78">
        <f t="shared" si="13"/>
        <v>0</v>
      </c>
      <c r="AA20" s="80">
        <f t="shared" si="14"/>
        <v>0</v>
      </c>
      <c r="AB20" s="80">
        <f t="shared" si="14"/>
        <v>0</v>
      </c>
      <c r="AC20" s="80">
        <f t="shared" si="14"/>
        <v>0</v>
      </c>
      <c r="AD20" s="193"/>
      <c r="AE20" s="78">
        <f t="shared" si="15"/>
        <v>0</v>
      </c>
      <c r="AF20" s="78">
        <f t="shared" si="16"/>
        <v>0</v>
      </c>
      <c r="AG20" s="78">
        <v>0</v>
      </c>
      <c r="AH20" s="78">
        <f t="shared" si="17"/>
        <v>0</v>
      </c>
      <c r="AI20" s="78">
        <f t="shared" si="18"/>
        <v>0</v>
      </c>
      <c r="AJ20" s="78">
        <f t="shared" si="19"/>
        <v>0</v>
      </c>
      <c r="AK20" s="78">
        <f t="shared" si="19"/>
        <v>0</v>
      </c>
      <c r="AL20" s="78">
        <f t="shared" si="19"/>
        <v>0</v>
      </c>
      <c r="AM20" s="81">
        <v>0</v>
      </c>
      <c r="AN20" s="78">
        <f t="shared" si="20"/>
        <v>0</v>
      </c>
      <c r="AO20" s="82">
        <f t="shared" si="21"/>
        <v>0</v>
      </c>
      <c r="AP20" s="78">
        <v>0</v>
      </c>
      <c r="AQ20" s="82">
        <f t="shared" si="22"/>
        <v>0</v>
      </c>
      <c r="AR20" s="78">
        <f t="shared" si="23"/>
        <v>0</v>
      </c>
      <c r="AS20" s="82">
        <f t="shared" si="24"/>
        <v>0</v>
      </c>
      <c r="AT20" s="78">
        <f t="shared" si="24"/>
        <v>0</v>
      </c>
      <c r="AU20" s="82">
        <f t="shared" si="24"/>
        <v>0</v>
      </c>
      <c r="AV20" s="193">
        <v>0</v>
      </c>
      <c r="AW20" s="78">
        <f t="shared" si="25"/>
        <v>0</v>
      </c>
      <c r="AX20" s="82">
        <f t="shared" si="26"/>
        <v>0</v>
      </c>
      <c r="AY20" s="78">
        <v>0</v>
      </c>
      <c r="AZ20" s="82">
        <f t="shared" si="27"/>
        <v>0</v>
      </c>
      <c r="BA20" s="78">
        <f t="shared" si="28"/>
        <v>0</v>
      </c>
      <c r="BB20" s="82">
        <f t="shared" si="29"/>
        <v>0</v>
      </c>
      <c r="BC20" s="78">
        <f t="shared" si="29"/>
        <v>0</v>
      </c>
      <c r="BD20" s="82">
        <f t="shared" si="29"/>
        <v>0</v>
      </c>
      <c r="BE20" s="83">
        <f t="shared" si="30"/>
        <v>2</v>
      </c>
      <c r="BF20" s="83">
        <f t="shared" si="31"/>
        <v>9.3680000000000003</v>
      </c>
      <c r="BG20" s="83">
        <f t="shared" si="32"/>
        <v>56.207999999999998</v>
      </c>
      <c r="BH20" s="83">
        <f t="shared" si="38"/>
        <v>0</v>
      </c>
      <c r="BI20" s="194">
        <f t="shared" si="33"/>
        <v>0</v>
      </c>
      <c r="BJ20" s="83">
        <f t="shared" si="34"/>
        <v>0</v>
      </c>
      <c r="BK20" s="83">
        <f t="shared" si="35"/>
        <v>2</v>
      </c>
      <c r="BL20" s="83">
        <f t="shared" si="35"/>
        <v>9.3680000000000003</v>
      </c>
      <c r="BM20" s="84">
        <f t="shared" si="35"/>
        <v>56.207999999999998</v>
      </c>
      <c r="BN20" s="186">
        <f t="shared" si="36"/>
        <v>28.103999999999999</v>
      </c>
      <c r="BO20" s="195">
        <f t="shared" si="37"/>
        <v>28.1</v>
      </c>
    </row>
    <row r="21" spans="1:67" ht="16.5">
      <c r="A21" s="6">
        <v>14</v>
      </c>
      <c r="B21" s="192" t="s">
        <v>795</v>
      </c>
      <c r="C21" s="193">
        <v>2</v>
      </c>
      <c r="D21" s="78">
        <f t="shared" si="0"/>
        <v>9.3680000000000003</v>
      </c>
      <c r="E21" s="78">
        <f t="shared" si="1"/>
        <v>56.207999999999998</v>
      </c>
      <c r="F21" s="193">
        <v>0</v>
      </c>
      <c r="G21" s="78">
        <f t="shared" si="2"/>
        <v>0</v>
      </c>
      <c r="H21" s="78">
        <f t="shared" si="3"/>
        <v>0</v>
      </c>
      <c r="I21" s="80">
        <f t="shared" si="4"/>
        <v>2</v>
      </c>
      <c r="J21" s="80">
        <f t="shared" si="4"/>
        <v>9.3680000000000003</v>
      </c>
      <c r="K21" s="80">
        <f t="shared" si="4"/>
        <v>56.207999999999998</v>
      </c>
      <c r="L21" s="193">
        <v>0</v>
      </c>
      <c r="M21" s="78">
        <f t="shared" si="5"/>
        <v>0</v>
      </c>
      <c r="N21" s="78">
        <f t="shared" si="6"/>
        <v>0</v>
      </c>
      <c r="O21" s="193">
        <v>0</v>
      </c>
      <c r="P21" s="78">
        <f t="shared" si="7"/>
        <v>0</v>
      </c>
      <c r="Q21" s="78">
        <f t="shared" si="8"/>
        <v>0</v>
      </c>
      <c r="R21" s="80">
        <f t="shared" si="9"/>
        <v>0</v>
      </c>
      <c r="S21" s="80">
        <f t="shared" si="9"/>
        <v>0</v>
      </c>
      <c r="T21" s="80">
        <f t="shared" si="9"/>
        <v>0</v>
      </c>
      <c r="U21" s="81">
        <v>2</v>
      </c>
      <c r="V21" s="78">
        <f t="shared" si="10"/>
        <v>9.3680000000000003</v>
      </c>
      <c r="W21" s="78">
        <f t="shared" si="11"/>
        <v>56.207999999999998</v>
      </c>
      <c r="X21" s="78">
        <v>0</v>
      </c>
      <c r="Y21" s="78">
        <f t="shared" si="12"/>
        <v>0</v>
      </c>
      <c r="Z21" s="78">
        <f t="shared" si="13"/>
        <v>0</v>
      </c>
      <c r="AA21" s="80">
        <f t="shared" si="14"/>
        <v>2</v>
      </c>
      <c r="AB21" s="80">
        <f t="shared" si="14"/>
        <v>9.3680000000000003</v>
      </c>
      <c r="AC21" s="80">
        <f t="shared" si="14"/>
        <v>56.207999999999998</v>
      </c>
      <c r="AD21" s="193"/>
      <c r="AE21" s="78">
        <f t="shared" si="15"/>
        <v>0</v>
      </c>
      <c r="AF21" s="78">
        <f t="shared" si="16"/>
        <v>0</v>
      </c>
      <c r="AG21" s="78">
        <v>0</v>
      </c>
      <c r="AH21" s="78">
        <f t="shared" si="17"/>
        <v>0</v>
      </c>
      <c r="AI21" s="78">
        <f t="shared" si="18"/>
        <v>0</v>
      </c>
      <c r="AJ21" s="78">
        <f t="shared" si="19"/>
        <v>0</v>
      </c>
      <c r="AK21" s="78">
        <f t="shared" si="19"/>
        <v>0</v>
      </c>
      <c r="AL21" s="78">
        <f t="shared" si="19"/>
        <v>0</v>
      </c>
      <c r="AM21" s="81">
        <v>0</v>
      </c>
      <c r="AN21" s="78">
        <f t="shared" si="20"/>
        <v>0</v>
      </c>
      <c r="AO21" s="82">
        <f t="shared" si="21"/>
        <v>0</v>
      </c>
      <c r="AP21" s="78">
        <v>0</v>
      </c>
      <c r="AQ21" s="82">
        <f t="shared" si="22"/>
        <v>0</v>
      </c>
      <c r="AR21" s="78">
        <f t="shared" si="23"/>
        <v>0</v>
      </c>
      <c r="AS21" s="82">
        <f t="shared" si="24"/>
        <v>0</v>
      </c>
      <c r="AT21" s="78">
        <f t="shared" si="24"/>
        <v>0</v>
      </c>
      <c r="AU21" s="82">
        <f t="shared" si="24"/>
        <v>0</v>
      </c>
      <c r="AV21" s="193">
        <v>0</v>
      </c>
      <c r="AW21" s="78">
        <f t="shared" si="25"/>
        <v>0</v>
      </c>
      <c r="AX21" s="82">
        <f t="shared" si="26"/>
        <v>0</v>
      </c>
      <c r="AY21" s="78">
        <v>0</v>
      </c>
      <c r="AZ21" s="82">
        <f t="shared" si="27"/>
        <v>0</v>
      </c>
      <c r="BA21" s="78">
        <f t="shared" si="28"/>
        <v>0</v>
      </c>
      <c r="BB21" s="82">
        <f t="shared" si="29"/>
        <v>0</v>
      </c>
      <c r="BC21" s="78">
        <f t="shared" si="29"/>
        <v>0</v>
      </c>
      <c r="BD21" s="82">
        <f t="shared" si="29"/>
        <v>0</v>
      </c>
      <c r="BE21" s="83">
        <f t="shared" si="30"/>
        <v>4</v>
      </c>
      <c r="BF21" s="83">
        <f t="shared" si="31"/>
        <v>18.736000000000001</v>
      </c>
      <c r="BG21" s="83">
        <f t="shared" si="32"/>
        <v>112.416</v>
      </c>
      <c r="BH21" s="83">
        <f t="shared" si="38"/>
        <v>0</v>
      </c>
      <c r="BI21" s="194">
        <f t="shared" si="33"/>
        <v>0</v>
      </c>
      <c r="BJ21" s="83">
        <f t="shared" si="34"/>
        <v>0</v>
      </c>
      <c r="BK21" s="83">
        <f t="shared" si="35"/>
        <v>4</v>
      </c>
      <c r="BL21" s="83">
        <f t="shared" si="35"/>
        <v>18.736000000000001</v>
      </c>
      <c r="BM21" s="84">
        <f t="shared" si="35"/>
        <v>112.416</v>
      </c>
      <c r="BN21" s="186">
        <f t="shared" si="36"/>
        <v>56.207999999999998</v>
      </c>
      <c r="BO21" s="195">
        <f t="shared" si="37"/>
        <v>56.2</v>
      </c>
    </row>
    <row r="22" spans="1:67" ht="16.5">
      <c r="A22" s="6">
        <v>15</v>
      </c>
      <c r="B22" s="192" t="s">
        <v>796</v>
      </c>
      <c r="C22" s="193">
        <v>3</v>
      </c>
      <c r="D22" s="78">
        <f t="shared" si="0"/>
        <v>14.052</v>
      </c>
      <c r="E22" s="78">
        <f t="shared" si="1"/>
        <v>84.311999999999998</v>
      </c>
      <c r="F22" s="193">
        <v>0</v>
      </c>
      <c r="G22" s="78">
        <f t="shared" si="2"/>
        <v>0</v>
      </c>
      <c r="H22" s="78">
        <f t="shared" si="3"/>
        <v>0</v>
      </c>
      <c r="I22" s="80">
        <f t="shared" si="4"/>
        <v>3</v>
      </c>
      <c r="J22" s="80">
        <f t="shared" si="4"/>
        <v>14.052</v>
      </c>
      <c r="K22" s="80">
        <f t="shared" si="4"/>
        <v>84.311999999999998</v>
      </c>
      <c r="L22" s="193">
        <v>0</v>
      </c>
      <c r="M22" s="78">
        <f t="shared" si="5"/>
        <v>0</v>
      </c>
      <c r="N22" s="78">
        <f t="shared" si="6"/>
        <v>0</v>
      </c>
      <c r="O22" s="193">
        <v>0</v>
      </c>
      <c r="P22" s="78">
        <f t="shared" si="7"/>
        <v>0</v>
      </c>
      <c r="Q22" s="78">
        <f t="shared" si="8"/>
        <v>0</v>
      </c>
      <c r="R22" s="80">
        <f t="shared" si="9"/>
        <v>0</v>
      </c>
      <c r="S22" s="80">
        <f t="shared" si="9"/>
        <v>0</v>
      </c>
      <c r="T22" s="80">
        <f t="shared" si="9"/>
        <v>0</v>
      </c>
      <c r="U22" s="81">
        <v>0</v>
      </c>
      <c r="V22" s="78">
        <f t="shared" si="10"/>
        <v>0</v>
      </c>
      <c r="W22" s="78">
        <f t="shared" si="11"/>
        <v>0</v>
      </c>
      <c r="X22" s="78">
        <v>0</v>
      </c>
      <c r="Y22" s="78">
        <f t="shared" si="12"/>
        <v>0</v>
      </c>
      <c r="Z22" s="78">
        <f t="shared" si="13"/>
        <v>0</v>
      </c>
      <c r="AA22" s="80">
        <f t="shared" si="14"/>
        <v>0</v>
      </c>
      <c r="AB22" s="80">
        <f t="shared" si="14"/>
        <v>0</v>
      </c>
      <c r="AC22" s="80">
        <f t="shared" si="14"/>
        <v>0</v>
      </c>
      <c r="AD22" s="193"/>
      <c r="AE22" s="78">
        <f t="shared" si="15"/>
        <v>0</v>
      </c>
      <c r="AF22" s="78">
        <f t="shared" si="16"/>
        <v>0</v>
      </c>
      <c r="AG22" s="78">
        <v>0</v>
      </c>
      <c r="AH22" s="78">
        <f t="shared" si="17"/>
        <v>0</v>
      </c>
      <c r="AI22" s="78">
        <f t="shared" si="18"/>
        <v>0</v>
      </c>
      <c r="AJ22" s="78">
        <f t="shared" si="19"/>
        <v>0</v>
      </c>
      <c r="AK22" s="78">
        <f t="shared" si="19"/>
        <v>0</v>
      </c>
      <c r="AL22" s="78">
        <f t="shared" si="19"/>
        <v>0</v>
      </c>
      <c r="AM22" s="81">
        <v>0</v>
      </c>
      <c r="AN22" s="78">
        <f t="shared" si="20"/>
        <v>0</v>
      </c>
      <c r="AO22" s="82">
        <f t="shared" si="21"/>
        <v>0</v>
      </c>
      <c r="AP22" s="78">
        <v>0</v>
      </c>
      <c r="AQ22" s="82">
        <f t="shared" si="22"/>
        <v>0</v>
      </c>
      <c r="AR22" s="78">
        <f t="shared" si="23"/>
        <v>0</v>
      </c>
      <c r="AS22" s="82">
        <f t="shared" si="24"/>
        <v>0</v>
      </c>
      <c r="AT22" s="78">
        <f t="shared" si="24"/>
        <v>0</v>
      </c>
      <c r="AU22" s="82">
        <f t="shared" si="24"/>
        <v>0</v>
      </c>
      <c r="AV22" s="193">
        <v>0</v>
      </c>
      <c r="AW22" s="78">
        <f t="shared" si="25"/>
        <v>0</v>
      </c>
      <c r="AX22" s="82">
        <f t="shared" si="26"/>
        <v>0</v>
      </c>
      <c r="AY22" s="78">
        <v>0</v>
      </c>
      <c r="AZ22" s="82">
        <f t="shared" si="27"/>
        <v>0</v>
      </c>
      <c r="BA22" s="78">
        <f t="shared" si="28"/>
        <v>0</v>
      </c>
      <c r="BB22" s="82">
        <f t="shared" si="29"/>
        <v>0</v>
      </c>
      <c r="BC22" s="78">
        <f t="shared" si="29"/>
        <v>0</v>
      </c>
      <c r="BD22" s="82">
        <f t="shared" si="29"/>
        <v>0</v>
      </c>
      <c r="BE22" s="83">
        <f t="shared" si="30"/>
        <v>3</v>
      </c>
      <c r="BF22" s="83">
        <f t="shared" si="31"/>
        <v>14.052</v>
      </c>
      <c r="BG22" s="83">
        <f t="shared" si="32"/>
        <v>84.311999999999998</v>
      </c>
      <c r="BH22" s="83">
        <f t="shared" si="38"/>
        <v>0</v>
      </c>
      <c r="BI22" s="194">
        <f t="shared" si="33"/>
        <v>0</v>
      </c>
      <c r="BJ22" s="83">
        <f t="shared" si="34"/>
        <v>0</v>
      </c>
      <c r="BK22" s="83">
        <f t="shared" si="35"/>
        <v>3</v>
      </c>
      <c r="BL22" s="83">
        <f t="shared" si="35"/>
        <v>14.052</v>
      </c>
      <c r="BM22" s="84">
        <f t="shared" si="35"/>
        <v>84.311999999999998</v>
      </c>
      <c r="BN22" s="186">
        <f t="shared" si="36"/>
        <v>42.155999999999999</v>
      </c>
      <c r="BO22" s="195">
        <f t="shared" si="37"/>
        <v>42.2</v>
      </c>
    </row>
    <row r="23" spans="1:67" ht="16.5">
      <c r="A23" s="6">
        <v>16</v>
      </c>
      <c r="B23" s="192" t="s">
        <v>797</v>
      </c>
      <c r="C23" s="193">
        <v>0</v>
      </c>
      <c r="D23" s="78">
        <f t="shared" si="0"/>
        <v>0</v>
      </c>
      <c r="E23" s="78">
        <f t="shared" si="1"/>
        <v>0</v>
      </c>
      <c r="F23" s="193">
        <v>0</v>
      </c>
      <c r="G23" s="78">
        <f t="shared" si="2"/>
        <v>0</v>
      </c>
      <c r="H23" s="78">
        <f t="shared" si="3"/>
        <v>0</v>
      </c>
      <c r="I23" s="80">
        <f t="shared" si="4"/>
        <v>0</v>
      </c>
      <c r="J23" s="80">
        <f t="shared" si="4"/>
        <v>0</v>
      </c>
      <c r="K23" s="80">
        <f t="shared" si="4"/>
        <v>0</v>
      </c>
      <c r="L23" s="193">
        <v>0</v>
      </c>
      <c r="M23" s="78">
        <f t="shared" si="5"/>
        <v>0</v>
      </c>
      <c r="N23" s="78">
        <f t="shared" si="6"/>
        <v>0</v>
      </c>
      <c r="O23" s="193">
        <v>0</v>
      </c>
      <c r="P23" s="78">
        <f t="shared" si="7"/>
        <v>0</v>
      </c>
      <c r="Q23" s="78">
        <f t="shared" si="8"/>
        <v>0</v>
      </c>
      <c r="R23" s="80">
        <f t="shared" si="9"/>
        <v>0</v>
      </c>
      <c r="S23" s="80">
        <f t="shared" si="9"/>
        <v>0</v>
      </c>
      <c r="T23" s="80">
        <f t="shared" si="9"/>
        <v>0</v>
      </c>
      <c r="U23" s="81">
        <v>0</v>
      </c>
      <c r="V23" s="78">
        <f t="shared" si="10"/>
        <v>0</v>
      </c>
      <c r="W23" s="78">
        <f t="shared" si="11"/>
        <v>0</v>
      </c>
      <c r="X23" s="78">
        <v>0</v>
      </c>
      <c r="Y23" s="78">
        <f t="shared" si="12"/>
        <v>0</v>
      </c>
      <c r="Z23" s="78">
        <f t="shared" si="13"/>
        <v>0</v>
      </c>
      <c r="AA23" s="80">
        <f t="shared" si="14"/>
        <v>0</v>
      </c>
      <c r="AB23" s="80">
        <f t="shared" si="14"/>
        <v>0</v>
      </c>
      <c r="AC23" s="80">
        <f t="shared" si="14"/>
        <v>0</v>
      </c>
      <c r="AD23" s="193"/>
      <c r="AE23" s="78">
        <f t="shared" si="15"/>
        <v>0</v>
      </c>
      <c r="AF23" s="78">
        <f t="shared" si="16"/>
        <v>0</v>
      </c>
      <c r="AG23" s="78">
        <v>0</v>
      </c>
      <c r="AH23" s="78">
        <f t="shared" si="17"/>
        <v>0</v>
      </c>
      <c r="AI23" s="78">
        <f t="shared" si="18"/>
        <v>0</v>
      </c>
      <c r="AJ23" s="78">
        <f t="shared" si="19"/>
        <v>0</v>
      </c>
      <c r="AK23" s="78">
        <f t="shared" si="19"/>
        <v>0</v>
      </c>
      <c r="AL23" s="78">
        <f t="shared" si="19"/>
        <v>0</v>
      </c>
      <c r="AM23" s="81">
        <v>0</v>
      </c>
      <c r="AN23" s="78">
        <f t="shared" si="20"/>
        <v>0</v>
      </c>
      <c r="AO23" s="82">
        <f t="shared" si="21"/>
        <v>0</v>
      </c>
      <c r="AP23" s="78">
        <v>0</v>
      </c>
      <c r="AQ23" s="82">
        <f t="shared" si="22"/>
        <v>0</v>
      </c>
      <c r="AR23" s="78">
        <f t="shared" si="23"/>
        <v>0</v>
      </c>
      <c r="AS23" s="82">
        <f t="shared" si="24"/>
        <v>0</v>
      </c>
      <c r="AT23" s="78">
        <f t="shared" si="24"/>
        <v>0</v>
      </c>
      <c r="AU23" s="82">
        <f t="shared" si="24"/>
        <v>0</v>
      </c>
      <c r="AV23" s="193">
        <v>0</v>
      </c>
      <c r="AW23" s="78">
        <f t="shared" si="25"/>
        <v>0</v>
      </c>
      <c r="AX23" s="82">
        <f t="shared" si="26"/>
        <v>0</v>
      </c>
      <c r="AY23" s="78">
        <v>0</v>
      </c>
      <c r="AZ23" s="82">
        <f t="shared" si="27"/>
        <v>0</v>
      </c>
      <c r="BA23" s="78">
        <f t="shared" si="28"/>
        <v>0</v>
      </c>
      <c r="BB23" s="82">
        <f t="shared" si="29"/>
        <v>0</v>
      </c>
      <c r="BC23" s="78">
        <f t="shared" si="29"/>
        <v>0</v>
      </c>
      <c r="BD23" s="82">
        <f t="shared" si="29"/>
        <v>0</v>
      </c>
      <c r="BE23" s="83">
        <f t="shared" si="30"/>
        <v>0</v>
      </c>
      <c r="BF23" s="83">
        <f t="shared" si="31"/>
        <v>0</v>
      </c>
      <c r="BG23" s="83">
        <f t="shared" si="32"/>
        <v>0</v>
      </c>
      <c r="BH23" s="83">
        <f t="shared" si="38"/>
        <v>0</v>
      </c>
      <c r="BI23" s="194">
        <f t="shared" si="33"/>
        <v>0</v>
      </c>
      <c r="BJ23" s="83">
        <f t="shared" si="34"/>
        <v>0</v>
      </c>
      <c r="BK23" s="83">
        <f t="shared" si="35"/>
        <v>0</v>
      </c>
      <c r="BL23" s="83">
        <f t="shared" si="35"/>
        <v>0</v>
      </c>
      <c r="BM23" s="84">
        <f t="shared" si="35"/>
        <v>0</v>
      </c>
      <c r="BN23" s="186">
        <f t="shared" si="36"/>
        <v>0</v>
      </c>
      <c r="BO23" s="195">
        <f t="shared" si="37"/>
        <v>0</v>
      </c>
    </row>
    <row r="24" spans="1:67" ht="16.5">
      <c r="A24" s="6">
        <v>17</v>
      </c>
      <c r="B24" s="192" t="s">
        <v>798</v>
      </c>
      <c r="C24" s="193">
        <v>0</v>
      </c>
      <c r="D24" s="78">
        <f t="shared" si="0"/>
        <v>0</v>
      </c>
      <c r="E24" s="78">
        <f t="shared" si="1"/>
        <v>0</v>
      </c>
      <c r="F24" s="193">
        <v>0</v>
      </c>
      <c r="G24" s="78">
        <f t="shared" si="2"/>
        <v>0</v>
      </c>
      <c r="H24" s="78">
        <f t="shared" si="3"/>
        <v>0</v>
      </c>
      <c r="I24" s="80">
        <f t="shared" si="4"/>
        <v>0</v>
      </c>
      <c r="J24" s="80">
        <f t="shared" si="4"/>
        <v>0</v>
      </c>
      <c r="K24" s="80">
        <f t="shared" si="4"/>
        <v>0</v>
      </c>
      <c r="L24" s="193">
        <v>0</v>
      </c>
      <c r="M24" s="78">
        <f t="shared" si="5"/>
        <v>0</v>
      </c>
      <c r="N24" s="78">
        <f t="shared" si="6"/>
        <v>0</v>
      </c>
      <c r="O24" s="193">
        <v>0</v>
      </c>
      <c r="P24" s="78">
        <f t="shared" si="7"/>
        <v>0</v>
      </c>
      <c r="Q24" s="78">
        <f t="shared" si="8"/>
        <v>0</v>
      </c>
      <c r="R24" s="80">
        <f t="shared" si="9"/>
        <v>0</v>
      </c>
      <c r="S24" s="80">
        <f t="shared" si="9"/>
        <v>0</v>
      </c>
      <c r="T24" s="80">
        <f t="shared" si="9"/>
        <v>0</v>
      </c>
      <c r="U24" s="81">
        <v>1</v>
      </c>
      <c r="V24" s="78">
        <f t="shared" si="10"/>
        <v>4.6840000000000002</v>
      </c>
      <c r="W24" s="78">
        <f t="shared" si="11"/>
        <v>28.103999999999999</v>
      </c>
      <c r="X24" s="78">
        <v>0</v>
      </c>
      <c r="Y24" s="78">
        <f t="shared" si="12"/>
        <v>0</v>
      </c>
      <c r="Z24" s="78">
        <f t="shared" si="13"/>
        <v>0</v>
      </c>
      <c r="AA24" s="80">
        <f t="shared" si="14"/>
        <v>1</v>
      </c>
      <c r="AB24" s="80">
        <f t="shared" si="14"/>
        <v>4.6840000000000002</v>
      </c>
      <c r="AC24" s="80">
        <f t="shared" si="14"/>
        <v>28.103999999999999</v>
      </c>
      <c r="AD24" s="193"/>
      <c r="AE24" s="78">
        <f t="shared" si="15"/>
        <v>0</v>
      </c>
      <c r="AF24" s="78">
        <f t="shared" si="16"/>
        <v>0</v>
      </c>
      <c r="AG24" s="78">
        <v>0</v>
      </c>
      <c r="AH24" s="78">
        <f t="shared" si="17"/>
        <v>0</v>
      </c>
      <c r="AI24" s="78">
        <f t="shared" si="18"/>
        <v>0</v>
      </c>
      <c r="AJ24" s="78">
        <f t="shared" si="19"/>
        <v>0</v>
      </c>
      <c r="AK24" s="78">
        <f t="shared" si="19"/>
        <v>0</v>
      </c>
      <c r="AL24" s="78">
        <f t="shared" si="19"/>
        <v>0</v>
      </c>
      <c r="AM24" s="81">
        <v>0</v>
      </c>
      <c r="AN24" s="78">
        <f t="shared" si="20"/>
        <v>0</v>
      </c>
      <c r="AO24" s="82">
        <f t="shared" si="21"/>
        <v>0</v>
      </c>
      <c r="AP24" s="78">
        <v>0</v>
      </c>
      <c r="AQ24" s="82">
        <f t="shared" si="22"/>
        <v>0</v>
      </c>
      <c r="AR24" s="78">
        <f t="shared" si="23"/>
        <v>0</v>
      </c>
      <c r="AS24" s="82">
        <f t="shared" si="24"/>
        <v>0</v>
      </c>
      <c r="AT24" s="78">
        <f t="shared" si="24"/>
        <v>0</v>
      </c>
      <c r="AU24" s="82">
        <f t="shared" si="24"/>
        <v>0</v>
      </c>
      <c r="AV24" s="193">
        <v>0</v>
      </c>
      <c r="AW24" s="78">
        <f t="shared" si="25"/>
        <v>0</v>
      </c>
      <c r="AX24" s="82">
        <f t="shared" si="26"/>
        <v>0</v>
      </c>
      <c r="AY24" s="78">
        <v>0</v>
      </c>
      <c r="AZ24" s="82">
        <f t="shared" si="27"/>
        <v>0</v>
      </c>
      <c r="BA24" s="78">
        <f t="shared" si="28"/>
        <v>0</v>
      </c>
      <c r="BB24" s="82">
        <f t="shared" si="29"/>
        <v>0</v>
      </c>
      <c r="BC24" s="78">
        <f t="shared" si="29"/>
        <v>0</v>
      </c>
      <c r="BD24" s="82">
        <f t="shared" si="29"/>
        <v>0</v>
      </c>
      <c r="BE24" s="83">
        <f t="shared" si="30"/>
        <v>1</v>
      </c>
      <c r="BF24" s="83">
        <f t="shared" si="31"/>
        <v>4.6840000000000002</v>
      </c>
      <c r="BG24" s="83">
        <f t="shared" si="32"/>
        <v>28.103999999999999</v>
      </c>
      <c r="BH24" s="83">
        <f t="shared" si="38"/>
        <v>0</v>
      </c>
      <c r="BI24" s="194">
        <f t="shared" si="33"/>
        <v>0</v>
      </c>
      <c r="BJ24" s="83">
        <f t="shared" si="34"/>
        <v>0</v>
      </c>
      <c r="BK24" s="83">
        <f t="shared" si="35"/>
        <v>1</v>
      </c>
      <c r="BL24" s="83">
        <f t="shared" si="35"/>
        <v>4.6840000000000002</v>
      </c>
      <c r="BM24" s="84">
        <f t="shared" si="35"/>
        <v>28.103999999999999</v>
      </c>
      <c r="BN24" s="186">
        <f t="shared" si="36"/>
        <v>14.052</v>
      </c>
      <c r="BO24" s="195">
        <f t="shared" si="37"/>
        <v>14.1</v>
      </c>
    </row>
    <row r="25" spans="1:67" ht="16.5">
      <c r="A25" s="6">
        <v>18</v>
      </c>
      <c r="B25" s="192" t="s">
        <v>799</v>
      </c>
      <c r="C25" s="193">
        <v>0</v>
      </c>
      <c r="D25" s="78">
        <f t="shared" si="0"/>
        <v>0</v>
      </c>
      <c r="E25" s="78">
        <f t="shared" si="1"/>
        <v>0</v>
      </c>
      <c r="F25" s="193">
        <v>0</v>
      </c>
      <c r="G25" s="78">
        <f t="shared" si="2"/>
        <v>0</v>
      </c>
      <c r="H25" s="78">
        <f t="shared" si="3"/>
        <v>0</v>
      </c>
      <c r="I25" s="80">
        <f t="shared" si="4"/>
        <v>0</v>
      </c>
      <c r="J25" s="80">
        <f t="shared" si="4"/>
        <v>0</v>
      </c>
      <c r="K25" s="80">
        <f t="shared" si="4"/>
        <v>0</v>
      </c>
      <c r="L25" s="193">
        <v>0</v>
      </c>
      <c r="M25" s="78">
        <f t="shared" si="5"/>
        <v>0</v>
      </c>
      <c r="N25" s="78">
        <f t="shared" si="6"/>
        <v>0</v>
      </c>
      <c r="O25" s="193">
        <v>0</v>
      </c>
      <c r="P25" s="78">
        <f t="shared" si="7"/>
        <v>0</v>
      </c>
      <c r="Q25" s="78">
        <f t="shared" si="8"/>
        <v>0</v>
      </c>
      <c r="R25" s="80">
        <f t="shared" si="9"/>
        <v>0</v>
      </c>
      <c r="S25" s="80">
        <f t="shared" si="9"/>
        <v>0</v>
      </c>
      <c r="T25" s="80">
        <f t="shared" si="9"/>
        <v>0</v>
      </c>
      <c r="U25" s="81">
        <v>0</v>
      </c>
      <c r="V25" s="78">
        <f t="shared" si="10"/>
        <v>0</v>
      </c>
      <c r="W25" s="78">
        <f t="shared" si="11"/>
        <v>0</v>
      </c>
      <c r="X25" s="78">
        <v>0</v>
      </c>
      <c r="Y25" s="78">
        <f t="shared" si="12"/>
        <v>0</v>
      </c>
      <c r="Z25" s="78">
        <f t="shared" si="13"/>
        <v>0</v>
      </c>
      <c r="AA25" s="80">
        <f t="shared" si="14"/>
        <v>0</v>
      </c>
      <c r="AB25" s="80">
        <f t="shared" si="14"/>
        <v>0</v>
      </c>
      <c r="AC25" s="80">
        <f t="shared" si="14"/>
        <v>0</v>
      </c>
      <c r="AD25" s="193">
        <v>0</v>
      </c>
      <c r="AE25" s="78">
        <f t="shared" si="15"/>
        <v>0</v>
      </c>
      <c r="AF25" s="78">
        <f t="shared" si="16"/>
        <v>0</v>
      </c>
      <c r="AG25" s="78">
        <v>0</v>
      </c>
      <c r="AH25" s="78">
        <f t="shared" si="17"/>
        <v>0</v>
      </c>
      <c r="AI25" s="78">
        <f t="shared" si="18"/>
        <v>0</v>
      </c>
      <c r="AJ25" s="78">
        <f t="shared" si="19"/>
        <v>0</v>
      </c>
      <c r="AK25" s="78">
        <f t="shared" si="19"/>
        <v>0</v>
      </c>
      <c r="AL25" s="78">
        <f t="shared" si="19"/>
        <v>0</v>
      </c>
      <c r="AM25" s="81">
        <v>0</v>
      </c>
      <c r="AN25" s="78">
        <f t="shared" si="20"/>
        <v>0</v>
      </c>
      <c r="AO25" s="82">
        <f t="shared" si="21"/>
        <v>0</v>
      </c>
      <c r="AP25" s="78">
        <v>0</v>
      </c>
      <c r="AQ25" s="82">
        <f t="shared" si="22"/>
        <v>0</v>
      </c>
      <c r="AR25" s="78">
        <f t="shared" si="23"/>
        <v>0</v>
      </c>
      <c r="AS25" s="82">
        <f t="shared" si="24"/>
        <v>0</v>
      </c>
      <c r="AT25" s="78">
        <f t="shared" si="24"/>
        <v>0</v>
      </c>
      <c r="AU25" s="82">
        <f t="shared" si="24"/>
        <v>0</v>
      </c>
      <c r="AV25" s="193">
        <v>0</v>
      </c>
      <c r="AW25" s="78">
        <f t="shared" si="25"/>
        <v>0</v>
      </c>
      <c r="AX25" s="82">
        <f t="shared" si="26"/>
        <v>0</v>
      </c>
      <c r="AY25" s="78">
        <v>0</v>
      </c>
      <c r="AZ25" s="82">
        <f t="shared" si="27"/>
        <v>0</v>
      </c>
      <c r="BA25" s="78">
        <f t="shared" si="28"/>
        <v>0</v>
      </c>
      <c r="BB25" s="82">
        <f t="shared" si="29"/>
        <v>0</v>
      </c>
      <c r="BC25" s="78">
        <f t="shared" si="29"/>
        <v>0</v>
      </c>
      <c r="BD25" s="82">
        <f t="shared" si="29"/>
        <v>0</v>
      </c>
      <c r="BE25" s="83">
        <f t="shared" si="30"/>
        <v>0</v>
      </c>
      <c r="BF25" s="83">
        <f t="shared" si="31"/>
        <v>0</v>
      </c>
      <c r="BG25" s="83">
        <f t="shared" si="32"/>
        <v>0</v>
      </c>
      <c r="BH25" s="83">
        <f t="shared" si="38"/>
        <v>0</v>
      </c>
      <c r="BI25" s="194">
        <f t="shared" si="33"/>
        <v>0</v>
      </c>
      <c r="BJ25" s="83">
        <f t="shared" si="34"/>
        <v>0</v>
      </c>
      <c r="BK25" s="83">
        <f t="shared" si="35"/>
        <v>0</v>
      </c>
      <c r="BL25" s="83">
        <f t="shared" si="35"/>
        <v>0</v>
      </c>
      <c r="BM25" s="84">
        <f t="shared" si="35"/>
        <v>0</v>
      </c>
      <c r="BN25" s="186">
        <f t="shared" si="36"/>
        <v>0</v>
      </c>
      <c r="BO25" s="195">
        <f t="shared" si="37"/>
        <v>0</v>
      </c>
    </row>
    <row r="26" spans="1:67" ht="16.5">
      <c r="A26" s="6">
        <v>19</v>
      </c>
      <c r="B26" s="192" t="s">
        <v>800</v>
      </c>
      <c r="C26" s="193">
        <v>0</v>
      </c>
      <c r="D26" s="78">
        <f t="shared" si="0"/>
        <v>0</v>
      </c>
      <c r="E26" s="78">
        <f t="shared" si="1"/>
        <v>0</v>
      </c>
      <c r="F26" s="193">
        <v>0</v>
      </c>
      <c r="G26" s="78">
        <f t="shared" si="2"/>
        <v>0</v>
      </c>
      <c r="H26" s="78">
        <f t="shared" si="3"/>
        <v>0</v>
      </c>
      <c r="I26" s="80">
        <f t="shared" si="4"/>
        <v>0</v>
      </c>
      <c r="J26" s="80">
        <f t="shared" si="4"/>
        <v>0</v>
      </c>
      <c r="K26" s="80">
        <f t="shared" si="4"/>
        <v>0</v>
      </c>
      <c r="L26" s="193">
        <v>0</v>
      </c>
      <c r="M26" s="78">
        <f t="shared" si="5"/>
        <v>0</v>
      </c>
      <c r="N26" s="78">
        <f t="shared" si="6"/>
        <v>0</v>
      </c>
      <c r="O26" s="193">
        <v>0</v>
      </c>
      <c r="P26" s="78">
        <f t="shared" si="7"/>
        <v>0</v>
      </c>
      <c r="Q26" s="78">
        <f t="shared" si="8"/>
        <v>0</v>
      </c>
      <c r="R26" s="80">
        <f t="shared" si="9"/>
        <v>0</v>
      </c>
      <c r="S26" s="80">
        <f t="shared" si="9"/>
        <v>0</v>
      </c>
      <c r="T26" s="80">
        <f t="shared" si="9"/>
        <v>0</v>
      </c>
      <c r="U26" s="81">
        <v>0</v>
      </c>
      <c r="V26" s="78">
        <f t="shared" si="10"/>
        <v>0</v>
      </c>
      <c r="W26" s="78">
        <f t="shared" si="11"/>
        <v>0</v>
      </c>
      <c r="X26" s="78">
        <v>0</v>
      </c>
      <c r="Y26" s="78">
        <f t="shared" si="12"/>
        <v>0</v>
      </c>
      <c r="Z26" s="78">
        <f t="shared" si="13"/>
        <v>0</v>
      </c>
      <c r="AA26" s="80">
        <f t="shared" si="14"/>
        <v>0</v>
      </c>
      <c r="AB26" s="80">
        <f t="shared" si="14"/>
        <v>0</v>
      </c>
      <c r="AC26" s="80">
        <f t="shared" si="14"/>
        <v>0</v>
      </c>
      <c r="AD26" s="193"/>
      <c r="AE26" s="78">
        <f t="shared" si="15"/>
        <v>0</v>
      </c>
      <c r="AF26" s="78">
        <f t="shared" si="16"/>
        <v>0</v>
      </c>
      <c r="AG26" s="78">
        <v>0</v>
      </c>
      <c r="AH26" s="78">
        <f t="shared" si="17"/>
        <v>0</v>
      </c>
      <c r="AI26" s="78">
        <f t="shared" si="18"/>
        <v>0</v>
      </c>
      <c r="AJ26" s="78">
        <f t="shared" si="19"/>
        <v>0</v>
      </c>
      <c r="AK26" s="78">
        <f t="shared" si="19"/>
        <v>0</v>
      </c>
      <c r="AL26" s="78">
        <f t="shared" si="19"/>
        <v>0</v>
      </c>
      <c r="AM26" s="81">
        <v>0</v>
      </c>
      <c r="AN26" s="78">
        <f t="shared" si="20"/>
        <v>0</v>
      </c>
      <c r="AO26" s="82">
        <f t="shared" si="21"/>
        <v>0</v>
      </c>
      <c r="AP26" s="78">
        <v>0</v>
      </c>
      <c r="AQ26" s="82">
        <f t="shared" si="22"/>
        <v>0</v>
      </c>
      <c r="AR26" s="78">
        <f t="shared" si="23"/>
        <v>0</v>
      </c>
      <c r="AS26" s="82">
        <f t="shared" si="24"/>
        <v>0</v>
      </c>
      <c r="AT26" s="78">
        <f t="shared" si="24"/>
        <v>0</v>
      </c>
      <c r="AU26" s="82">
        <f t="shared" si="24"/>
        <v>0</v>
      </c>
      <c r="AV26" s="193">
        <v>0</v>
      </c>
      <c r="AW26" s="78">
        <f t="shared" si="25"/>
        <v>0</v>
      </c>
      <c r="AX26" s="82">
        <f t="shared" si="26"/>
        <v>0</v>
      </c>
      <c r="AY26" s="78">
        <v>0</v>
      </c>
      <c r="AZ26" s="82">
        <f t="shared" si="27"/>
        <v>0</v>
      </c>
      <c r="BA26" s="78">
        <f t="shared" si="28"/>
        <v>0</v>
      </c>
      <c r="BB26" s="82">
        <f t="shared" si="29"/>
        <v>0</v>
      </c>
      <c r="BC26" s="78">
        <f t="shared" si="29"/>
        <v>0</v>
      </c>
      <c r="BD26" s="82">
        <f t="shared" si="29"/>
        <v>0</v>
      </c>
      <c r="BE26" s="83">
        <f t="shared" si="30"/>
        <v>0</v>
      </c>
      <c r="BF26" s="83">
        <f t="shared" si="31"/>
        <v>0</v>
      </c>
      <c r="BG26" s="83">
        <f t="shared" si="32"/>
        <v>0</v>
      </c>
      <c r="BH26" s="83">
        <f t="shared" si="38"/>
        <v>0</v>
      </c>
      <c r="BI26" s="194">
        <f t="shared" si="33"/>
        <v>0</v>
      </c>
      <c r="BJ26" s="83">
        <f t="shared" si="34"/>
        <v>0</v>
      </c>
      <c r="BK26" s="83">
        <f t="shared" si="35"/>
        <v>0</v>
      </c>
      <c r="BL26" s="83">
        <f t="shared" si="35"/>
        <v>0</v>
      </c>
      <c r="BM26" s="84">
        <f t="shared" si="35"/>
        <v>0</v>
      </c>
      <c r="BN26" s="186">
        <f t="shared" si="36"/>
        <v>0</v>
      </c>
      <c r="BO26" s="195">
        <f t="shared" si="37"/>
        <v>0</v>
      </c>
    </row>
    <row r="27" spans="1:67" ht="16.5">
      <c r="A27" s="6">
        <v>20</v>
      </c>
      <c r="B27" s="192" t="s">
        <v>801</v>
      </c>
      <c r="C27" s="193">
        <v>0</v>
      </c>
      <c r="D27" s="78">
        <f t="shared" si="0"/>
        <v>0</v>
      </c>
      <c r="E27" s="78">
        <f t="shared" si="1"/>
        <v>0</v>
      </c>
      <c r="F27" s="193">
        <v>0</v>
      </c>
      <c r="G27" s="78">
        <f t="shared" si="2"/>
        <v>0</v>
      </c>
      <c r="H27" s="78">
        <f t="shared" si="3"/>
        <v>0</v>
      </c>
      <c r="I27" s="80">
        <f t="shared" si="4"/>
        <v>0</v>
      </c>
      <c r="J27" s="80">
        <f t="shared" si="4"/>
        <v>0</v>
      </c>
      <c r="K27" s="80">
        <f t="shared" si="4"/>
        <v>0</v>
      </c>
      <c r="L27" s="193">
        <v>0</v>
      </c>
      <c r="M27" s="78">
        <f t="shared" si="5"/>
        <v>0</v>
      </c>
      <c r="N27" s="78">
        <f t="shared" si="6"/>
        <v>0</v>
      </c>
      <c r="O27" s="193">
        <v>0</v>
      </c>
      <c r="P27" s="78">
        <f t="shared" si="7"/>
        <v>0</v>
      </c>
      <c r="Q27" s="78">
        <f t="shared" si="8"/>
        <v>0</v>
      </c>
      <c r="R27" s="80">
        <f t="shared" si="9"/>
        <v>0</v>
      </c>
      <c r="S27" s="80">
        <f t="shared" si="9"/>
        <v>0</v>
      </c>
      <c r="T27" s="80">
        <f t="shared" si="9"/>
        <v>0</v>
      </c>
      <c r="U27" s="81">
        <v>0</v>
      </c>
      <c r="V27" s="78">
        <f t="shared" si="10"/>
        <v>0</v>
      </c>
      <c r="W27" s="78">
        <f t="shared" si="11"/>
        <v>0</v>
      </c>
      <c r="X27" s="78">
        <v>0</v>
      </c>
      <c r="Y27" s="78">
        <f t="shared" si="12"/>
        <v>0</v>
      </c>
      <c r="Z27" s="78">
        <f t="shared" si="13"/>
        <v>0</v>
      </c>
      <c r="AA27" s="80">
        <f t="shared" si="14"/>
        <v>0</v>
      </c>
      <c r="AB27" s="80">
        <f t="shared" si="14"/>
        <v>0</v>
      </c>
      <c r="AC27" s="80">
        <f t="shared" si="14"/>
        <v>0</v>
      </c>
      <c r="AD27" s="193"/>
      <c r="AE27" s="78">
        <f t="shared" si="15"/>
        <v>0</v>
      </c>
      <c r="AF27" s="78">
        <f t="shared" si="16"/>
        <v>0</v>
      </c>
      <c r="AG27" s="78">
        <v>0</v>
      </c>
      <c r="AH27" s="78">
        <f t="shared" si="17"/>
        <v>0</v>
      </c>
      <c r="AI27" s="78">
        <f t="shared" si="18"/>
        <v>0</v>
      </c>
      <c r="AJ27" s="78">
        <f t="shared" si="19"/>
        <v>0</v>
      </c>
      <c r="AK27" s="78">
        <f t="shared" si="19"/>
        <v>0</v>
      </c>
      <c r="AL27" s="78">
        <f t="shared" si="19"/>
        <v>0</v>
      </c>
      <c r="AM27" s="81">
        <v>0</v>
      </c>
      <c r="AN27" s="78">
        <f t="shared" si="20"/>
        <v>0</v>
      </c>
      <c r="AO27" s="82">
        <f t="shared" si="21"/>
        <v>0</v>
      </c>
      <c r="AP27" s="78">
        <v>0</v>
      </c>
      <c r="AQ27" s="82">
        <f t="shared" si="22"/>
        <v>0</v>
      </c>
      <c r="AR27" s="78">
        <f t="shared" si="23"/>
        <v>0</v>
      </c>
      <c r="AS27" s="82">
        <f t="shared" si="24"/>
        <v>0</v>
      </c>
      <c r="AT27" s="78">
        <f t="shared" si="24"/>
        <v>0</v>
      </c>
      <c r="AU27" s="82">
        <f t="shared" si="24"/>
        <v>0</v>
      </c>
      <c r="AV27" s="193">
        <v>0</v>
      </c>
      <c r="AW27" s="78">
        <f t="shared" si="25"/>
        <v>0</v>
      </c>
      <c r="AX27" s="82">
        <f t="shared" si="26"/>
        <v>0</v>
      </c>
      <c r="AY27" s="78">
        <v>0</v>
      </c>
      <c r="AZ27" s="82">
        <f t="shared" si="27"/>
        <v>0</v>
      </c>
      <c r="BA27" s="78">
        <f t="shared" si="28"/>
        <v>0</v>
      </c>
      <c r="BB27" s="82">
        <f t="shared" si="29"/>
        <v>0</v>
      </c>
      <c r="BC27" s="78">
        <f t="shared" si="29"/>
        <v>0</v>
      </c>
      <c r="BD27" s="82">
        <f t="shared" si="29"/>
        <v>0</v>
      </c>
      <c r="BE27" s="83">
        <f t="shared" si="30"/>
        <v>0</v>
      </c>
      <c r="BF27" s="83">
        <f t="shared" si="31"/>
        <v>0</v>
      </c>
      <c r="BG27" s="83">
        <f t="shared" si="32"/>
        <v>0</v>
      </c>
      <c r="BH27" s="83">
        <f t="shared" si="38"/>
        <v>0</v>
      </c>
      <c r="BI27" s="194">
        <f t="shared" si="33"/>
        <v>0</v>
      </c>
      <c r="BJ27" s="83">
        <f t="shared" si="34"/>
        <v>0</v>
      </c>
      <c r="BK27" s="83">
        <f t="shared" si="35"/>
        <v>0</v>
      </c>
      <c r="BL27" s="83">
        <f t="shared" si="35"/>
        <v>0</v>
      </c>
      <c r="BM27" s="84">
        <f t="shared" si="35"/>
        <v>0</v>
      </c>
      <c r="BN27" s="186">
        <f t="shared" si="36"/>
        <v>0</v>
      </c>
      <c r="BO27" s="195">
        <f t="shared" si="37"/>
        <v>0</v>
      </c>
    </row>
    <row r="28" spans="1:67" ht="16.5">
      <c r="A28" s="6">
        <v>21</v>
      </c>
      <c r="B28" s="192" t="s">
        <v>802</v>
      </c>
      <c r="C28" s="193">
        <v>2.5</v>
      </c>
      <c r="D28" s="78">
        <f t="shared" si="0"/>
        <v>11.71</v>
      </c>
      <c r="E28" s="78">
        <f t="shared" si="1"/>
        <v>70.260000000000005</v>
      </c>
      <c r="F28" s="193">
        <v>0</v>
      </c>
      <c r="G28" s="78">
        <f t="shared" si="2"/>
        <v>0</v>
      </c>
      <c r="H28" s="78">
        <f t="shared" si="3"/>
        <v>0</v>
      </c>
      <c r="I28" s="80">
        <f t="shared" si="4"/>
        <v>2.5</v>
      </c>
      <c r="J28" s="80">
        <f t="shared" si="4"/>
        <v>11.71</v>
      </c>
      <c r="K28" s="80">
        <f t="shared" si="4"/>
        <v>70.260000000000005</v>
      </c>
      <c r="L28" s="193">
        <v>2</v>
      </c>
      <c r="M28" s="78">
        <f t="shared" si="5"/>
        <v>9.3680000000000003</v>
      </c>
      <c r="N28" s="78">
        <f t="shared" si="6"/>
        <v>56.207999999999998</v>
      </c>
      <c r="O28" s="193">
        <v>0</v>
      </c>
      <c r="P28" s="78">
        <f t="shared" si="7"/>
        <v>0</v>
      </c>
      <c r="Q28" s="78">
        <f t="shared" si="8"/>
        <v>0</v>
      </c>
      <c r="R28" s="80">
        <f t="shared" si="9"/>
        <v>2</v>
      </c>
      <c r="S28" s="80">
        <f t="shared" si="9"/>
        <v>9.3680000000000003</v>
      </c>
      <c r="T28" s="80">
        <f t="shared" si="9"/>
        <v>56.207999999999998</v>
      </c>
      <c r="U28" s="81">
        <v>0</v>
      </c>
      <c r="V28" s="78">
        <f t="shared" si="10"/>
        <v>0</v>
      </c>
      <c r="W28" s="78">
        <f t="shared" si="11"/>
        <v>0</v>
      </c>
      <c r="X28" s="78">
        <v>0</v>
      </c>
      <c r="Y28" s="78">
        <f t="shared" si="12"/>
        <v>0</v>
      </c>
      <c r="Z28" s="78">
        <f t="shared" si="13"/>
        <v>0</v>
      </c>
      <c r="AA28" s="80">
        <f t="shared" si="14"/>
        <v>0</v>
      </c>
      <c r="AB28" s="80">
        <f t="shared" si="14"/>
        <v>0</v>
      </c>
      <c r="AC28" s="80">
        <f t="shared" si="14"/>
        <v>0</v>
      </c>
      <c r="AD28" s="193"/>
      <c r="AE28" s="78">
        <f t="shared" si="15"/>
        <v>0</v>
      </c>
      <c r="AF28" s="78">
        <f t="shared" si="16"/>
        <v>0</v>
      </c>
      <c r="AG28" s="78">
        <v>0</v>
      </c>
      <c r="AH28" s="78">
        <f t="shared" si="17"/>
        <v>0</v>
      </c>
      <c r="AI28" s="78">
        <f t="shared" si="18"/>
        <v>0</v>
      </c>
      <c r="AJ28" s="78">
        <f t="shared" si="19"/>
        <v>0</v>
      </c>
      <c r="AK28" s="78">
        <f t="shared" si="19"/>
        <v>0</v>
      </c>
      <c r="AL28" s="78">
        <f t="shared" si="19"/>
        <v>0</v>
      </c>
      <c r="AM28" s="81">
        <v>0</v>
      </c>
      <c r="AN28" s="78">
        <f t="shared" si="20"/>
        <v>0</v>
      </c>
      <c r="AO28" s="82">
        <f t="shared" si="21"/>
        <v>0</v>
      </c>
      <c r="AP28" s="78">
        <v>0</v>
      </c>
      <c r="AQ28" s="82">
        <f t="shared" si="22"/>
        <v>0</v>
      </c>
      <c r="AR28" s="78">
        <f t="shared" si="23"/>
        <v>0</v>
      </c>
      <c r="AS28" s="82">
        <f t="shared" si="24"/>
        <v>0</v>
      </c>
      <c r="AT28" s="78">
        <f t="shared" si="24"/>
        <v>0</v>
      </c>
      <c r="AU28" s="82">
        <f t="shared" si="24"/>
        <v>0</v>
      </c>
      <c r="AV28" s="193">
        <v>0</v>
      </c>
      <c r="AW28" s="78">
        <f t="shared" si="25"/>
        <v>0</v>
      </c>
      <c r="AX28" s="82">
        <f t="shared" si="26"/>
        <v>0</v>
      </c>
      <c r="AY28" s="78">
        <v>0</v>
      </c>
      <c r="AZ28" s="82">
        <f t="shared" si="27"/>
        <v>0</v>
      </c>
      <c r="BA28" s="78">
        <f t="shared" si="28"/>
        <v>0</v>
      </c>
      <c r="BB28" s="82">
        <f t="shared" si="29"/>
        <v>0</v>
      </c>
      <c r="BC28" s="78">
        <f t="shared" si="29"/>
        <v>0</v>
      </c>
      <c r="BD28" s="82">
        <f t="shared" si="29"/>
        <v>0</v>
      </c>
      <c r="BE28" s="83">
        <f t="shared" si="30"/>
        <v>2.5</v>
      </c>
      <c r="BF28" s="83">
        <f t="shared" si="31"/>
        <v>11.71</v>
      </c>
      <c r="BG28" s="83">
        <f t="shared" si="32"/>
        <v>70.260000000000005</v>
      </c>
      <c r="BH28" s="83">
        <f t="shared" si="38"/>
        <v>0</v>
      </c>
      <c r="BI28" s="194">
        <f t="shared" si="33"/>
        <v>0</v>
      </c>
      <c r="BJ28" s="83">
        <f t="shared" si="34"/>
        <v>0</v>
      </c>
      <c r="BK28" s="83">
        <f t="shared" si="35"/>
        <v>2.5</v>
      </c>
      <c r="BL28" s="83">
        <f t="shared" si="35"/>
        <v>11.71</v>
      </c>
      <c r="BM28" s="84">
        <f t="shared" si="35"/>
        <v>70.260000000000005</v>
      </c>
      <c r="BN28" s="186">
        <f t="shared" si="36"/>
        <v>35.130000000000003</v>
      </c>
      <c r="BO28" s="195">
        <f t="shared" si="37"/>
        <v>35.1</v>
      </c>
    </row>
    <row r="29" spans="1:67" ht="16.5">
      <c r="A29" s="6">
        <v>22</v>
      </c>
      <c r="B29" s="192" t="s">
        <v>803</v>
      </c>
      <c r="C29" s="193">
        <v>1</v>
      </c>
      <c r="D29" s="78">
        <f t="shared" si="0"/>
        <v>4.6840000000000002</v>
      </c>
      <c r="E29" s="78">
        <f t="shared" si="1"/>
        <v>28.103999999999999</v>
      </c>
      <c r="F29" s="193">
        <v>0</v>
      </c>
      <c r="G29" s="78">
        <f t="shared" si="2"/>
        <v>0</v>
      </c>
      <c r="H29" s="78">
        <f t="shared" si="3"/>
        <v>0</v>
      </c>
      <c r="I29" s="80">
        <f t="shared" si="4"/>
        <v>1</v>
      </c>
      <c r="J29" s="80">
        <f t="shared" si="4"/>
        <v>4.6840000000000002</v>
      </c>
      <c r="K29" s="80">
        <f t="shared" si="4"/>
        <v>28.103999999999999</v>
      </c>
      <c r="L29" s="193">
        <v>1</v>
      </c>
      <c r="M29" s="78">
        <f t="shared" si="5"/>
        <v>4.6840000000000002</v>
      </c>
      <c r="N29" s="78">
        <f t="shared" si="6"/>
        <v>28.103999999999999</v>
      </c>
      <c r="O29" s="193">
        <v>0</v>
      </c>
      <c r="P29" s="78">
        <f t="shared" si="7"/>
        <v>0</v>
      </c>
      <c r="Q29" s="78">
        <f t="shared" si="8"/>
        <v>0</v>
      </c>
      <c r="R29" s="80">
        <f t="shared" si="9"/>
        <v>1</v>
      </c>
      <c r="S29" s="80">
        <f t="shared" si="9"/>
        <v>4.6840000000000002</v>
      </c>
      <c r="T29" s="80">
        <f t="shared" si="9"/>
        <v>28.103999999999999</v>
      </c>
      <c r="U29" s="81">
        <v>0</v>
      </c>
      <c r="V29" s="78">
        <f t="shared" si="10"/>
        <v>0</v>
      </c>
      <c r="W29" s="78">
        <f t="shared" si="11"/>
        <v>0</v>
      </c>
      <c r="X29" s="78">
        <v>0</v>
      </c>
      <c r="Y29" s="78">
        <f t="shared" si="12"/>
        <v>0</v>
      </c>
      <c r="Z29" s="78">
        <f t="shared" si="13"/>
        <v>0</v>
      </c>
      <c r="AA29" s="80">
        <f t="shared" si="14"/>
        <v>0</v>
      </c>
      <c r="AB29" s="80">
        <f t="shared" si="14"/>
        <v>0</v>
      </c>
      <c r="AC29" s="80">
        <f t="shared" si="14"/>
        <v>0</v>
      </c>
      <c r="AD29" s="193"/>
      <c r="AE29" s="78">
        <f t="shared" si="15"/>
        <v>0</v>
      </c>
      <c r="AF29" s="78">
        <f t="shared" si="16"/>
        <v>0</v>
      </c>
      <c r="AG29" s="78">
        <v>0</v>
      </c>
      <c r="AH29" s="78">
        <f t="shared" si="17"/>
        <v>0</v>
      </c>
      <c r="AI29" s="78">
        <f t="shared" si="18"/>
        <v>0</v>
      </c>
      <c r="AJ29" s="78">
        <f t="shared" si="19"/>
        <v>0</v>
      </c>
      <c r="AK29" s="78">
        <f t="shared" si="19"/>
        <v>0</v>
      </c>
      <c r="AL29" s="78">
        <f t="shared" si="19"/>
        <v>0</v>
      </c>
      <c r="AM29" s="81">
        <v>0</v>
      </c>
      <c r="AN29" s="78">
        <f t="shared" si="20"/>
        <v>0</v>
      </c>
      <c r="AO29" s="82">
        <f t="shared" si="21"/>
        <v>0</v>
      </c>
      <c r="AP29" s="78">
        <v>0</v>
      </c>
      <c r="AQ29" s="82">
        <f t="shared" si="22"/>
        <v>0</v>
      </c>
      <c r="AR29" s="78">
        <f t="shared" si="23"/>
        <v>0</v>
      </c>
      <c r="AS29" s="82">
        <f t="shared" si="24"/>
        <v>0</v>
      </c>
      <c r="AT29" s="78">
        <f t="shared" si="24"/>
        <v>0</v>
      </c>
      <c r="AU29" s="82">
        <f t="shared" si="24"/>
        <v>0</v>
      </c>
      <c r="AV29" s="193">
        <v>0</v>
      </c>
      <c r="AW29" s="78">
        <f t="shared" si="25"/>
        <v>0</v>
      </c>
      <c r="AX29" s="82">
        <f t="shared" si="26"/>
        <v>0</v>
      </c>
      <c r="AY29" s="78">
        <v>0</v>
      </c>
      <c r="AZ29" s="82">
        <f t="shared" si="27"/>
        <v>0</v>
      </c>
      <c r="BA29" s="78">
        <f t="shared" si="28"/>
        <v>0</v>
      </c>
      <c r="BB29" s="82">
        <f t="shared" si="29"/>
        <v>0</v>
      </c>
      <c r="BC29" s="78">
        <f t="shared" si="29"/>
        <v>0</v>
      </c>
      <c r="BD29" s="82">
        <f t="shared" si="29"/>
        <v>0</v>
      </c>
      <c r="BE29" s="83">
        <f t="shared" si="30"/>
        <v>1</v>
      </c>
      <c r="BF29" s="83">
        <f t="shared" si="31"/>
        <v>4.6840000000000002</v>
      </c>
      <c r="BG29" s="83">
        <f t="shared" si="32"/>
        <v>28.103999999999999</v>
      </c>
      <c r="BH29" s="83">
        <f t="shared" si="38"/>
        <v>0</v>
      </c>
      <c r="BI29" s="194">
        <f t="shared" si="33"/>
        <v>0</v>
      </c>
      <c r="BJ29" s="83">
        <f t="shared" si="34"/>
        <v>0</v>
      </c>
      <c r="BK29" s="83">
        <f t="shared" si="35"/>
        <v>1</v>
      </c>
      <c r="BL29" s="83">
        <f t="shared" si="35"/>
        <v>4.6840000000000002</v>
      </c>
      <c r="BM29" s="84">
        <f t="shared" si="35"/>
        <v>28.103999999999999</v>
      </c>
      <c r="BN29" s="186">
        <f t="shared" si="36"/>
        <v>14.052</v>
      </c>
      <c r="BO29" s="195">
        <f t="shared" si="37"/>
        <v>14.1</v>
      </c>
    </row>
    <row r="30" spans="1:67" ht="16.5">
      <c r="A30" s="6">
        <v>23</v>
      </c>
      <c r="B30" s="192" t="s">
        <v>804</v>
      </c>
      <c r="C30" s="193">
        <v>3</v>
      </c>
      <c r="D30" s="78">
        <f t="shared" si="0"/>
        <v>14.052</v>
      </c>
      <c r="E30" s="78">
        <f t="shared" si="1"/>
        <v>84.311999999999998</v>
      </c>
      <c r="F30" s="193">
        <v>0</v>
      </c>
      <c r="G30" s="78">
        <f t="shared" si="2"/>
        <v>0</v>
      </c>
      <c r="H30" s="78">
        <f t="shared" si="3"/>
        <v>0</v>
      </c>
      <c r="I30" s="80">
        <f t="shared" si="4"/>
        <v>3</v>
      </c>
      <c r="J30" s="80">
        <f t="shared" si="4"/>
        <v>14.052</v>
      </c>
      <c r="K30" s="80">
        <f t="shared" si="4"/>
        <v>84.311999999999998</v>
      </c>
      <c r="L30" s="193">
        <v>1</v>
      </c>
      <c r="M30" s="78">
        <f t="shared" si="5"/>
        <v>4.6840000000000002</v>
      </c>
      <c r="N30" s="78">
        <f t="shared" si="6"/>
        <v>28.103999999999999</v>
      </c>
      <c r="O30" s="193">
        <v>0</v>
      </c>
      <c r="P30" s="78">
        <f t="shared" si="7"/>
        <v>0</v>
      </c>
      <c r="Q30" s="78">
        <f t="shared" si="8"/>
        <v>0</v>
      </c>
      <c r="R30" s="80">
        <f t="shared" si="9"/>
        <v>1</v>
      </c>
      <c r="S30" s="80">
        <f t="shared" si="9"/>
        <v>4.6840000000000002</v>
      </c>
      <c r="T30" s="80">
        <f t="shared" si="9"/>
        <v>28.103999999999999</v>
      </c>
      <c r="U30" s="81">
        <v>0</v>
      </c>
      <c r="V30" s="78">
        <f t="shared" si="10"/>
        <v>0</v>
      </c>
      <c r="W30" s="78">
        <f t="shared" si="11"/>
        <v>0</v>
      </c>
      <c r="X30" s="78">
        <v>0</v>
      </c>
      <c r="Y30" s="78">
        <f t="shared" si="12"/>
        <v>0</v>
      </c>
      <c r="Z30" s="78">
        <f t="shared" si="13"/>
        <v>0</v>
      </c>
      <c r="AA30" s="80">
        <f t="shared" si="14"/>
        <v>0</v>
      </c>
      <c r="AB30" s="80">
        <f t="shared" si="14"/>
        <v>0</v>
      </c>
      <c r="AC30" s="80">
        <f t="shared" si="14"/>
        <v>0</v>
      </c>
      <c r="AD30" s="193"/>
      <c r="AE30" s="78">
        <f t="shared" si="15"/>
        <v>0</v>
      </c>
      <c r="AF30" s="78">
        <f t="shared" si="16"/>
        <v>0</v>
      </c>
      <c r="AG30" s="78">
        <v>0</v>
      </c>
      <c r="AH30" s="78">
        <f t="shared" si="17"/>
        <v>0</v>
      </c>
      <c r="AI30" s="78">
        <f t="shared" si="18"/>
        <v>0</v>
      </c>
      <c r="AJ30" s="78">
        <f t="shared" si="19"/>
        <v>0</v>
      </c>
      <c r="AK30" s="78">
        <f t="shared" si="19"/>
        <v>0</v>
      </c>
      <c r="AL30" s="78">
        <f t="shared" si="19"/>
        <v>0</v>
      </c>
      <c r="AM30" s="81">
        <v>0</v>
      </c>
      <c r="AN30" s="78">
        <f t="shared" si="20"/>
        <v>0</v>
      </c>
      <c r="AO30" s="82">
        <f t="shared" si="21"/>
        <v>0</v>
      </c>
      <c r="AP30" s="78">
        <v>0</v>
      </c>
      <c r="AQ30" s="82">
        <f t="shared" si="22"/>
        <v>0</v>
      </c>
      <c r="AR30" s="78">
        <f t="shared" si="23"/>
        <v>0</v>
      </c>
      <c r="AS30" s="82">
        <f t="shared" si="24"/>
        <v>0</v>
      </c>
      <c r="AT30" s="78">
        <f t="shared" si="24"/>
        <v>0</v>
      </c>
      <c r="AU30" s="82">
        <f t="shared" si="24"/>
        <v>0</v>
      </c>
      <c r="AV30" s="193">
        <v>0</v>
      </c>
      <c r="AW30" s="78">
        <f t="shared" si="25"/>
        <v>0</v>
      </c>
      <c r="AX30" s="82">
        <f t="shared" si="26"/>
        <v>0</v>
      </c>
      <c r="AY30" s="78">
        <v>0</v>
      </c>
      <c r="AZ30" s="82">
        <f t="shared" si="27"/>
        <v>0</v>
      </c>
      <c r="BA30" s="78">
        <f t="shared" si="28"/>
        <v>0</v>
      </c>
      <c r="BB30" s="82">
        <f t="shared" si="29"/>
        <v>0</v>
      </c>
      <c r="BC30" s="78">
        <f t="shared" si="29"/>
        <v>0</v>
      </c>
      <c r="BD30" s="82">
        <f t="shared" si="29"/>
        <v>0</v>
      </c>
      <c r="BE30" s="83">
        <f t="shared" si="30"/>
        <v>3</v>
      </c>
      <c r="BF30" s="83">
        <f t="shared" si="31"/>
        <v>14.052</v>
      </c>
      <c r="BG30" s="83">
        <f t="shared" si="32"/>
        <v>84.311999999999998</v>
      </c>
      <c r="BH30" s="83">
        <f t="shared" si="38"/>
        <v>0</v>
      </c>
      <c r="BI30" s="194">
        <f t="shared" si="33"/>
        <v>0</v>
      </c>
      <c r="BJ30" s="83">
        <f t="shared" si="34"/>
        <v>0</v>
      </c>
      <c r="BK30" s="83">
        <f t="shared" si="35"/>
        <v>3</v>
      </c>
      <c r="BL30" s="83">
        <f t="shared" si="35"/>
        <v>14.052</v>
      </c>
      <c r="BM30" s="84">
        <f t="shared" si="35"/>
        <v>84.311999999999998</v>
      </c>
      <c r="BN30" s="186">
        <f t="shared" si="36"/>
        <v>42.155999999999999</v>
      </c>
      <c r="BO30" s="195">
        <f t="shared" si="37"/>
        <v>42.2</v>
      </c>
    </row>
    <row r="31" spans="1:67" ht="16.5">
      <c r="A31" s="6">
        <v>24</v>
      </c>
      <c r="B31" s="192" t="s">
        <v>805</v>
      </c>
      <c r="C31" s="193">
        <v>1</v>
      </c>
      <c r="D31" s="78">
        <f t="shared" si="0"/>
        <v>4.6840000000000002</v>
      </c>
      <c r="E31" s="78">
        <f t="shared" si="1"/>
        <v>28.103999999999999</v>
      </c>
      <c r="F31" s="193">
        <v>0</v>
      </c>
      <c r="G31" s="78">
        <f t="shared" si="2"/>
        <v>0</v>
      </c>
      <c r="H31" s="78">
        <f t="shared" si="3"/>
        <v>0</v>
      </c>
      <c r="I31" s="80">
        <f t="shared" si="4"/>
        <v>1</v>
      </c>
      <c r="J31" s="80">
        <f t="shared" si="4"/>
        <v>4.6840000000000002</v>
      </c>
      <c r="K31" s="80">
        <f t="shared" si="4"/>
        <v>28.103999999999999</v>
      </c>
      <c r="L31" s="193">
        <v>1</v>
      </c>
      <c r="M31" s="78">
        <f t="shared" si="5"/>
        <v>4.6840000000000002</v>
      </c>
      <c r="N31" s="78">
        <f t="shared" si="6"/>
        <v>28.103999999999999</v>
      </c>
      <c r="O31" s="193">
        <v>0</v>
      </c>
      <c r="P31" s="78">
        <f t="shared" si="7"/>
        <v>0</v>
      </c>
      <c r="Q31" s="78">
        <f t="shared" si="8"/>
        <v>0</v>
      </c>
      <c r="R31" s="80">
        <f t="shared" si="9"/>
        <v>1</v>
      </c>
      <c r="S31" s="80">
        <f t="shared" si="9"/>
        <v>4.6840000000000002</v>
      </c>
      <c r="T31" s="80">
        <f t="shared" si="9"/>
        <v>28.103999999999999</v>
      </c>
      <c r="U31" s="81">
        <v>0</v>
      </c>
      <c r="V31" s="78">
        <f t="shared" si="10"/>
        <v>0</v>
      </c>
      <c r="W31" s="78">
        <f t="shared" si="11"/>
        <v>0</v>
      </c>
      <c r="X31" s="78">
        <v>0</v>
      </c>
      <c r="Y31" s="78">
        <f t="shared" si="12"/>
        <v>0</v>
      </c>
      <c r="Z31" s="78">
        <f t="shared" si="13"/>
        <v>0</v>
      </c>
      <c r="AA31" s="80">
        <f t="shared" si="14"/>
        <v>0</v>
      </c>
      <c r="AB31" s="80">
        <f t="shared" si="14"/>
        <v>0</v>
      </c>
      <c r="AC31" s="80">
        <f t="shared" si="14"/>
        <v>0</v>
      </c>
      <c r="AD31" s="193"/>
      <c r="AE31" s="78">
        <f t="shared" si="15"/>
        <v>0</v>
      </c>
      <c r="AF31" s="78">
        <f t="shared" si="16"/>
        <v>0</v>
      </c>
      <c r="AG31" s="78">
        <v>0</v>
      </c>
      <c r="AH31" s="78">
        <f t="shared" si="17"/>
        <v>0</v>
      </c>
      <c r="AI31" s="78">
        <f t="shared" si="18"/>
        <v>0</v>
      </c>
      <c r="AJ31" s="78">
        <f t="shared" si="19"/>
        <v>0</v>
      </c>
      <c r="AK31" s="78">
        <f t="shared" si="19"/>
        <v>0</v>
      </c>
      <c r="AL31" s="78">
        <f t="shared" si="19"/>
        <v>0</v>
      </c>
      <c r="AM31" s="81">
        <v>0</v>
      </c>
      <c r="AN31" s="78">
        <f t="shared" si="20"/>
        <v>0</v>
      </c>
      <c r="AO31" s="82">
        <f t="shared" si="21"/>
        <v>0</v>
      </c>
      <c r="AP31" s="78">
        <v>0</v>
      </c>
      <c r="AQ31" s="82">
        <f t="shared" si="22"/>
        <v>0</v>
      </c>
      <c r="AR31" s="78">
        <f t="shared" si="23"/>
        <v>0</v>
      </c>
      <c r="AS31" s="82">
        <f t="shared" si="24"/>
        <v>0</v>
      </c>
      <c r="AT31" s="78">
        <f t="shared" si="24"/>
        <v>0</v>
      </c>
      <c r="AU31" s="82">
        <f t="shared" si="24"/>
        <v>0</v>
      </c>
      <c r="AV31" s="193">
        <v>0</v>
      </c>
      <c r="AW31" s="78">
        <f t="shared" si="25"/>
        <v>0</v>
      </c>
      <c r="AX31" s="82">
        <f t="shared" si="26"/>
        <v>0</v>
      </c>
      <c r="AY31" s="78">
        <v>0</v>
      </c>
      <c r="AZ31" s="82">
        <f t="shared" si="27"/>
        <v>0</v>
      </c>
      <c r="BA31" s="78">
        <f t="shared" si="28"/>
        <v>0</v>
      </c>
      <c r="BB31" s="82">
        <f t="shared" si="29"/>
        <v>0</v>
      </c>
      <c r="BC31" s="78">
        <f t="shared" si="29"/>
        <v>0</v>
      </c>
      <c r="BD31" s="82">
        <f t="shared" si="29"/>
        <v>0</v>
      </c>
      <c r="BE31" s="83">
        <f t="shared" si="30"/>
        <v>1</v>
      </c>
      <c r="BF31" s="83">
        <f t="shared" si="31"/>
        <v>4.6840000000000002</v>
      </c>
      <c r="BG31" s="83">
        <f t="shared" si="32"/>
        <v>28.103999999999999</v>
      </c>
      <c r="BH31" s="83">
        <f t="shared" si="38"/>
        <v>0</v>
      </c>
      <c r="BI31" s="194">
        <f t="shared" si="33"/>
        <v>0</v>
      </c>
      <c r="BJ31" s="83">
        <f t="shared" si="34"/>
        <v>0</v>
      </c>
      <c r="BK31" s="83">
        <f t="shared" si="35"/>
        <v>1</v>
      </c>
      <c r="BL31" s="83">
        <f t="shared" si="35"/>
        <v>4.6840000000000002</v>
      </c>
      <c r="BM31" s="84">
        <f t="shared" si="35"/>
        <v>28.103999999999999</v>
      </c>
      <c r="BN31" s="186">
        <f t="shared" si="36"/>
        <v>14.052</v>
      </c>
      <c r="BO31" s="195">
        <f t="shared" si="37"/>
        <v>14.1</v>
      </c>
    </row>
    <row r="32" spans="1:67" ht="16.5">
      <c r="A32" s="6">
        <v>25</v>
      </c>
      <c r="B32" s="192" t="s">
        <v>806</v>
      </c>
      <c r="C32" s="193">
        <v>0</v>
      </c>
      <c r="D32" s="78">
        <f t="shared" si="0"/>
        <v>0</v>
      </c>
      <c r="E32" s="78">
        <f t="shared" si="1"/>
        <v>0</v>
      </c>
      <c r="F32" s="193">
        <v>0</v>
      </c>
      <c r="G32" s="78">
        <f t="shared" si="2"/>
        <v>0</v>
      </c>
      <c r="H32" s="78">
        <f t="shared" si="3"/>
        <v>0</v>
      </c>
      <c r="I32" s="80">
        <f t="shared" si="4"/>
        <v>0</v>
      </c>
      <c r="J32" s="80">
        <f t="shared" si="4"/>
        <v>0</v>
      </c>
      <c r="K32" s="80">
        <f t="shared" si="4"/>
        <v>0</v>
      </c>
      <c r="L32" s="193">
        <v>0</v>
      </c>
      <c r="M32" s="78">
        <f t="shared" si="5"/>
        <v>0</v>
      </c>
      <c r="N32" s="78">
        <f t="shared" si="6"/>
        <v>0</v>
      </c>
      <c r="O32" s="193">
        <v>0</v>
      </c>
      <c r="P32" s="78">
        <f t="shared" si="7"/>
        <v>0</v>
      </c>
      <c r="Q32" s="78">
        <f t="shared" si="8"/>
        <v>0</v>
      </c>
      <c r="R32" s="80">
        <f t="shared" si="9"/>
        <v>0</v>
      </c>
      <c r="S32" s="80">
        <f t="shared" si="9"/>
        <v>0</v>
      </c>
      <c r="T32" s="80">
        <f t="shared" si="9"/>
        <v>0</v>
      </c>
      <c r="U32" s="81">
        <v>0</v>
      </c>
      <c r="V32" s="78">
        <f t="shared" si="10"/>
        <v>0</v>
      </c>
      <c r="W32" s="78">
        <f t="shared" si="11"/>
        <v>0</v>
      </c>
      <c r="X32" s="78">
        <v>0</v>
      </c>
      <c r="Y32" s="78">
        <f t="shared" si="12"/>
        <v>0</v>
      </c>
      <c r="Z32" s="78">
        <f t="shared" si="13"/>
        <v>0</v>
      </c>
      <c r="AA32" s="80">
        <f t="shared" si="14"/>
        <v>0</v>
      </c>
      <c r="AB32" s="80">
        <f t="shared" si="14"/>
        <v>0</v>
      </c>
      <c r="AC32" s="80">
        <f t="shared" si="14"/>
        <v>0</v>
      </c>
      <c r="AD32" s="193"/>
      <c r="AE32" s="78">
        <f t="shared" si="15"/>
        <v>0</v>
      </c>
      <c r="AF32" s="78">
        <f t="shared" si="16"/>
        <v>0</v>
      </c>
      <c r="AG32" s="78">
        <v>0</v>
      </c>
      <c r="AH32" s="78">
        <f t="shared" si="17"/>
        <v>0</v>
      </c>
      <c r="AI32" s="78">
        <f t="shared" si="18"/>
        <v>0</v>
      </c>
      <c r="AJ32" s="78">
        <f t="shared" si="19"/>
        <v>0</v>
      </c>
      <c r="AK32" s="78">
        <f t="shared" si="19"/>
        <v>0</v>
      </c>
      <c r="AL32" s="78">
        <f t="shared" si="19"/>
        <v>0</v>
      </c>
      <c r="AM32" s="81">
        <v>0</v>
      </c>
      <c r="AN32" s="78">
        <f t="shared" si="20"/>
        <v>0</v>
      </c>
      <c r="AO32" s="82">
        <f t="shared" si="21"/>
        <v>0</v>
      </c>
      <c r="AP32" s="78">
        <v>0</v>
      </c>
      <c r="AQ32" s="82">
        <f t="shared" si="22"/>
        <v>0</v>
      </c>
      <c r="AR32" s="78">
        <f t="shared" si="23"/>
        <v>0</v>
      </c>
      <c r="AS32" s="82">
        <f t="shared" si="24"/>
        <v>0</v>
      </c>
      <c r="AT32" s="78">
        <f t="shared" si="24"/>
        <v>0</v>
      </c>
      <c r="AU32" s="82">
        <f t="shared" si="24"/>
        <v>0</v>
      </c>
      <c r="AV32" s="193">
        <v>0</v>
      </c>
      <c r="AW32" s="78">
        <f t="shared" si="25"/>
        <v>0</v>
      </c>
      <c r="AX32" s="82">
        <f t="shared" si="26"/>
        <v>0</v>
      </c>
      <c r="AY32" s="78">
        <v>0</v>
      </c>
      <c r="AZ32" s="82">
        <f t="shared" si="27"/>
        <v>0</v>
      </c>
      <c r="BA32" s="78">
        <f t="shared" si="28"/>
        <v>0</v>
      </c>
      <c r="BB32" s="82">
        <f t="shared" si="29"/>
        <v>0</v>
      </c>
      <c r="BC32" s="78">
        <f t="shared" si="29"/>
        <v>0</v>
      </c>
      <c r="BD32" s="82">
        <f t="shared" si="29"/>
        <v>0</v>
      </c>
      <c r="BE32" s="83">
        <f t="shared" si="30"/>
        <v>0</v>
      </c>
      <c r="BF32" s="83">
        <f t="shared" si="31"/>
        <v>0</v>
      </c>
      <c r="BG32" s="83">
        <f t="shared" si="32"/>
        <v>0</v>
      </c>
      <c r="BH32" s="83">
        <f t="shared" si="38"/>
        <v>0</v>
      </c>
      <c r="BI32" s="194">
        <f t="shared" si="33"/>
        <v>0</v>
      </c>
      <c r="BJ32" s="83">
        <f t="shared" si="34"/>
        <v>0</v>
      </c>
      <c r="BK32" s="83">
        <f t="shared" si="35"/>
        <v>0</v>
      </c>
      <c r="BL32" s="83">
        <f t="shared" si="35"/>
        <v>0</v>
      </c>
      <c r="BM32" s="84">
        <f t="shared" si="35"/>
        <v>0</v>
      </c>
      <c r="BN32" s="186">
        <f t="shared" si="36"/>
        <v>0</v>
      </c>
      <c r="BO32" s="195">
        <f t="shared" si="37"/>
        <v>0</v>
      </c>
    </row>
    <row r="33" spans="1:67" ht="16.5">
      <c r="A33" s="6">
        <v>26</v>
      </c>
      <c r="B33" s="192" t="s">
        <v>807</v>
      </c>
      <c r="C33" s="193">
        <v>0</v>
      </c>
      <c r="D33" s="78">
        <f t="shared" si="0"/>
        <v>0</v>
      </c>
      <c r="E33" s="78">
        <f t="shared" si="1"/>
        <v>0</v>
      </c>
      <c r="F33" s="193">
        <v>0</v>
      </c>
      <c r="G33" s="78">
        <f t="shared" si="2"/>
        <v>0</v>
      </c>
      <c r="H33" s="78">
        <f t="shared" si="3"/>
        <v>0</v>
      </c>
      <c r="I33" s="80">
        <f t="shared" si="4"/>
        <v>0</v>
      </c>
      <c r="J33" s="80">
        <f t="shared" si="4"/>
        <v>0</v>
      </c>
      <c r="K33" s="80">
        <f t="shared" si="4"/>
        <v>0</v>
      </c>
      <c r="L33" s="193">
        <v>0</v>
      </c>
      <c r="M33" s="78">
        <f t="shared" si="5"/>
        <v>0</v>
      </c>
      <c r="N33" s="78">
        <f t="shared" si="6"/>
        <v>0</v>
      </c>
      <c r="O33" s="193">
        <v>0</v>
      </c>
      <c r="P33" s="78">
        <f t="shared" si="7"/>
        <v>0</v>
      </c>
      <c r="Q33" s="78">
        <f t="shared" si="8"/>
        <v>0</v>
      </c>
      <c r="R33" s="80">
        <f t="shared" si="9"/>
        <v>0</v>
      </c>
      <c r="S33" s="80">
        <f t="shared" si="9"/>
        <v>0</v>
      </c>
      <c r="T33" s="80">
        <f t="shared" si="9"/>
        <v>0</v>
      </c>
      <c r="U33" s="81">
        <v>0</v>
      </c>
      <c r="V33" s="78">
        <f t="shared" si="10"/>
        <v>0</v>
      </c>
      <c r="W33" s="78">
        <f t="shared" si="11"/>
        <v>0</v>
      </c>
      <c r="X33" s="78">
        <v>0</v>
      </c>
      <c r="Y33" s="78">
        <f t="shared" si="12"/>
        <v>0</v>
      </c>
      <c r="Z33" s="78">
        <f t="shared" si="13"/>
        <v>0</v>
      </c>
      <c r="AA33" s="80">
        <f t="shared" si="14"/>
        <v>0</v>
      </c>
      <c r="AB33" s="80">
        <f t="shared" si="14"/>
        <v>0</v>
      </c>
      <c r="AC33" s="80">
        <f t="shared" si="14"/>
        <v>0</v>
      </c>
      <c r="AD33" s="193">
        <v>0</v>
      </c>
      <c r="AE33" s="78">
        <f t="shared" si="15"/>
        <v>0</v>
      </c>
      <c r="AF33" s="78">
        <f t="shared" si="16"/>
        <v>0</v>
      </c>
      <c r="AG33" s="78">
        <v>0</v>
      </c>
      <c r="AH33" s="78">
        <f t="shared" si="17"/>
        <v>0</v>
      </c>
      <c r="AI33" s="78">
        <f t="shared" si="18"/>
        <v>0</v>
      </c>
      <c r="AJ33" s="78">
        <f t="shared" si="19"/>
        <v>0</v>
      </c>
      <c r="AK33" s="78">
        <f t="shared" si="19"/>
        <v>0</v>
      </c>
      <c r="AL33" s="78">
        <f t="shared" si="19"/>
        <v>0</v>
      </c>
      <c r="AM33" s="81">
        <v>0</v>
      </c>
      <c r="AN33" s="78">
        <f t="shared" si="20"/>
        <v>0</v>
      </c>
      <c r="AO33" s="82">
        <f t="shared" si="21"/>
        <v>0</v>
      </c>
      <c r="AP33" s="78">
        <v>0</v>
      </c>
      <c r="AQ33" s="82">
        <f t="shared" si="22"/>
        <v>0</v>
      </c>
      <c r="AR33" s="78">
        <f t="shared" si="23"/>
        <v>0</v>
      </c>
      <c r="AS33" s="82">
        <f t="shared" si="24"/>
        <v>0</v>
      </c>
      <c r="AT33" s="78">
        <f t="shared" si="24"/>
        <v>0</v>
      </c>
      <c r="AU33" s="82">
        <f t="shared" si="24"/>
        <v>0</v>
      </c>
      <c r="AV33" s="193">
        <v>0</v>
      </c>
      <c r="AW33" s="78">
        <f t="shared" si="25"/>
        <v>0</v>
      </c>
      <c r="AX33" s="82">
        <f t="shared" si="26"/>
        <v>0</v>
      </c>
      <c r="AY33" s="78">
        <v>0</v>
      </c>
      <c r="AZ33" s="82">
        <f t="shared" si="27"/>
        <v>0</v>
      </c>
      <c r="BA33" s="78">
        <f t="shared" si="28"/>
        <v>0</v>
      </c>
      <c r="BB33" s="82">
        <f t="shared" si="29"/>
        <v>0</v>
      </c>
      <c r="BC33" s="78">
        <f t="shared" si="29"/>
        <v>0</v>
      </c>
      <c r="BD33" s="82">
        <f t="shared" si="29"/>
        <v>0</v>
      </c>
      <c r="BE33" s="83">
        <f t="shared" si="30"/>
        <v>0</v>
      </c>
      <c r="BF33" s="83">
        <f t="shared" si="31"/>
        <v>0</v>
      </c>
      <c r="BG33" s="83">
        <f t="shared" si="32"/>
        <v>0</v>
      </c>
      <c r="BH33" s="83">
        <f t="shared" si="38"/>
        <v>0</v>
      </c>
      <c r="BI33" s="194">
        <f t="shared" si="33"/>
        <v>0</v>
      </c>
      <c r="BJ33" s="83">
        <f t="shared" si="34"/>
        <v>0</v>
      </c>
      <c r="BK33" s="83">
        <f t="shared" si="35"/>
        <v>0</v>
      </c>
      <c r="BL33" s="83">
        <f t="shared" si="35"/>
        <v>0</v>
      </c>
      <c r="BM33" s="84">
        <f t="shared" si="35"/>
        <v>0</v>
      </c>
      <c r="BN33" s="186">
        <f t="shared" si="36"/>
        <v>0</v>
      </c>
      <c r="BO33" s="195">
        <f t="shared" si="37"/>
        <v>0</v>
      </c>
    </row>
    <row r="34" spans="1:67" ht="16.5">
      <c r="A34" s="6">
        <v>27</v>
      </c>
      <c r="B34" s="192" t="s">
        <v>808</v>
      </c>
      <c r="C34" s="193">
        <v>0</v>
      </c>
      <c r="D34" s="78">
        <f t="shared" si="0"/>
        <v>0</v>
      </c>
      <c r="E34" s="78">
        <f t="shared" si="1"/>
        <v>0</v>
      </c>
      <c r="F34" s="193">
        <v>0</v>
      </c>
      <c r="G34" s="78">
        <f t="shared" si="2"/>
        <v>0</v>
      </c>
      <c r="H34" s="78">
        <f t="shared" si="3"/>
        <v>0</v>
      </c>
      <c r="I34" s="80">
        <f t="shared" si="4"/>
        <v>0</v>
      </c>
      <c r="J34" s="80">
        <f t="shared" si="4"/>
        <v>0</v>
      </c>
      <c r="K34" s="80">
        <f t="shared" si="4"/>
        <v>0</v>
      </c>
      <c r="L34" s="193">
        <v>0</v>
      </c>
      <c r="M34" s="78">
        <f t="shared" si="5"/>
        <v>0</v>
      </c>
      <c r="N34" s="78">
        <f t="shared" si="6"/>
        <v>0</v>
      </c>
      <c r="O34" s="193">
        <v>0</v>
      </c>
      <c r="P34" s="78">
        <f t="shared" si="7"/>
        <v>0</v>
      </c>
      <c r="Q34" s="78">
        <f t="shared" si="8"/>
        <v>0</v>
      </c>
      <c r="R34" s="80">
        <f t="shared" si="9"/>
        <v>0</v>
      </c>
      <c r="S34" s="80">
        <f t="shared" si="9"/>
        <v>0</v>
      </c>
      <c r="T34" s="80">
        <f t="shared" si="9"/>
        <v>0</v>
      </c>
      <c r="U34" s="81">
        <v>0</v>
      </c>
      <c r="V34" s="78">
        <f t="shared" si="10"/>
        <v>0</v>
      </c>
      <c r="W34" s="78">
        <f t="shared" si="11"/>
        <v>0</v>
      </c>
      <c r="X34" s="78">
        <v>0</v>
      </c>
      <c r="Y34" s="78">
        <f t="shared" si="12"/>
        <v>0</v>
      </c>
      <c r="Z34" s="78">
        <f t="shared" si="13"/>
        <v>0</v>
      </c>
      <c r="AA34" s="80">
        <f t="shared" si="14"/>
        <v>0</v>
      </c>
      <c r="AB34" s="80">
        <f t="shared" si="14"/>
        <v>0</v>
      </c>
      <c r="AC34" s="80">
        <f t="shared" si="14"/>
        <v>0</v>
      </c>
      <c r="AD34" s="193">
        <v>0</v>
      </c>
      <c r="AE34" s="78">
        <f t="shared" si="15"/>
        <v>0</v>
      </c>
      <c r="AF34" s="78">
        <f t="shared" si="16"/>
        <v>0</v>
      </c>
      <c r="AG34" s="78">
        <v>0</v>
      </c>
      <c r="AH34" s="78">
        <f t="shared" si="17"/>
        <v>0</v>
      </c>
      <c r="AI34" s="78">
        <f t="shared" si="18"/>
        <v>0</v>
      </c>
      <c r="AJ34" s="78">
        <f t="shared" si="19"/>
        <v>0</v>
      </c>
      <c r="AK34" s="78">
        <f t="shared" si="19"/>
        <v>0</v>
      </c>
      <c r="AL34" s="78">
        <f t="shared" si="19"/>
        <v>0</v>
      </c>
      <c r="AM34" s="81">
        <v>0</v>
      </c>
      <c r="AN34" s="78">
        <f t="shared" si="20"/>
        <v>0</v>
      </c>
      <c r="AO34" s="82">
        <f t="shared" si="21"/>
        <v>0</v>
      </c>
      <c r="AP34" s="78">
        <v>0</v>
      </c>
      <c r="AQ34" s="82">
        <f t="shared" si="22"/>
        <v>0</v>
      </c>
      <c r="AR34" s="78">
        <f t="shared" si="23"/>
        <v>0</v>
      </c>
      <c r="AS34" s="82">
        <f t="shared" si="24"/>
        <v>0</v>
      </c>
      <c r="AT34" s="78">
        <f t="shared" si="24"/>
        <v>0</v>
      </c>
      <c r="AU34" s="82">
        <f t="shared" si="24"/>
        <v>0</v>
      </c>
      <c r="AV34" s="193">
        <v>0</v>
      </c>
      <c r="AW34" s="78">
        <f t="shared" si="25"/>
        <v>0</v>
      </c>
      <c r="AX34" s="82">
        <f t="shared" si="26"/>
        <v>0</v>
      </c>
      <c r="AY34" s="78">
        <v>0</v>
      </c>
      <c r="AZ34" s="82">
        <f t="shared" si="27"/>
        <v>0</v>
      </c>
      <c r="BA34" s="78">
        <f t="shared" si="28"/>
        <v>0</v>
      </c>
      <c r="BB34" s="82">
        <f t="shared" si="29"/>
        <v>0</v>
      </c>
      <c r="BC34" s="78">
        <f t="shared" si="29"/>
        <v>0</v>
      </c>
      <c r="BD34" s="82">
        <f t="shared" si="29"/>
        <v>0</v>
      </c>
      <c r="BE34" s="83">
        <f t="shared" si="30"/>
        <v>0</v>
      </c>
      <c r="BF34" s="83">
        <f t="shared" si="31"/>
        <v>0</v>
      </c>
      <c r="BG34" s="83">
        <f t="shared" si="32"/>
        <v>0</v>
      </c>
      <c r="BH34" s="83">
        <f t="shared" si="38"/>
        <v>0</v>
      </c>
      <c r="BI34" s="194">
        <f t="shared" si="33"/>
        <v>0</v>
      </c>
      <c r="BJ34" s="83">
        <f t="shared" si="34"/>
        <v>0</v>
      </c>
      <c r="BK34" s="83">
        <f t="shared" si="35"/>
        <v>0</v>
      </c>
      <c r="BL34" s="83">
        <f t="shared" si="35"/>
        <v>0</v>
      </c>
      <c r="BM34" s="84">
        <f t="shared" si="35"/>
        <v>0</v>
      </c>
      <c r="BN34" s="186">
        <f t="shared" si="36"/>
        <v>0</v>
      </c>
      <c r="BO34" s="195">
        <f t="shared" si="37"/>
        <v>0</v>
      </c>
    </row>
    <row r="35" spans="1:67" ht="16.5">
      <c r="A35" s="6">
        <v>28</v>
      </c>
      <c r="B35" s="192" t="s">
        <v>809</v>
      </c>
      <c r="C35" s="193">
        <v>5</v>
      </c>
      <c r="D35" s="78">
        <f t="shared" si="0"/>
        <v>23.42</v>
      </c>
      <c r="E35" s="78">
        <f t="shared" si="1"/>
        <v>140.52000000000001</v>
      </c>
      <c r="F35" s="193">
        <v>0</v>
      </c>
      <c r="G35" s="78">
        <f t="shared" si="2"/>
        <v>0</v>
      </c>
      <c r="H35" s="78">
        <f t="shared" si="3"/>
        <v>0</v>
      </c>
      <c r="I35" s="80">
        <f t="shared" si="4"/>
        <v>5</v>
      </c>
      <c r="J35" s="80">
        <f t="shared" si="4"/>
        <v>23.42</v>
      </c>
      <c r="K35" s="80">
        <f t="shared" si="4"/>
        <v>140.52000000000001</v>
      </c>
      <c r="L35" s="193">
        <v>0</v>
      </c>
      <c r="M35" s="78">
        <f t="shared" si="5"/>
        <v>0</v>
      </c>
      <c r="N35" s="78">
        <f t="shared" si="6"/>
        <v>0</v>
      </c>
      <c r="O35" s="193">
        <v>0</v>
      </c>
      <c r="P35" s="78">
        <f t="shared" si="7"/>
        <v>0</v>
      </c>
      <c r="Q35" s="78">
        <f t="shared" si="8"/>
        <v>0</v>
      </c>
      <c r="R35" s="80">
        <f t="shared" si="9"/>
        <v>0</v>
      </c>
      <c r="S35" s="80">
        <f t="shared" si="9"/>
        <v>0</v>
      </c>
      <c r="T35" s="80">
        <f t="shared" si="9"/>
        <v>0</v>
      </c>
      <c r="U35" s="81">
        <v>2</v>
      </c>
      <c r="V35" s="78">
        <f t="shared" si="10"/>
        <v>9.3680000000000003</v>
      </c>
      <c r="W35" s="78">
        <f t="shared" si="11"/>
        <v>56.207999999999998</v>
      </c>
      <c r="X35" s="78">
        <v>5</v>
      </c>
      <c r="Y35" s="78">
        <f t="shared" si="12"/>
        <v>13</v>
      </c>
      <c r="Z35" s="78">
        <f t="shared" si="13"/>
        <v>78</v>
      </c>
      <c r="AA35" s="80">
        <f t="shared" si="14"/>
        <v>7</v>
      </c>
      <c r="AB35" s="80">
        <f t="shared" si="14"/>
        <v>22.368000000000002</v>
      </c>
      <c r="AC35" s="80">
        <f t="shared" si="14"/>
        <v>134.208</v>
      </c>
      <c r="AD35" s="193">
        <v>2</v>
      </c>
      <c r="AE35" s="78">
        <f t="shared" si="15"/>
        <v>9.3680000000000003</v>
      </c>
      <c r="AF35" s="78">
        <f t="shared" si="16"/>
        <v>56.207999999999998</v>
      </c>
      <c r="AG35" s="78">
        <v>4</v>
      </c>
      <c r="AH35" s="78">
        <f t="shared" si="17"/>
        <v>10.4</v>
      </c>
      <c r="AI35" s="78">
        <f t="shared" si="18"/>
        <v>62.400000000000006</v>
      </c>
      <c r="AJ35" s="78">
        <f t="shared" si="19"/>
        <v>6</v>
      </c>
      <c r="AK35" s="78">
        <f t="shared" si="19"/>
        <v>19.768000000000001</v>
      </c>
      <c r="AL35" s="78">
        <f t="shared" si="19"/>
        <v>118.608</v>
      </c>
      <c r="AM35" s="81">
        <v>0</v>
      </c>
      <c r="AN35" s="78">
        <f t="shared" si="20"/>
        <v>0</v>
      </c>
      <c r="AO35" s="82">
        <f t="shared" si="21"/>
        <v>0</v>
      </c>
      <c r="AP35" s="78">
        <v>0</v>
      </c>
      <c r="AQ35" s="82">
        <f t="shared" si="22"/>
        <v>0</v>
      </c>
      <c r="AR35" s="78">
        <f t="shared" si="23"/>
        <v>0</v>
      </c>
      <c r="AS35" s="82">
        <f t="shared" si="24"/>
        <v>0</v>
      </c>
      <c r="AT35" s="78">
        <f t="shared" si="24"/>
        <v>0</v>
      </c>
      <c r="AU35" s="82">
        <f t="shared" si="24"/>
        <v>0</v>
      </c>
      <c r="AV35" s="193">
        <v>0</v>
      </c>
      <c r="AW35" s="78">
        <f t="shared" si="25"/>
        <v>0</v>
      </c>
      <c r="AX35" s="82">
        <f t="shared" si="26"/>
        <v>0</v>
      </c>
      <c r="AY35" s="78">
        <v>0</v>
      </c>
      <c r="AZ35" s="82">
        <f t="shared" si="27"/>
        <v>0</v>
      </c>
      <c r="BA35" s="78">
        <f t="shared" si="28"/>
        <v>0</v>
      </c>
      <c r="BB35" s="82">
        <f t="shared" si="29"/>
        <v>0</v>
      </c>
      <c r="BC35" s="78">
        <f t="shared" si="29"/>
        <v>0</v>
      </c>
      <c r="BD35" s="82">
        <f t="shared" si="29"/>
        <v>0</v>
      </c>
      <c r="BE35" s="83">
        <f t="shared" si="30"/>
        <v>7</v>
      </c>
      <c r="BF35" s="83">
        <f t="shared" si="31"/>
        <v>32.788000000000004</v>
      </c>
      <c r="BG35" s="83">
        <f t="shared" si="32"/>
        <v>196.72800000000001</v>
      </c>
      <c r="BH35" s="83">
        <f t="shared" si="38"/>
        <v>5</v>
      </c>
      <c r="BI35" s="194">
        <f t="shared" si="33"/>
        <v>13</v>
      </c>
      <c r="BJ35" s="83">
        <f t="shared" si="34"/>
        <v>78</v>
      </c>
      <c r="BK35" s="83">
        <f t="shared" si="35"/>
        <v>12</v>
      </c>
      <c r="BL35" s="83">
        <f t="shared" si="35"/>
        <v>45.788000000000004</v>
      </c>
      <c r="BM35" s="84">
        <f t="shared" si="35"/>
        <v>274.72800000000001</v>
      </c>
      <c r="BN35" s="186">
        <f t="shared" si="36"/>
        <v>137.364</v>
      </c>
      <c r="BO35" s="195">
        <f t="shared" si="37"/>
        <v>137.4</v>
      </c>
    </row>
    <row r="36" spans="1:67" ht="16.5">
      <c r="A36" s="6">
        <v>29</v>
      </c>
      <c r="B36" s="192" t="s">
        <v>810</v>
      </c>
      <c r="C36" s="193">
        <v>1</v>
      </c>
      <c r="D36" s="78">
        <f t="shared" si="0"/>
        <v>4.6840000000000002</v>
      </c>
      <c r="E36" s="78">
        <f t="shared" si="1"/>
        <v>28.103999999999999</v>
      </c>
      <c r="F36" s="193">
        <v>1</v>
      </c>
      <c r="G36" s="78">
        <f t="shared" si="2"/>
        <v>2.6</v>
      </c>
      <c r="H36" s="78">
        <f t="shared" si="3"/>
        <v>15.600000000000001</v>
      </c>
      <c r="I36" s="80">
        <f t="shared" si="4"/>
        <v>2</v>
      </c>
      <c r="J36" s="80">
        <f t="shared" si="4"/>
        <v>7.2840000000000007</v>
      </c>
      <c r="K36" s="80">
        <f t="shared" si="4"/>
        <v>43.704000000000001</v>
      </c>
      <c r="L36" s="193">
        <v>0</v>
      </c>
      <c r="M36" s="78">
        <f t="shared" si="5"/>
        <v>0</v>
      </c>
      <c r="N36" s="78">
        <f t="shared" si="6"/>
        <v>0</v>
      </c>
      <c r="O36" s="193">
        <v>1</v>
      </c>
      <c r="P36" s="78">
        <f t="shared" si="7"/>
        <v>2.6</v>
      </c>
      <c r="Q36" s="78">
        <f t="shared" si="8"/>
        <v>15.600000000000001</v>
      </c>
      <c r="R36" s="80">
        <f t="shared" si="9"/>
        <v>1</v>
      </c>
      <c r="S36" s="80">
        <f t="shared" si="9"/>
        <v>2.6</v>
      </c>
      <c r="T36" s="80">
        <f t="shared" si="9"/>
        <v>15.600000000000001</v>
      </c>
      <c r="U36" s="81">
        <v>0</v>
      </c>
      <c r="V36" s="78">
        <f t="shared" si="10"/>
        <v>0</v>
      </c>
      <c r="W36" s="78">
        <f t="shared" si="11"/>
        <v>0</v>
      </c>
      <c r="X36" s="78">
        <v>0</v>
      </c>
      <c r="Y36" s="78">
        <f t="shared" si="12"/>
        <v>0</v>
      </c>
      <c r="Z36" s="78">
        <f t="shared" si="13"/>
        <v>0</v>
      </c>
      <c r="AA36" s="80">
        <f t="shared" si="14"/>
        <v>0</v>
      </c>
      <c r="AB36" s="80">
        <f t="shared" si="14"/>
        <v>0</v>
      </c>
      <c r="AC36" s="80">
        <f t="shared" si="14"/>
        <v>0</v>
      </c>
      <c r="AD36" s="193"/>
      <c r="AE36" s="78">
        <f t="shared" si="15"/>
        <v>0</v>
      </c>
      <c r="AF36" s="78">
        <f t="shared" si="16"/>
        <v>0</v>
      </c>
      <c r="AG36" s="78">
        <v>0</v>
      </c>
      <c r="AH36" s="78">
        <f t="shared" si="17"/>
        <v>0</v>
      </c>
      <c r="AI36" s="78">
        <f t="shared" si="18"/>
        <v>0</v>
      </c>
      <c r="AJ36" s="78">
        <f t="shared" si="19"/>
        <v>0</v>
      </c>
      <c r="AK36" s="78">
        <f t="shared" si="19"/>
        <v>0</v>
      </c>
      <c r="AL36" s="78">
        <f t="shared" si="19"/>
        <v>0</v>
      </c>
      <c r="AM36" s="81">
        <v>0</v>
      </c>
      <c r="AN36" s="78">
        <f t="shared" si="20"/>
        <v>0</v>
      </c>
      <c r="AO36" s="82">
        <f t="shared" si="21"/>
        <v>0</v>
      </c>
      <c r="AP36" s="78">
        <v>0</v>
      </c>
      <c r="AQ36" s="82">
        <f t="shared" si="22"/>
        <v>0</v>
      </c>
      <c r="AR36" s="78">
        <f t="shared" si="23"/>
        <v>0</v>
      </c>
      <c r="AS36" s="82">
        <f t="shared" si="24"/>
        <v>0</v>
      </c>
      <c r="AT36" s="78">
        <f t="shared" si="24"/>
        <v>0</v>
      </c>
      <c r="AU36" s="82">
        <f t="shared" si="24"/>
        <v>0</v>
      </c>
      <c r="AV36" s="193">
        <v>0</v>
      </c>
      <c r="AW36" s="78">
        <f t="shared" si="25"/>
        <v>0</v>
      </c>
      <c r="AX36" s="82">
        <f t="shared" si="26"/>
        <v>0</v>
      </c>
      <c r="AY36" s="78">
        <v>0</v>
      </c>
      <c r="AZ36" s="82">
        <f t="shared" si="27"/>
        <v>0</v>
      </c>
      <c r="BA36" s="78">
        <f t="shared" si="28"/>
        <v>0</v>
      </c>
      <c r="BB36" s="82">
        <f t="shared" si="29"/>
        <v>0</v>
      </c>
      <c r="BC36" s="78">
        <f t="shared" si="29"/>
        <v>0</v>
      </c>
      <c r="BD36" s="82">
        <f t="shared" si="29"/>
        <v>0</v>
      </c>
      <c r="BE36" s="83">
        <f t="shared" si="30"/>
        <v>1</v>
      </c>
      <c r="BF36" s="83">
        <f t="shared" si="31"/>
        <v>4.6840000000000002</v>
      </c>
      <c r="BG36" s="83">
        <f t="shared" si="32"/>
        <v>28.103999999999999</v>
      </c>
      <c r="BH36" s="83">
        <f t="shared" si="38"/>
        <v>1</v>
      </c>
      <c r="BI36" s="194">
        <f t="shared" si="33"/>
        <v>2.6</v>
      </c>
      <c r="BJ36" s="83">
        <f t="shared" si="34"/>
        <v>15.600000000000001</v>
      </c>
      <c r="BK36" s="83">
        <f t="shared" si="35"/>
        <v>2</v>
      </c>
      <c r="BL36" s="83">
        <f t="shared" si="35"/>
        <v>7.2840000000000007</v>
      </c>
      <c r="BM36" s="84">
        <f t="shared" si="35"/>
        <v>43.704000000000001</v>
      </c>
      <c r="BN36" s="186">
        <f t="shared" si="36"/>
        <v>21.852</v>
      </c>
      <c r="BO36" s="195">
        <f t="shared" si="37"/>
        <v>21.9</v>
      </c>
    </row>
    <row r="37" spans="1:67" ht="16.5">
      <c r="A37" s="6">
        <v>30</v>
      </c>
      <c r="B37" s="192" t="s">
        <v>811</v>
      </c>
      <c r="C37" s="193">
        <v>1</v>
      </c>
      <c r="D37" s="78">
        <f t="shared" si="0"/>
        <v>4.6840000000000002</v>
      </c>
      <c r="E37" s="78">
        <f t="shared" si="1"/>
        <v>28.103999999999999</v>
      </c>
      <c r="F37" s="193">
        <v>0</v>
      </c>
      <c r="G37" s="78">
        <f t="shared" si="2"/>
        <v>0</v>
      </c>
      <c r="H37" s="78">
        <f t="shared" si="3"/>
        <v>0</v>
      </c>
      <c r="I37" s="80">
        <f t="shared" si="4"/>
        <v>1</v>
      </c>
      <c r="J37" s="80">
        <f t="shared" si="4"/>
        <v>4.6840000000000002</v>
      </c>
      <c r="K37" s="80">
        <f t="shared" si="4"/>
        <v>28.103999999999999</v>
      </c>
      <c r="L37" s="193">
        <v>0</v>
      </c>
      <c r="M37" s="78">
        <f t="shared" si="5"/>
        <v>0</v>
      </c>
      <c r="N37" s="78">
        <f t="shared" si="6"/>
        <v>0</v>
      </c>
      <c r="O37" s="193">
        <v>0</v>
      </c>
      <c r="P37" s="78">
        <f t="shared" si="7"/>
        <v>0</v>
      </c>
      <c r="Q37" s="78">
        <f t="shared" si="8"/>
        <v>0</v>
      </c>
      <c r="R37" s="80">
        <f t="shared" si="9"/>
        <v>0</v>
      </c>
      <c r="S37" s="80">
        <f t="shared" si="9"/>
        <v>0</v>
      </c>
      <c r="T37" s="80">
        <f t="shared" si="9"/>
        <v>0</v>
      </c>
      <c r="U37" s="81">
        <v>0</v>
      </c>
      <c r="V37" s="78">
        <f t="shared" si="10"/>
        <v>0</v>
      </c>
      <c r="W37" s="78">
        <f t="shared" si="11"/>
        <v>0</v>
      </c>
      <c r="X37" s="78">
        <v>0</v>
      </c>
      <c r="Y37" s="78">
        <f t="shared" si="12"/>
        <v>0</v>
      </c>
      <c r="Z37" s="78">
        <f t="shared" si="13"/>
        <v>0</v>
      </c>
      <c r="AA37" s="80">
        <f t="shared" si="14"/>
        <v>0</v>
      </c>
      <c r="AB37" s="80">
        <f t="shared" si="14"/>
        <v>0</v>
      </c>
      <c r="AC37" s="80">
        <f t="shared" si="14"/>
        <v>0</v>
      </c>
      <c r="AD37" s="193"/>
      <c r="AE37" s="78">
        <f t="shared" si="15"/>
        <v>0</v>
      </c>
      <c r="AF37" s="78">
        <f t="shared" si="16"/>
        <v>0</v>
      </c>
      <c r="AG37" s="78">
        <v>0</v>
      </c>
      <c r="AH37" s="78">
        <f t="shared" si="17"/>
        <v>0</v>
      </c>
      <c r="AI37" s="78">
        <f t="shared" si="18"/>
        <v>0</v>
      </c>
      <c r="AJ37" s="78">
        <f t="shared" si="19"/>
        <v>0</v>
      </c>
      <c r="AK37" s="78">
        <f t="shared" si="19"/>
        <v>0</v>
      </c>
      <c r="AL37" s="78">
        <f t="shared" si="19"/>
        <v>0</v>
      </c>
      <c r="AM37" s="81">
        <v>0</v>
      </c>
      <c r="AN37" s="78">
        <f t="shared" si="20"/>
        <v>0</v>
      </c>
      <c r="AO37" s="82">
        <f t="shared" si="21"/>
        <v>0</v>
      </c>
      <c r="AP37" s="78">
        <v>0</v>
      </c>
      <c r="AQ37" s="82">
        <f t="shared" si="22"/>
        <v>0</v>
      </c>
      <c r="AR37" s="78">
        <f t="shared" si="23"/>
        <v>0</v>
      </c>
      <c r="AS37" s="82">
        <f t="shared" si="24"/>
        <v>0</v>
      </c>
      <c r="AT37" s="78">
        <f t="shared" si="24"/>
        <v>0</v>
      </c>
      <c r="AU37" s="82">
        <f t="shared" si="24"/>
        <v>0</v>
      </c>
      <c r="AV37" s="193">
        <v>0</v>
      </c>
      <c r="AW37" s="78">
        <f t="shared" si="25"/>
        <v>0</v>
      </c>
      <c r="AX37" s="82">
        <f t="shared" si="26"/>
        <v>0</v>
      </c>
      <c r="AY37" s="78">
        <v>0</v>
      </c>
      <c r="AZ37" s="82">
        <f t="shared" si="27"/>
        <v>0</v>
      </c>
      <c r="BA37" s="78">
        <f t="shared" si="28"/>
        <v>0</v>
      </c>
      <c r="BB37" s="82">
        <f t="shared" si="29"/>
        <v>0</v>
      </c>
      <c r="BC37" s="78">
        <f t="shared" si="29"/>
        <v>0</v>
      </c>
      <c r="BD37" s="82">
        <f t="shared" si="29"/>
        <v>0</v>
      </c>
      <c r="BE37" s="83">
        <f t="shared" si="30"/>
        <v>1</v>
      </c>
      <c r="BF37" s="83">
        <f t="shared" si="31"/>
        <v>4.6840000000000002</v>
      </c>
      <c r="BG37" s="83">
        <f t="shared" si="32"/>
        <v>28.103999999999999</v>
      </c>
      <c r="BH37" s="83">
        <f t="shared" si="38"/>
        <v>0</v>
      </c>
      <c r="BI37" s="194">
        <f t="shared" si="33"/>
        <v>0</v>
      </c>
      <c r="BJ37" s="83">
        <f t="shared" si="34"/>
        <v>0</v>
      </c>
      <c r="BK37" s="83">
        <f t="shared" si="35"/>
        <v>1</v>
      </c>
      <c r="BL37" s="83">
        <f t="shared" si="35"/>
        <v>4.6840000000000002</v>
      </c>
      <c r="BM37" s="84">
        <f t="shared" si="35"/>
        <v>28.103999999999999</v>
      </c>
      <c r="BN37" s="186">
        <f t="shared" si="36"/>
        <v>14.052</v>
      </c>
      <c r="BO37" s="195">
        <f t="shared" si="37"/>
        <v>14.1</v>
      </c>
    </row>
    <row r="38" spans="1:67" ht="16.5">
      <c r="A38" s="6">
        <v>31</v>
      </c>
      <c r="B38" s="192" t="s">
        <v>812</v>
      </c>
      <c r="C38" s="193">
        <v>0</v>
      </c>
      <c r="D38" s="78">
        <f t="shared" si="0"/>
        <v>0</v>
      </c>
      <c r="E38" s="78">
        <f t="shared" si="1"/>
        <v>0</v>
      </c>
      <c r="F38" s="193">
        <v>0</v>
      </c>
      <c r="G38" s="78">
        <f t="shared" si="2"/>
        <v>0</v>
      </c>
      <c r="H38" s="78">
        <f t="shared" si="3"/>
        <v>0</v>
      </c>
      <c r="I38" s="80">
        <f t="shared" si="4"/>
        <v>0</v>
      </c>
      <c r="J38" s="80">
        <f t="shared" si="4"/>
        <v>0</v>
      </c>
      <c r="K38" s="80">
        <f t="shared" si="4"/>
        <v>0</v>
      </c>
      <c r="L38" s="193">
        <v>0</v>
      </c>
      <c r="M38" s="78">
        <f t="shared" si="5"/>
        <v>0</v>
      </c>
      <c r="N38" s="78">
        <f t="shared" si="6"/>
        <v>0</v>
      </c>
      <c r="O38" s="193">
        <v>0</v>
      </c>
      <c r="P38" s="78">
        <f t="shared" si="7"/>
        <v>0</v>
      </c>
      <c r="Q38" s="78">
        <f t="shared" si="8"/>
        <v>0</v>
      </c>
      <c r="R38" s="80">
        <f t="shared" si="9"/>
        <v>0</v>
      </c>
      <c r="S38" s="80">
        <f t="shared" si="9"/>
        <v>0</v>
      </c>
      <c r="T38" s="80">
        <f t="shared" si="9"/>
        <v>0</v>
      </c>
      <c r="U38" s="81">
        <v>0</v>
      </c>
      <c r="V38" s="78">
        <f t="shared" si="10"/>
        <v>0</v>
      </c>
      <c r="W38" s="78">
        <f t="shared" si="11"/>
        <v>0</v>
      </c>
      <c r="X38" s="78">
        <v>0</v>
      </c>
      <c r="Y38" s="78">
        <f t="shared" si="12"/>
        <v>0</v>
      </c>
      <c r="Z38" s="78">
        <f t="shared" si="13"/>
        <v>0</v>
      </c>
      <c r="AA38" s="80">
        <f t="shared" si="14"/>
        <v>0</v>
      </c>
      <c r="AB38" s="80">
        <f t="shared" si="14"/>
        <v>0</v>
      </c>
      <c r="AC38" s="80">
        <f t="shared" si="14"/>
        <v>0</v>
      </c>
      <c r="AD38" s="193"/>
      <c r="AE38" s="78">
        <f t="shared" si="15"/>
        <v>0</v>
      </c>
      <c r="AF38" s="78">
        <f t="shared" si="16"/>
        <v>0</v>
      </c>
      <c r="AG38" s="78">
        <v>0</v>
      </c>
      <c r="AH38" s="78">
        <f t="shared" si="17"/>
        <v>0</v>
      </c>
      <c r="AI38" s="78">
        <f t="shared" si="18"/>
        <v>0</v>
      </c>
      <c r="AJ38" s="78">
        <f t="shared" si="19"/>
        <v>0</v>
      </c>
      <c r="AK38" s="78">
        <f t="shared" si="19"/>
        <v>0</v>
      </c>
      <c r="AL38" s="78">
        <f t="shared" si="19"/>
        <v>0</v>
      </c>
      <c r="AM38" s="81">
        <v>0</v>
      </c>
      <c r="AN38" s="78">
        <f t="shared" si="20"/>
        <v>0</v>
      </c>
      <c r="AO38" s="82">
        <f t="shared" si="21"/>
        <v>0</v>
      </c>
      <c r="AP38" s="78">
        <v>0</v>
      </c>
      <c r="AQ38" s="82">
        <f t="shared" si="22"/>
        <v>0</v>
      </c>
      <c r="AR38" s="78">
        <f t="shared" si="23"/>
        <v>0</v>
      </c>
      <c r="AS38" s="82">
        <f t="shared" si="24"/>
        <v>0</v>
      </c>
      <c r="AT38" s="78">
        <f t="shared" si="24"/>
        <v>0</v>
      </c>
      <c r="AU38" s="82">
        <f t="shared" si="24"/>
        <v>0</v>
      </c>
      <c r="AV38" s="193">
        <v>0</v>
      </c>
      <c r="AW38" s="78">
        <f t="shared" si="25"/>
        <v>0</v>
      </c>
      <c r="AX38" s="82">
        <f t="shared" si="26"/>
        <v>0</v>
      </c>
      <c r="AY38" s="78">
        <v>0</v>
      </c>
      <c r="AZ38" s="82">
        <f t="shared" si="27"/>
        <v>0</v>
      </c>
      <c r="BA38" s="78">
        <f t="shared" si="28"/>
        <v>0</v>
      </c>
      <c r="BB38" s="82">
        <f t="shared" si="29"/>
        <v>0</v>
      </c>
      <c r="BC38" s="78">
        <f t="shared" si="29"/>
        <v>0</v>
      </c>
      <c r="BD38" s="82">
        <f t="shared" si="29"/>
        <v>0</v>
      </c>
      <c r="BE38" s="83">
        <f t="shared" si="30"/>
        <v>0</v>
      </c>
      <c r="BF38" s="83">
        <f t="shared" si="31"/>
        <v>0</v>
      </c>
      <c r="BG38" s="83">
        <f t="shared" si="32"/>
        <v>0</v>
      </c>
      <c r="BH38" s="83">
        <f t="shared" si="38"/>
        <v>0</v>
      </c>
      <c r="BI38" s="194">
        <f t="shared" si="33"/>
        <v>0</v>
      </c>
      <c r="BJ38" s="83">
        <f t="shared" si="34"/>
        <v>0</v>
      </c>
      <c r="BK38" s="83">
        <f t="shared" si="35"/>
        <v>0</v>
      </c>
      <c r="BL38" s="83">
        <f t="shared" si="35"/>
        <v>0</v>
      </c>
      <c r="BM38" s="84">
        <f t="shared" si="35"/>
        <v>0</v>
      </c>
      <c r="BN38" s="186">
        <f t="shared" si="36"/>
        <v>0</v>
      </c>
      <c r="BO38" s="195">
        <f t="shared" si="37"/>
        <v>0</v>
      </c>
    </row>
    <row r="39" spans="1:67" ht="16.5">
      <c r="A39" s="6">
        <v>32</v>
      </c>
      <c r="B39" s="192" t="s">
        <v>813</v>
      </c>
      <c r="C39" s="193">
        <v>2</v>
      </c>
      <c r="D39" s="78">
        <f t="shared" si="0"/>
        <v>9.3680000000000003</v>
      </c>
      <c r="E39" s="78">
        <f t="shared" si="1"/>
        <v>56.207999999999998</v>
      </c>
      <c r="F39" s="193">
        <v>0</v>
      </c>
      <c r="G39" s="78">
        <f t="shared" si="2"/>
        <v>0</v>
      </c>
      <c r="H39" s="78">
        <f t="shared" si="3"/>
        <v>0</v>
      </c>
      <c r="I39" s="80">
        <f t="shared" si="4"/>
        <v>2</v>
      </c>
      <c r="J39" s="80">
        <f t="shared" si="4"/>
        <v>9.3680000000000003</v>
      </c>
      <c r="K39" s="80">
        <f t="shared" si="4"/>
        <v>56.207999999999998</v>
      </c>
      <c r="L39" s="193">
        <v>1</v>
      </c>
      <c r="M39" s="78">
        <f t="shared" si="5"/>
        <v>4.6840000000000002</v>
      </c>
      <c r="N39" s="78">
        <f t="shared" si="6"/>
        <v>28.103999999999999</v>
      </c>
      <c r="O39" s="193">
        <v>0</v>
      </c>
      <c r="P39" s="78">
        <f t="shared" si="7"/>
        <v>0</v>
      </c>
      <c r="Q39" s="78">
        <f t="shared" si="8"/>
        <v>0</v>
      </c>
      <c r="R39" s="80">
        <f t="shared" si="9"/>
        <v>1</v>
      </c>
      <c r="S39" s="80">
        <f t="shared" si="9"/>
        <v>4.6840000000000002</v>
      </c>
      <c r="T39" s="80">
        <f t="shared" si="9"/>
        <v>28.103999999999999</v>
      </c>
      <c r="U39" s="81">
        <v>0</v>
      </c>
      <c r="V39" s="78">
        <f t="shared" si="10"/>
        <v>0</v>
      </c>
      <c r="W39" s="78">
        <f t="shared" si="11"/>
        <v>0</v>
      </c>
      <c r="X39" s="78">
        <v>0</v>
      </c>
      <c r="Y39" s="78">
        <f t="shared" si="12"/>
        <v>0</v>
      </c>
      <c r="Z39" s="78">
        <f t="shared" si="13"/>
        <v>0</v>
      </c>
      <c r="AA39" s="80">
        <f t="shared" si="14"/>
        <v>0</v>
      </c>
      <c r="AB39" s="80">
        <f t="shared" si="14"/>
        <v>0</v>
      </c>
      <c r="AC39" s="80">
        <f t="shared" si="14"/>
        <v>0</v>
      </c>
      <c r="AD39" s="193">
        <v>0</v>
      </c>
      <c r="AE39" s="78">
        <f t="shared" si="15"/>
        <v>0</v>
      </c>
      <c r="AF39" s="78">
        <f t="shared" si="16"/>
        <v>0</v>
      </c>
      <c r="AG39" s="78">
        <v>0</v>
      </c>
      <c r="AH39" s="78">
        <f t="shared" si="17"/>
        <v>0</v>
      </c>
      <c r="AI39" s="78">
        <f t="shared" si="18"/>
        <v>0</v>
      </c>
      <c r="AJ39" s="78">
        <f t="shared" si="19"/>
        <v>0</v>
      </c>
      <c r="AK39" s="78">
        <f t="shared" si="19"/>
        <v>0</v>
      </c>
      <c r="AL39" s="78">
        <f t="shared" si="19"/>
        <v>0</v>
      </c>
      <c r="AM39" s="81">
        <v>0</v>
      </c>
      <c r="AN39" s="78">
        <f t="shared" si="20"/>
        <v>0</v>
      </c>
      <c r="AO39" s="82">
        <f t="shared" si="21"/>
        <v>0</v>
      </c>
      <c r="AP39" s="78">
        <v>0</v>
      </c>
      <c r="AQ39" s="82">
        <f t="shared" si="22"/>
        <v>0</v>
      </c>
      <c r="AR39" s="78">
        <f t="shared" si="23"/>
        <v>0</v>
      </c>
      <c r="AS39" s="82">
        <f t="shared" si="24"/>
        <v>0</v>
      </c>
      <c r="AT39" s="78">
        <f t="shared" si="24"/>
        <v>0</v>
      </c>
      <c r="AU39" s="82">
        <f t="shared" si="24"/>
        <v>0</v>
      </c>
      <c r="AV39" s="193">
        <v>0</v>
      </c>
      <c r="AW39" s="78">
        <f t="shared" si="25"/>
        <v>0</v>
      </c>
      <c r="AX39" s="82">
        <f t="shared" si="26"/>
        <v>0</v>
      </c>
      <c r="AY39" s="78">
        <v>0</v>
      </c>
      <c r="AZ39" s="82">
        <f t="shared" si="27"/>
        <v>0</v>
      </c>
      <c r="BA39" s="78">
        <f t="shared" si="28"/>
        <v>0</v>
      </c>
      <c r="BB39" s="82">
        <f t="shared" si="29"/>
        <v>0</v>
      </c>
      <c r="BC39" s="78">
        <f t="shared" si="29"/>
        <v>0</v>
      </c>
      <c r="BD39" s="82">
        <f t="shared" si="29"/>
        <v>0</v>
      </c>
      <c r="BE39" s="83">
        <f t="shared" si="30"/>
        <v>2</v>
      </c>
      <c r="BF39" s="83">
        <f t="shared" si="31"/>
        <v>9.3680000000000003</v>
      </c>
      <c r="BG39" s="83">
        <f t="shared" si="32"/>
        <v>56.207999999999998</v>
      </c>
      <c r="BH39" s="83">
        <f t="shared" si="38"/>
        <v>0</v>
      </c>
      <c r="BI39" s="194">
        <f t="shared" si="33"/>
        <v>0</v>
      </c>
      <c r="BJ39" s="83">
        <f t="shared" si="34"/>
        <v>0</v>
      </c>
      <c r="BK39" s="83">
        <f t="shared" si="35"/>
        <v>2</v>
      </c>
      <c r="BL39" s="83">
        <f t="shared" si="35"/>
        <v>9.3680000000000003</v>
      </c>
      <c r="BM39" s="84">
        <f t="shared" si="35"/>
        <v>56.207999999999998</v>
      </c>
      <c r="BN39" s="186">
        <f t="shared" si="36"/>
        <v>28.103999999999999</v>
      </c>
      <c r="BO39" s="195">
        <f t="shared" si="37"/>
        <v>28.1</v>
      </c>
    </row>
    <row r="40" spans="1:67" ht="16.5">
      <c r="A40" s="6">
        <v>33</v>
      </c>
      <c r="B40" s="192" t="s">
        <v>814</v>
      </c>
      <c r="C40" s="193">
        <v>1</v>
      </c>
      <c r="D40" s="78">
        <f t="shared" si="0"/>
        <v>4.6840000000000002</v>
      </c>
      <c r="E40" s="78">
        <f t="shared" si="1"/>
        <v>28.103999999999999</v>
      </c>
      <c r="F40" s="193">
        <v>1</v>
      </c>
      <c r="G40" s="78">
        <f t="shared" si="2"/>
        <v>2.6</v>
      </c>
      <c r="H40" s="78">
        <f t="shared" si="3"/>
        <v>15.600000000000001</v>
      </c>
      <c r="I40" s="80">
        <f t="shared" si="4"/>
        <v>2</v>
      </c>
      <c r="J40" s="80">
        <f t="shared" si="4"/>
        <v>7.2840000000000007</v>
      </c>
      <c r="K40" s="80">
        <f t="shared" si="4"/>
        <v>43.704000000000001</v>
      </c>
      <c r="L40" s="193">
        <v>0</v>
      </c>
      <c r="M40" s="78">
        <f t="shared" si="5"/>
        <v>0</v>
      </c>
      <c r="N40" s="78">
        <f t="shared" si="6"/>
        <v>0</v>
      </c>
      <c r="O40" s="193">
        <v>1</v>
      </c>
      <c r="P40" s="78">
        <f t="shared" si="7"/>
        <v>2.6</v>
      </c>
      <c r="Q40" s="78">
        <f t="shared" si="8"/>
        <v>15.600000000000001</v>
      </c>
      <c r="R40" s="80">
        <f t="shared" si="9"/>
        <v>1</v>
      </c>
      <c r="S40" s="80">
        <f t="shared" si="9"/>
        <v>2.6</v>
      </c>
      <c r="T40" s="80">
        <f t="shared" si="9"/>
        <v>15.600000000000001</v>
      </c>
      <c r="U40" s="81">
        <v>0</v>
      </c>
      <c r="V40" s="78">
        <f t="shared" si="10"/>
        <v>0</v>
      </c>
      <c r="W40" s="78">
        <f t="shared" si="11"/>
        <v>0</v>
      </c>
      <c r="X40" s="78">
        <v>0</v>
      </c>
      <c r="Y40" s="78">
        <f t="shared" si="12"/>
        <v>0</v>
      </c>
      <c r="Z40" s="78">
        <f t="shared" si="13"/>
        <v>0</v>
      </c>
      <c r="AA40" s="80">
        <f t="shared" si="14"/>
        <v>0</v>
      </c>
      <c r="AB40" s="80">
        <f t="shared" si="14"/>
        <v>0</v>
      </c>
      <c r="AC40" s="80">
        <f t="shared" si="14"/>
        <v>0</v>
      </c>
      <c r="AD40" s="193">
        <v>0</v>
      </c>
      <c r="AE40" s="78">
        <f t="shared" si="15"/>
        <v>0</v>
      </c>
      <c r="AF40" s="78">
        <f t="shared" si="16"/>
        <v>0</v>
      </c>
      <c r="AG40" s="78">
        <v>0</v>
      </c>
      <c r="AH40" s="78">
        <f t="shared" si="17"/>
        <v>0</v>
      </c>
      <c r="AI40" s="78">
        <f t="shared" si="18"/>
        <v>0</v>
      </c>
      <c r="AJ40" s="78">
        <f t="shared" si="19"/>
        <v>0</v>
      </c>
      <c r="AK40" s="78">
        <f t="shared" si="19"/>
        <v>0</v>
      </c>
      <c r="AL40" s="78">
        <f t="shared" si="19"/>
        <v>0</v>
      </c>
      <c r="AM40" s="81">
        <v>0</v>
      </c>
      <c r="AN40" s="78">
        <f t="shared" si="20"/>
        <v>0</v>
      </c>
      <c r="AO40" s="82">
        <f t="shared" si="21"/>
        <v>0</v>
      </c>
      <c r="AP40" s="78">
        <v>0</v>
      </c>
      <c r="AQ40" s="82">
        <f t="shared" si="22"/>
        <v>0</v>
      </c>
      <c r="AR40" s="78">
        <f t="shared" si="23"/>
        <v>0</v>
      </c>
      <c r="AS40" s="82">
        <f t="shared" si="24"/>
        <v>0</v>
      </c>
      <c r="AT40" s="78">
        <f t="shared" si="24"/>
        <v>0</v>
      </c>
      <c r="AU40" s="82">
        <f t="shared" si="24"/>
        <v>0</v>
      </c>
      <c r="AV40" s="193">
        <v>0</v>
      </c>
      <c r="AW40" s="78">
        <f t="shared" si="25"/>
        <v>0</v>
      </c>
      <c r="AX40" s="82">
        <f t="shared" si="26"/>
        <v>0</v>
      </c>
      <c r="AY40" s="78">
        <v>0</v>
      </c>
      <c r="AZ40" s="82">
        <f t="shared" si="27"/>
        <v>0</v>
      </c>
      <c r="BA40" s="78">
        <f t="shared" si="28"/>
        <v>0</v>
      </c>
      <c r="BB40" s="82">
        <f t="shared" si="29"/>
        <v>0</v>
      </c>
      <c r="BC40" s="78">
        <f t="shared" si="29"/>
        <v>0</v>
      </c>
      <c r="BD40" s="82">
        <f t="shared" si="29"/>
        <v>0</v>
      </c>
      <c r="BE40" s="83">
        <f t="shared" si="30"/>
        <v>1</v>
      </c>
      <c r="BF40" s="83">
        <f t="shared" si="31"/>
        <v>4.6840000000000002</v>
      </c>
      <c r="BG40" s="83">
        <f t="shared" si="32"/>
        <v>28.103999999999999</v>
      </c>
      <c r="BH40" s="83">
        <f t="shared" si="38"/>
        <v>1</v>
      </c>
      <c r="BI40" s="194">
        <f t="shared" si="33"/>
        <v>2.6</v>
      </c>
      <c r="BJ40" s="83">
        <f t="shared" si="34"/>
        <v>15.600000000000001</v>
      </c>
      <c r="BK40" s="83">
        <f t="shared" si="35"/>
        <v>2</v>
      </c>
      <c r="BL40" s="83">
        <f t="shared" si="35"/>
        <v>7.2840000000000007</v>
      </c>
      <c r="BM40" s="84">
        <f t="shared" si="35"/>
        <v>43.704000000000001</v>
      </c>
      <c r="BN40" s="186">
        <f t="shared" si="36"/>
        <v>21.852</v>
      </c>
      <c r="BO40" s="195">
        <f t="shared" si="37"/>
        <v>21.9</v>
      </c>
    </row>
    <row r="41" spans="1:67" ht="16.5">
      <c r="A41" s="6">
        <v>34</v>
      </c>
      <c r="B41" s="192" t="s">
        <v>815</v>
      </c>
      <c r="C41" s="193">
        <v>0</v>
      </c>
      <c r="D41" s="78">
        <f t="shared" si="0"/>
        <v>0</v>
      </c>
      <c r="E41" s="78">
        <f t="shared" si="1"/>
        <v>0</v>
      </c>
      <c r="F41" s="193">
        <v>0</v>
      </c>
      <c r="G41" s="78">
        <f t="shared" si="2"/>
        <v>0</v>
      </c>
      <c r="H41" s="78">
        <f t="shared" si="3"/>
        <v>0</v>
      </c>
      <c r="I41" s="80">
        <f t="shared" si="4"/>
        <v>0</v>
      </c>
      <c r="J41" s="80">
        <f t="shared" si="4"/>
        <v>0</v>
      </c>
      <c r="K41" s="80">
        <f t="shared" si="4"/>
        <v>0</v>
      </c>
      <c r="L41" s="193">
        <v>0</v>
      </c>
      <c r="M41" s="78">
        <f t="shared" si="5"/>
        <v>0</v>
      </c>
      <c r="N41" s="78">
        <f t="shared" si="6"/>
        <v>0</v>
      </c>
      <c r="O41" s="193">
        <v>0</v>
      </c>
      <c r="P41" s="78">
        <f t="shared" si="7"/>
        <v>0</v>
      </c>
      <c r="Q41" s="78">
        <f t="shared" si="8"/>
        <v>0</v>
      </c>
      <c r="R41" s="80">
        <f t="shared" si="9"/>
        <v>0</v>
      </c>
      <c r="S41" s="80">
        <f t="shared" si="9"/>
        <v>0</v>
      </c>
      <c r="T41" s="80">
        <f t="shared" si="9"/>
        <v>0</v>
      </c>
      <c r="U41" s="81">
        <v>0</v>
      </c>
      <c r="V41" s="78">
        <f t="shared" si="10"/>
        <v>0</v>
      </c>
      <c r="W41" s="78">
        <f t="shared" si="11"/>
        <v>0</v>
      </c>
      <c r="X41" s="78">
        <v>0</v>
      </c>
      <c r="Y41" s="78">
        <f t="shared" si="12"/>
        <v>0</v>
      </c>
      <c r="Z41" s="78">
        <f t="shared" si="13"/>
        <v>0</v>
      </c>
      <c r="AA41" s="80">
        <f t="shared" si="14"/>
        <v>0</v>
      </c>
      <c r="AB41" s="80">
        <f t="shared" si="14"/>
        <v>0</v>
      </c>
      <c r="AC41" s="80">
        <f t="shared" si="14"/>
        <v>0</v>
      </c>
      <c r="AD41" s="193"/>
      <c r="AE41" s="78">
        <f t="shared" si="15"/>
        <v>0</v>
      </c>
      <c r="AF41" s="78">
        <f t="shared" si="16"/>
        <v>0</v>
      </c>
      <c r="AG41" s="78">
        <v>0</v>
      </c>
      <c r="AH41" s="78">
        <f t="shared" si="17"/>
        <v>0</v>
      </c>
      <c r="AI41" s="78">
        <f t="shared" si="18"/>
        <v>0</v>
      </c>
      <c r="AJ41" s="78">
        <f t="shared" si="19"/>
        <v>0</v>
      </c>
      <c r="AK41" s="78">
        <f t="shared" si="19"/>
        <v>0</v>
      </c>
      <c r="AL41" s="78">
        <f t="shared" si="19"/>
        <v>0</v>
      </c>
      <c r="AM41" s="81">
        <v>0</v>
      </c>
      <c r="AN41" s="78">
        <f t="shared" si="20"/>
        <v>0</v>
      </c>
      <c r="AO41" s="82">
        <f t="shared" si="21"/>
        <v>0</v>
      </c>
      <c r="AP41" s="78">
        <v>0</v>
      </c>
      <c r="AQ41" s="82">
        <f t="shared" si="22"/>
        <v>0</v>
      </c>
      <c r="AR41" s="78">
        <f t="shared" si="23"/>
        <v>0</v>
      </c>
      <c r="AS41" s="82">
        <f t="shared" si="24"/>
        <v>0</v>
      </c>
      <c r="AT41" s="78">
        <f t="shared" si="24"/>
        <v>0</v>
      </c>
      <c r="AU41" s="82">
        <f t="shared" si="24"/>
        <v>0</v>
      </c>
      <c r="AV41" s="193">
        <v>0</v>
      </c>
      <c r="AW41" s="78">
        <f t="shared" si="25"/>
        <v>0</v>
      </c>
      <c r="AX41" s="82">
        <f t="shared" si="26"/>
        <v>0</v>
      </c>
      <c r="AY41" s="78">
        <v>0</v>
      </c>
      <c r="AZ41" s="82">
        <f t="shared" si="27"/>
        <v>0</v>
      </c>
      <c r="BA41" s="78">
        <f t="shared" si="28"/>
        <v>0</v>
      </c>
      <c r="BB41" s="82">
        <f t="shared" si="29"/>
        <v>0</v>
      </c>
      <c r="BC41" s="78">
        <f t="shared" si="29"/>
        <v>0</v>
      </c>
      <c r="BD41" s="82">
        <f t="shared" si="29"/>
        <v>0</v>
      </c>
      <c r="BE41" s="83">
        <f t="shared" si="30"/>
        <v>0</v>
      </c>
      <c r="BF41" s="83">
        <f t="shared" si="31"/>
        <v>0</v>
      </c>
      <c r="BG41" s="83">
        <f t="shared" si="32"/>
        <v>0</v>
      </c>
      <c r="BH41" s="83">
        <f t="shared" si="38"/>
        <v>0</v>
      </c>
      <c r="BI41" s="194">
        <f t="shared" si="33"/>
        <v>0</v>
      </c>
      <c r="BJ41" s="83">
        <f t="shared" si="34"/>
        <v>0</v>
      </c>
      <c r="BK41" s="83">
        <f t="shared" si="35"/>
        <v>0</v>
      </c>
      <c r="BL41" s="83">
        <f t="shared" si="35"/>
        <v>0</v>
      </c>
      <c r="BM41" s="84">
        <f t="shared" si="35"/>
        <v>0</v>
      </c>
      <c r="BN41" s="186">
        <f t="shared" si="36"/>
        <v>0</v>
      </c>
      <c r="BO41" s="195">
        <f t="shared" si="37"/>
        <v>0</v>
      </c>
    </row>
    <row r="42" spans="1:67" ht="16.5">
      <c r="A42" s="6">
        <v>35</v>
      </c>
      <c r="B42" s="192" t="s">
        <v>816</v>
      </c>
      <c r="C42" s="193">
        <v>0</v>
      </c>
      <c r="D42" s="78">
        <f t="shared" si="0"/>
        <v>0</v>
      </c>
      <c r="E42" s="78">
        <f t="shared" si="1"/>
        <v>0</v>
      </c>
      <c r="F42" s="193">
        <v>0</v>
      </c>
      <c r="G42" s="78">
        <f t="shared" si="2"/>
        <v>0</v>
      </c>
      <c r="H42" s="78">
        <f t="shared" si="3"/>
        <v>0</v>
      </c>
      <c r="I42" s="80">
        <f t="shared" si="4"/>
        <v>0</v>
      </c>
      <c r="J42" s="80">
        <f t="shared" si="4"/>
        <v>0</v>
      </c>
      <c r="K42" s="80">
        <f t="shared" si="4"/>
        <v>0</v>
      </c>
      <c r="L42" s="193">
        <v>0</v>
      </c>
      <c r="M42" s="78">
        <f t="shared" si="5"/>
        <v>0</v>
      </c>
      <c r="N42" s="78">
        <f t="shared" si="6"/>
        <v>0</v>
      </c>
      <c r="O42" s="193">
        <v>0</v>
      </c>
      <c r="P42" s="78">
        <f t="shared" si="7"/>
        <v>0</v>
      </c>
      <c r="Q42" s="78">
        <f t="shared" si="8"/>
        <v>0</v>
      </c>
      <c r="R42" s="80">
        <f t="shared" si="9"/>
        <v>0</v>
      </c>
      <c r="S42" s="80">
        <f t="shared" si="9"/>
        <v>0</v>
      </c>
      <c r="T42" s="80">
        <f t="shared" si="9"/>
        <v>0</v>
      </c>
      <c r="U42" s="81">
        <v>0</v>
      </c>
      <c r="V42" s="78">
        <f t="shared" si="10"/>
        <v>0</v>
      </c>
      <c r="W42" s="78">
        <f t="shared" si="11"/>
        <v>0</v>
      </c>
      <c r="X42" s="78">
        <v>0</v>
      </c>
      <c r="Y42" s="78">
        <f t="shared" si="12"/>
        <v>0</v>
      </c>
      <c r="Z42" s="78">
        <f t="shared" si="13"/>
        <v>0</v>
      </c>
      <c r="AA42" s="80">
        <f t="shared" si="14"/>
        <v>0</v>
      </c>
      <c r="AB42" s="80">
        <f t="shared" si="14"/>
        <v>0</v>
      </c>
      <c r="AC42" s="80">
        <f t="shared" si="14"/>
        <v>0</v>
      </c>
      <c r="AD42" s="193"/>
      <c r="AE42" s="78">
        <f t="shared" si="15"/>
        <v>0</v>
      </c>
      <c r="AF42" s="78">
        <f t="shared" si="16"/>
        <v>0</v>
      </c>
      <c r="AG42" s="78">
        <v>0</v>
      </c>
      <c r="AH42" s="78">
        <f t="shared" si="17"/>
        <v>0</v>
      </c>
      <c r="AI42" s="78">
        <f t="shared" si="18"/>
        <v>0</v>
      </c>
      <c r="AJ42" s="78">
        <f t="shared" si="19"/>
        <v>0</v>
      </c>
      <c r="AK42" s="78">
        <f t="shared" si="19"/>
        <v>0</v>
      </c>
      <c r="AL42" s="78">
        <f t="shared" si="19"/>
        <v>0</v>
      </c>
      <c r="AM42" s="81">
        <v>0</v>
      </c>
      <c r="AN42" s="78">
        <f t="shared" si="20"/>
        <v>0</v>
      </c>
      <c r="AO42" s="82">
        <f t="shared" si="21"/>
        <v>0</v>
      </c>
      <c r="AP42" s="78">
        <v>0</v>
      </c>
      <c r="AQ42" s="82">
        <f t="shared" si="22"/>
        <v>0</v>
      </c>
      <c r="AR42" s="78">
        <f t="shared" si="23"/>
        <v>0</v>
      </c>
      <c r="AS42" s="82">
        <f t="shared" si="24"/>
        <v>0</v>
      </c>
      <c r="AT42" s="78">
        <f t="shared" si="24"/>
        <v>0</v>
      </c>
      <c r="AU42" s="82">
        <f t="shared" si="24"/>
        <v>0</v>
      </c>
      <c r="AV42" s="193">
        <v>0</v>
      </c>
      <c r="AW42" s="78">
        <f t="shared" si="25"/>
        <v>0</v>
      </c>
      <c r="AX42" s="82">
        <f t="shared" si="26"/>
        <v>0</v>
      </c>
      <c r="AY42" s="78">
        <v>0</v>
      </c>
      <c r="AZ42" s="82">
        <f t="shared" si="27"/>
        <v>0</v>
      </c>
      <c r="BA42" s="78">
        <f t="shared" si="28"/>
        <v>0</v>
      </c>
      <c r="BB42" s="82">
        <f t="shared" si="29"/>
        <v>0</v>
      </c>
      <c r="BC42" s="78">
        <f t="shared" si="29"/>
        <v>0</v>
      </c>
      <c r="BD42" s="82">
        <f t="shared" si="29"/>
        <v>0</v>
      </c>
      <c r="BE42" s="83">
        <f t="shared" si="30"/>
        <v>0</v>
      </c>
      <c r="BF42" s="83">
        <f t="shared" si="31"/>
        <v>0</v>
      </c>
      <c r="BG42" s="83">
        <f t="shared" si="32"/>
        <v>0</v>
      </c>
      <c r="BH42" s="83">
        <f t="shared" si="38"/>
        <v>0</v>
      </c>
      <c r="BI42" s="194">
        <f t="shared" si="33"/>
        <v>0</v>
      </c>
      <c r="BJ42" s="83">
        <f t="shared" si="34"/>
        <v>0</v>
      </c>
      <c r="BK42" s="83">
        <f t="shared" si="35"/>
        <v>0</v>
      </c>
      <c r="BL42" s="83">
        <f t="shared" si="35"/>
        <v>0</v>
      </c>
      <c r="BM42" s="84">
        <f t="shared" si="35"/>
        <v>0</v>
      </c>
      <c r="BN42" s="186">
        <f t="shared" si="36"/>
        <v>0</v>
      </c>
      <c r="BO42" s="195">
        <f t="shared" si="37"/>
        <v>0</v>
      </c>
    </row>
    <row r="43" spans="1:67" ht="16.5">
      <c r="A43" s="6">
        <v>36</v>
      </c>
      <c r="B43" s="192" t="s">
        <v>817</v>
      </c>
      <c r="C43" s="193">
        <v>0</v>
      </c>
      <c r="D43" s="78">
        <f t="shared" si="0"/>
        <v>0</v>
      </c>
      <c r="E43" s="78">
        <f t="shared" si="1"/>
        <v>0</v>
      </c>
      <c r="F43" s="193">
        <v>0</v>
      </c>
      <c r="G43" s="78">
        <f t="shared" si="2"/>
        <v>0</v>
      </c>
      <c r="H43" s="78">
        <f t="shared" si="3"/>
        <v>0</v>
      </c>
      <c r="I43" s="80">
        <f t="shared" si="4"/>
        <v>0</v>
      </c>
      <c r="J43" s="80">
        <f t="shared" si="4"/>
        <v>0</v>
      </c>
      <c r="K43" s="80">
        <f t="shared" si="4"/>
        <v>0</v>
      </c>
      <c r="L43" s="193">
        <v>0</v>
      </c>
      <c r="M43" s="78">
        <f t="shared" si="5"/>
        <v>0</v>
      </c>
      <c r="N43" s="78">
        <f t="shared" si="6"/>
        <v>0</v>
      </c>
      <c r="O43" s="193">
        <v>0</v>
      </c>
      <c r="P43" s="78">
        <f t="shared" si="7"/>
        <v>0</v>
      </c>
      <c r="Q43" s="78">
        <f t="shared" si="8"/>
        <v>0</v>
      </c>
      <c r="R43" s="80">
        <f t="shared" si="9"/>
        <v>0</v>
      </c>
      <c r="S43" s="80">
        <f t="shared" si="9"/>
        <v>0</v>
      </c>
      <c r="T43" s="80">
        <f t="shared" si="9"/>
        <v>0</v>
      </c>
      <c r="U43" s="81">
        <v>0</v>
      </c>
      <c r="V43" s="78">
        <f t="shared" si="10"/>
        <v>0</v>
      </c>
      <c r="W43" s="78">
        <f t="shared" si="11"/>
        <v>0</v>
      </c>
      <c r="X43" s="78">
        <v>0</v>
      </c>
      <c r="Y43" s="78">
        <f t="shared" si="12"/>
        <v>0</v>
      </c>
      <c r="Z43" s="78">
        <f t="shared" si="13"/>
        <v>0</v>
      </c>
      <c r="AA43" s="80">
        <f t="shared" si="14"/>
        <v>0</v>
      </c>
      <c r="AB43" s="80">
        <f t="shared" si="14"/>
        <v>0</v>
      </c>
      <c r="AC43" s="80">
        <f t="shared" si="14"/>
        <v>0</v>
      </c>
      <c r="AD43" s="193"/>
      <c r="AE43" s="78">
        <f t="shared" si="15"/>
        <v>0</v>
      </c>
      <c r="AF43" s="78">
        <f t="shared" si="16"/>
        <v>0</v>
      </c>
      <c r="AG43" s="78">
        <v>0</v>
      </c>
      <c r="AH43" s="78">
        <f t="shared" si="17"/>
        <v>0</v>
      </c>
      <c r="AI43" s="78">
        <f t="shared" si="18"/>
        <v>0</v>
      </c>
      <c r="AJ43" s="78">
        <f t="shared" si="19"/>
        <v>0</v>
      </c>
      <c r="AK43" s="78">
        <f t="shared" si="19"/>
        <v>0</v>
      </c>
      <c r="AL43" s="78">
        <f t="shared" si="19"/>
        <v>0</v>
      </c>
      <c r="AM43" s="81">
        <v>0</v>
      </c>
      <c r="AN43" s="78">
        <f t="shared" si="20"/>
        <v>0</v>
      </c>
      <c r="AO43" s="82">
        <f t="shared" si="21"/>
        <v>0</v>
      </c>
      <c r="AP43" s="78">
        <v>0</v>
      </c>
      <c r="AQ43" s="82">
        <f t="shared" si="22"/>
        <v>0</v>
      </c>
      <c r="AR43" s="78">
        <f t="shared" si="23"/>
        <v>0</v>
      </c>
      <c r="AS43" s="82">
        <f t="shared" si="24"/>
        <v>0</v>
      </c>
      <c r="AT43" s="78">
        <f t="shared" si="24"/>
        <v>0</v>
      </c>
      <c r="AU43" s="82">
        <f t="shared" si="24"/>
        <v>0</v>
      </c>
      <c r="AV43" s="193">
        <v>0</v>
      </c>
      <c r="AW43" s="78">
        <f t="shared" si="25"/>
        <v>0</v>
      </c>
      <c r="AX43" s="82">
        <f t="shared" si="26"/>
        <v>0</v>
      </c>
      <c r="AY43" s="78">
        <v>0</v>
      </c>
      <c r="AZ43" s="82">
        <f t="shared" si="27"/>
        <v>0</v>
      </c>
      <c r="BA43" s="78">
        <f t="shared" si="28"/>
        <v>0</v>
      </c>
      <c r="BB43" s="82">
        <f t="shared" si="29"/>
        <v>0</v>
      </c>
      <c r="BC43" s="78">
        <f t="shared" si="29"/>
        <v>0</v>
      </c>
      <c r="BD43" s="82">
        <f t="shared" si="29"/>
        <v>0</v>
      </c>
      <c r="BE43" s="83">
        <f t="shared" si="30"/>
        <v>0</v>
      </c>
      <c r="BF43" s="83">
        <f t="shared" si="31"/>
        <v>0</v>
      </c>
      <c r="BG43" s="83">
        <f t="shared" si="32"/>
        <v>0</v>
      </c>
      <c r="BH43" s="83">
        <f t="shared" si="38"/>
        <v>0</v>
      </c>
      <c r="BI43" s="194">
        <f t="shared" si="33"/>
        <v>0</v>
      </c>
      <c r="BJ43" s="83">
        <f t="shared" si="34"/>
        <v>0</v>
      </c>
      <c r="BK43" s="83">
        <f t="shared" si="35"/>
        <v>0</v>
      </c>
      <c r="BL43" s="83">
        <f t="shared" si="35"/>
        <v>0</v>
      </c>
      <c r="BM43" s="84">
        <f t="shared" si="35"/>
        <v>0</v>
      </c>
      <c r="BN43" s="186">
        <f t="shared" si="36"/>
        <v>0</v>
      </c>
      <c r="BO43" s="195">
        <f t="shared" si="37"/>
        <v>0</v>
      </c>
    </row>
    <row r="44" spans="1:67" ht="16.5">
      <c r="A44" s="6">
        <v>37</v>
      </c>
      <c r="B44" s="192" t="s">
        <v>818</v>
      </c>
      <c r="C44" s="193">
        <v>0</v>
      </c>
      <c r="D44" s="78">
        <f t="shared" si="0"/>
        <v>0</v>
      </c>
      <c r="E44" s="78">
        <f t="shared" si="1"/>
        <v>0</v>
      </c>
      <c r="F44" s="193">
        <v>0</v>
      </c>
      <c r="G44" s="78">
        <f t="shared" si="2"/>
        <v>0</v>
      </c>
      <c r="H44" s="78">
        <f t="shared" si="3"/>
        <v>0</v>
      </c>
      <c r="I44" s="80">
        <f t="shared" si="4"/>
        <v>0</v>
      </c>
      <c r="J44" s="80">
        <f t="shared" si="4"/>
        <v>0</v>
      </c>
      <c r="K44" s="80">
        <f t="shared" si="4"/>
        <v>0</v>
      </c>
      <c r="L44" s="193">
        <v>0</v>
      </c>
      <c r="M44" s="78">
        <f t="shared" si="5"/>
        <v>0</v>
      </c>
      <c r="N44" s="78">
        <f t="shared" si="6"/>
        <v>0</v>
      </c>
      <c r="O44" s="193">
        <v>0</v>
      </c>
      <c r="P44" s="78">
        <f t="shared" si="7"/>
        <v>0</v>
      </c>
      <c r="Q44" s="78">
        <f t="shared" si="8"/>
        <v>0</v>
      </c>
      <c r="R44" s="80">
        <f t="shared" si="9"/>
        <v>0</v>
      </c>
      <c r="S44" s="80">
        <f t="shared" si="9"/>
        <v>0</v>
      </c>
      <c r="T44" s="80">
        <f t="shared" si="9"/>
        <v>0</v>
      </c>
      <c r="U44" s="81">
        <v>0</v>
      </c>
      <c r="V44" s="78">
        <f t="shared" si="10"/>
        <v>0</v>
      </c>
      <c r="W44" s="78">
        <f t="shared" si="11"/>
        <v>0</v>
      </c>
      <c r="X44" s="78">
        <v>0</v>
      </c>
      <c r="Y44" s="78">
        <f t="shared" si="12"/>
        <v>0</v>
      </c>
      <c r="Z44" s="78">
        <f t="shared" si="13"/>
        <v>0</v>
      </c>
      <c r="AA44" s="80">
        <f t="shared" si="14"/>
        <v>0</v>
      </c>
      <c r="AB44" s="80">
        <f t="shared" si="14"/>
        <v>0</v>
      </c>
      <c r="AC44" s="80">
        <f t="shared" si="14"/>
        <v>0</v>
      </c>
      <c r="AD44" s="193"/>
      <c r="AE44" s="78">
        <f t="shared" si="15"/>
        <v>0</v>
      </c>
      <c r="AF44" s="78">
        <f t="shared" si="16"/>
        <v>0</v>
      </c>
      <c r="AG44" s="78">
        <v>0</v>
      </c>
      <c r="AH44" s="78">
        <f t="shared" si="17"/>
        <v>0</v>
      </c>
      <c r="AI44" s="78">
        <f t="shared" si="18"/>
        <v>0</v>
      </c>
      <c r="AJ44" s="78">
        <f t="shared" si="19"/>
        <v>0</v>
      </c>
      <c r="AK44" s="78">
        <f t="shared" si="19"/>
        <v>0</v>
      </c>
      <c r="AL44" s="78">
        <f t="shared" si="19"/>
        <v>0</v>
      </c>
      <c r="AM44" s="81">
        <v>0</v>
      </c>
      <c r="AN44" s="78">
        <f t="shared" si="20"/>
        <v>0</v>
      </c>
      <c r="AO44" s="82">
        <f t="shared" si="21"/>
        <v>0</v>
      </c>
      <c r="AP44" s="78">
        <v>0</v>
      </c>
      <c r="AQ44" s="82">
        <f t="shared" si="22"/>
        <v>0</v>
      </c>
      <c r="AR44" s="78">
        <f t="shared" si="23"/>
        <v>0</v>
      </c>
      <c r="AS44" s="82">
        <f t="shared" si="24"/>
        <v>0</v>
      </c>
      <c r="AT44" s="78">
        <f t="shared" si="24"/>
        <v>0</v>
      </c>
      <c r="AU44" s="82">
        <f t="shared" si="24"/>
        <v>0</v>
      </c>
      <c r="AV44" s="193">
        <v>0</v>
      </c>
      <c r="AW44" s="78">
        <f t="shared" si="25"/>
        <v>0</v>
      </c>
      <c r="AX44" s="82">
        <f t="shared" si="26"/>
        <v>0</v>
      </c>
      <c r="AY44" s="78">
        <v>0</v>
      </c>
      <c r="AZ44" s="82">
        <f t="shared" si="27"/>
        <v>0</v>
      </c>
      <c r="BA44" s="78">
        <f t="shared" si="28"/>
        <v>0</v>
      </c>
      <c r="BB44" s="82">
        <f t="shared" si="29"/>
        <v>0</v>
      </c>
      <c r="BC44" s="78">
        <f t="shared" si="29"/>
        <v>0</v>
      </c>
      <c r="BD44" s="82">
        <f t="shared" si="29"/>
        <v>0</v>
      </c>
      <c r="BE44" s="83">
        <f t="shared" si="30"/>
        <v>0</v>
      </c>
      <c r="BF44" s="83">
        <f t="shared" si="31"/>
        <v>0</v>
      </c>
      <c r="BG44" s="83">
        <f t="shared" si="32"/>
        <v>0</v>
      </c>
      <c r="BH44" s="83">
        <f t="shared" si="38"/>
        <v>0</v>
      </c>
      <c r="BI44" s="194">
        <f t="shared" si="33"/>
        <v>0</v>
      </c>
      <c r="BJ44" s="83">
        <f t="shared" si="34"/>
        <v>0</v>
      </c>
      <c r="BK44" s="83">
        <f t="shared" si="35"/>
        <v>0</v>
      </c>
      <c r="BL44" s="83">
        <f t="shared" si="35"/>
        <v>0</v>
      </c>
      <c r="BM44" s="84">
        <f t="shared" si="35"/>
        <v>0</v>
      </c>
      <c r="BN44" s="186">
        <f t="shared" si="36"/>
        <v>0</v>
      </c>
      <c r="BO44" s="195">
        <f t="shared" si="37"/>
        <v>0</v>
      </c>
    </row>
    <row r="45" spans="1:67" ht="16.5">
      <c r="A45" s="6">
        <v>38</v>
      </c>
      <c r="B45" s="192" t="s">
        <v>819</v>
      </c>
      <c r="C45" s="193">
        <v>4</v>
      </c>
      <c r="D45" s="78">
        <f t="shared" si="0"/>
        <v>18.736000000000001</v>
      </c>
      <c r="E45" s="78">
        <f t="shared" si="1"/>
        <v>112.416</v>
      </c>
      <c r="F45" s="193">
        <v>3</v>
      </c>
      <c r="G45" s="78">
        <f t="shared" si="2"/>
        <v>7.8000000000000007</v>
      </c>
      <c r="H45" s="78">
        <f t="shared" si="3"/>
        <v>46.800000000000004</v>
      </c>
      <c r="I45" s="80">
        <f t="shared" si="4"/>
        <v>7</v>
      </c>
      <c r="J45" s="80">
        <f t="shared" si="4"/>
        <v>26.536000000000001</v>
      </c>
      <c r="K45" s="80">
        <f t="shared" si="4"/>
        <v>159.21600000000001</v>
      </c>
      <c r="L45" s="193">
        <v>0</v>
      </c>
      <c r="M45" s="78">
        <f t="shared" si="5"/>
        <v>0</v>
      </c>
      <c r="N45" s="78">
        <f t="shared" si="6"/>
        <v>0</v>
      </c>
      <c r="O45" s="193">
        <v>0</v>
      </c>
      <c r="P45" s="78">
        <f t="shared" si="7"/>
        <v>0</v>
      </c>
      <c r="Q45" s="78">
        <f t="shared" si="8"/>
        <v>0</v>
      </c>
      <c r="R45" s="80">
        <f t="shared" si="9"/>
        <v>0</v>
      </c>
      <c r="S45" s="80">
        <f t="shared" si="9"/>
        <v>0</v>
      </c>
      <c r="T45" s="80">
        <f t="shared" si="9"/>
        <v>0</v>
      </c>
      <c r="U45" s="81">
        <v>82</v>
      </c>
      <c r="V45" s="78">
        <f t="shared" si="10"/>
        <v>384.08800000000002</v>
      </c>
      <c r="W45" s="78">
        <f t="shared" si="11"/>
        <v>2304.5280000000002</v>
      </c>
      <c r="X45" s="78">
        <v>0</v>
      </c>
      <c r="Y45" s="78">
        <f t="shared" si="12"/>
        <v>0</v>
      </c>
      <c r="Z45" s="78">
        <f t="shared" si="13"/>
        <v>0</v>
      </c>
      <c r="AA45" s="80">
        <f t="shared" si="14"/>
        <v>82</v>
      </c>
      <c r="AB45" s="80">
        <f t="shared" si="14"/>
        <v>384.08800000000002</v>
      </c>
      <c r="AC45" s="80">
        <f t="shared" si="14"/>
        <v>2304.5280000000002</v>
      </c>
      <c r="AD45" s="193">
        <v>0</v>
      </c>
      <c r="AE45" s="78">
        <f t="shared" si="15"/>
        <v>0</v>
      </c>
      <c r="AF45" s="78">
        <f t="shared" si="16"/>
        <v>0</v>
      </c>
      <c r="AG45" s="78">
        <v>0</v>
      </c>
      <c r="AH45" s="78">
        <f t="shared" si="17"/>
        <v>0</v>
      </c>
      <c r="AI45" s="78">
        <f t="shared" si="18"/>
        <v>0</v>
      </c>
      <c r="AJ45" s="78">
        <f t="shared" si="19"/>
        <v>0</v>
      </c>
      <c r="AK45" s="78">
        <f t="shared" si="19"/>
        <v>0</v>
      </c>
      <c r="AL45" s="78">
        <f t="shared" si="19"/>
        <v>0</v>
      </c>
      <c r="AM45" s="81">
        <v>0</v>
      </c>
      <c r="AN45" s="78">
        <f t="shared" si="20"/>
        <v>0</v>
      </c>
      <c r="AO45" s="82">
        <f t="shared" si="21"/>
        <v>0</v>
      </c>
      <c r="AP45" s="78">
        <v>0</v>
      </c>
      <c r="AQ45" s="82">
        <f t="shared" si="22"/>
        <v>0</v>
      </c>
      <c r="AR45" s="78">
        <f t="shared" si="23"/>
        <v>0</v>
      </c>
      <c r="AS45" s="82">
        <f t="shared" si="24"/>
        <v>0</v>
      </c>
      <c r="AT45" s="78">
        <f t="shared" si="24"/>
        <v>0</v>
      </c>
      <c r="AU45" s="82">
        <f t="shared" si="24"/>
        <v>0</v>
      </c>
      <c r="AV45" s="193">
        <v>0</v>
      </c>
      <c r="AW45" s="78">
        <f t="shared" si="25"/>
        <v>0</v>
      </c>
      <c r="AX45" s="82">
        <f t="shared" si="26"/>
        <v>0</v>
      </c>
      <c r="AY45" s="78">
        <v>0</v>
      </c>
      <c r="AZ45" s="82">
        <f t="shared" si="27"/>
        <v>0</v>
      </c>
      <c r="BA45" s="78">
        <f t="shared" si="28"/>
        <v>0</v>
      </c>
      <c r="BB45" s="82">
        <f t="shared" si="29"/>
        <v>0</v>
      </c>
      <c r="BC45" s="78">
        <f t="shared" si="29"/>
        <v>0</v>
      </c>
      <c r="BD45" s="82">
        <f t="shared" si="29"/>
        <v>0</v>
      </c>
      <c r="BE45" s="83">
        <f t="shared" si="30"/>
        <v>86</v>
      </c>
      <c r="BF45" s="83">
        <f t="shared" si="31"/>
        <v>402.82400000000001</v>
      </c>
      <c r="BG45" s="83">
        <f t="shared" si="32"/>
        <v>2416.944</v>
      </c>
      <c r="BH45" s="83">
        <f t="shared" si="38"/>
        <v>3</v>
      </c>
      <c r="BI45" s="194">
        <f t="shared" si="33"/>
        <v>7.8000000000000007</v>
      </c>
      <c r="BJ45" s="83">
        <f t="shared" si="34"/>
        <v>46.800000000000004</v>
      </c>
      <c r="BK45" s="83">
        <f t="shared" si="35"/>
        <v>89</v>
      </c>
      <c r="BL45" s="83">
        <f t="shared" si="35"/>
        <v>410.62400000000002</v>
      </c>
      <c r="BM45" s="84">
        <f t="shared" si="35"/>
        <v>2463.7440000000001</v>
      </c>
      <c r="BN45" s="186">
        <f t="shared" si="36"/>
        <v>1231.8720000000001</v>
      </c>
      <c r="BO45" s="195">
        <f t="shared" si="37"/>
        <v>1231.9000000000001</v>
      </c>
    </row>
    <row r="46" spans="1:67" ht="16.5">
      <c r="A46" s="6">
        <v>39</v>
      </c>
      <c r="B46" s="192" t="s">
        <v>820</v>
      </c>
      <c r="C46" s="193">
        <v>0</v>
      </c>
      <c r="D46" s="78">
        <f t="shared" si="0"/>
        <v>0</v>
      </c>
      <c r="E46" s="78">
        <f t="shared" si="1"/>
        <v>0</v>
      </c>
      <c r="F46" s="193">
        <v>0</v>
      </c>
      <c r="G46" s="78">
        <f t="shared" si="2"/>
        <v>0</v>
      </c>
      <c r="H46" s="78">
        <f t="shared" si="3"/>
        <v>0</v>
      </c>
      <c r="I46" s="80">
        <f t="shared" si="4"/>
        <v>0</v>
      </c>
      <c r="J46" s="80">
        <f t="shared" si="4"/>
        <v>0</v>
      </c>
      <c r="K46" s="80">
        <f t="shared" si="4"/>
        <v>0</v>
      </c>
      <c r="L46" s="193">
        <v>0</v>
      </c>
      <c r="M46" s="78">
        <f t="shared" si="5"/>
        <v>0</v>
      </c>
      <c r="N46" s="78">
        <f t="shared" si="6"/>
        <v>0</v>
      </c>
      <c r="O46" s="193">
        <v>0</v>
      </c>
      <c r="P46" s="78">
        <f t="shared" si="7"/>
        <v>0</v>
      </c>
      <c r="Q46" s="78">
        <f t="shared" si="8"/>
        <v>0</v>
      </c>
      <c r="R46" s="80">
        <f t="shared" si="9"/>
        <v>0</v>
      </c>
      <c r="S46" s="80">
        <f t="shared" si="9"/>
        <v>0</v>
      </c>
      <c r="T46" s="80">
        <f t="shared" si="9"/>
        <v>0</v>
      </c>
      <c r="U46" s="81">
        <v>0</v>
      </c>
      <c r="V46" s="78">
        <f t="shared" si="10"/>
        <v>0</v>
      </c>
      <c r="W46" s="78">
        <f t="shared" si="11"/>
        <v>0</v>
      </c>
      <c r="X46" s="78">
        <v>0</v>
      </c>
      <c r="Y46" s="78">
        <f t="shared" si="12"/>
        <v>0</v>
      </c>
      <c r="Z46" s="78">
        <f t="shared" si="13"/>
        <v>0</v>
      </c>
      <c r="AA46" s="80">
        <f t="shared" si="14"/>
        <v>0</v>
      </c>
      <c r="AB46" s="80">
        <f t="shared" si="14"/>
        <v>0</v>
      </c>
      <c r="AC46" s="80">
        <f t="shared" si="14"/>
        <v>0</v>
      </c>
      <c r="AD46" s="193">
        <v>0</v>
      </c>
      <c r="AE46" s="78">
        <f t="shared" si="15"/>
        <v>0</v>
      </c>
      <c r="AF46" s="78">
        <f t="shared" si="16"/>
        <v>0</v>
      </c>
      <c r="AG46" s="78">
        <v>0</v>
      </c>
      <c r="AH46" s="78">
        <f t="shared" si="17"/>
        <v>0</v>
      </c>
      <c r="AI46" s="78">
        <f t="shared" si="18"/>
        <v>0</v>
      </c>
      <c r="AJ46" s="78">
        <f t="shared" si="19"/>
        <v>0</v>
      </c>
      <c r="AK46" s="78">
        <f t="shared" si="19"/>
        <v>0</v>
      </c>
      <c r="AL46" s="78">
        <f t="shared" si="19"/>
        <v>0</v>
      </c>
      <c r="AM46" s="81">
        <v>0</v>
      </c>
      <c r="AN46" s="78">
        <f t="shared" si="20"/>
        <v>0</v>
      </c>
      <c r="AO46" s="82">
        <f t="shared" si="21"/>
        <v>0</v>
      </c>
      <c r="AP46" s="78">
        <v>0</v>
      </c>
      <c r="AQ46" s="82">
        <f t="shared" si="22"/>
        <v>0</v>
      </c>
      <c r="AR46" s="78">
        <f t="shared" si="23"/>
        <v>0</v>
      </c>
      <c r="AS46" s="82">
        <f t="shared" si="24"/>
        <v>0</v>
      </c>
      <c r="AT46" s="78">
        <f t="shared" si="24"/>
        <v>0</v>
      </c>
      <c r="AU46" s="82">
        <f t="shared" si="24"/>
        <v>0</v>
      </c>
      <c r="AV46" s="193">
        <v>0</v>
      </c>
      <c r="AW46" s="78">
        <f t="shared" si="25"/>
        <v>0</v>
      </c>
      <c r="AX46" s="82">
        <f t="shared" si="26"/>
        <v>0</v>
      </c>
      <c r="AY46" s="78">
        <v>0</v>
      </c>
      <c r="AZ46" s="82">
        <f t="shared" si="27"/>
        <v>0</v>
      </c>
      <c r="BA46" s="78">
        <f t="shared" si="28"/>
        <v>0</v>
      </c>
      <c r="BB46" s="82">
        <f t="shared" si="29"/>
        <v>0</v>
      </c>
      <c r="BC46" s="78">
        <f t="shared" si="29"/>
        <v>0</v>
      </c>
      <c r="BD46" s="82">
        <f t="shared" si="29"/>
        <v>0</v>
      </c>
      <c r="BE46" s="83">
        <f t="shared" si="30"/>
        <v>0</v>
      </c>
      <c r="BF46" s="83">
        <f t="shared" si="31"/>
        <v>0</v>
      </c>
      <c r="BG46" s="83">
        <f t="shared" si="32"/>
        <v>0</v>
      </c>
      <c r="BH46" s="83">
        <f t="shared" si="38"/>
        <v>0</v>
      </c>
      <c r="BI46" s="194">
        <f t="shared" si="33"/>
        <v>0</v>
      </c>
      <c r="BJ46" s="83">
        <f t="shared" si="34"/>
        <v>0</v>
      </c>
      <c r="BK46" s="83">
        <f t="shared" si="35"/>
        <v>0</v>
      </c>
      <c r="BL46" s="83">
        <f t="shared" si="35"/>
        <v>0</v>
      </c>
      <c r="BM46" s="84">
        <f t="shared" si="35"/>
        <v>0</v>
      </c>
      <c r="BN46" s="186">
        <f t="shared" si="36"/>
        <v>0</v>
      </c>
      <c r="BO46" s="195">
        <f t="shared" si="37"/>
        <v>0</v>
      </c>
    </row>
    <row r="47" spans="1:67" ht="16.5">
      <c r="A47" s="6">
        <v>40</v>
      </c>
      <c r="B47" s="196" t="s">
        <v>821</v>
      </c>
      <c r="C47" s="193">
        <v>1</v>
      </c>
      <c r="D47" s="78">
        <f t="shared" si="0"/>
        <v>4.6840000000000002</v>
      </c>
      <c r="E47" s="78">
        <f t="shared" si="1"/>
        <v>28.103999999999999</v>
      </c>
      <c r="F47" s="193">
        <v>0</v>
      </c>
      <c r="G47" s="78">
        <f t="shared" si="2"/>
        <v>0</v>
      </c>
      <c r="H47" s="78">
        <f t="shared" si="3"/>
        <v>0</v>
      </c>
      <c r="I47" s="80">
        <f t="shared" si="4"/>
        <v>1</v>
      </c>
      <c r="J47" s="80">
        <f t="shared" si="4"/>
        <v>4.6840000000000002</v>
      </c>
      <c r="K47" s="80">
        <f t="shared" si="4"/>
        <v>28.103999999999999</v>
      </c>
      <c r="L47" s="193">
        <v>0</v>
      </c>
      <c r="M47" s="78">
        <f t="shared" si="5"/>
        <v>0</v>
      </c>
      <c r="N47" s="78">
        <f t="shared" si="6"/>
        <v>0</v>
      </c>
      <c r="O47" s="193">
        <v>0</v>
      </c>
      <c r="P47" s="78">
        <f t="shared" si="7"/>
        <v>0</v>
      </c>
      <c r="Q47" s="78">
        <f t="shared" si="8"/>
        <v>0</v>
      </c>
      <c r="R47" s="80">
        <f t="shared" si="9"/>
        <v>0</v>
      </c>
      <c r="S47" s="80">
        <f t="shared" si="9"/>
        <v>0</v>
      </c>
      <c r="T47" s="80">
        <f t="shared" si="9"/>
        <v>0</v>
      </c>
      <c r="U47" s="81">
        <v>0</v>
      </c>
      <c r="V47" s="78">
        <f t="shared" si="10"/>
        <v>0</v>
      </c>
      <c r="W47" s="78">
        <f t="shared" si="11"/>
        <v>0</v>
      </c>
      <c r="X47" s="78">
        <v>0</v>
      </c>
      <c r="Y47" s="78">
        <f t="shared" si="12"/>
        <v>0</v>
      </c>
      <c r="Z47" s="78">
        <f t="shared" si="13"/>
        <v>0</v>
      </c>
      <c r="AA47" s="80">
        <f t="shared" si="14"/>
        <v>0</v>
      </c>
      <c r="AB47" s="80">
        <f t="shared" si="14"/>
        <v>0</v>
      </c>
      <c r="AC47" s="80">
        <f t="shared" si="14"/>
        <v>0</v>
      </c>
      <c r="AD47" s="193">
        <v>0</v>
      </c>
      <c r="AE47" s="78">
        <f t="shared" si="15"/>
        <v>0</v>
      </c>
      <c r="AF47" s="78">
        <f t="shared" si="16"/>
        <v>0</v>
      </c>
      <c r="AG47" s="78">
        <v>0</v>
      </c>
      <c r="AH47" s="78">
        <f t="shared" si="17"/>
        <v>0</v>
      </c>
      <c r="AI47" s="78">
        <f t="shared" si="18"/>
        <v>0</v>
      </c>
      <c r="AJ47" s="78">
        <f t="shared" si="19"/>
        <v>0</v>
      </c>
      <c r="AK47" s="78">
        <f t="shared" si="19"/>
        <v>0</v>
      </c>
      <c r="AL47" s="78">
        <f t="shared" si="19"/>
        <v>0</v>
      </c>
      <c r="AM47" s="81">
        <v>1</v>
      </c>
      <c r="AN47" s="78">
        <f t="shared" si="20"/>
        <v>4.6840000000000002</v>
      </c>
      <c r="AO47" s="82">
        <f t="shared" si="21"/>
        <v>28.103999999999999</v>
      </c>
      <c r="AP47" s="78">
        <v>0</v>
      </c>
      <c r="AQ47" s="82">
        <f t="shared" si="22"/>
        <v>0</v>
      </c>
      <c r="AR47" s="78">
        <f t="shared" si="23"/>
        <v>0</v>
      </c>
      <c r="AS47" s="82">
        <f t="shared" si="24"/>
        <v>1</v>
      </c>
      <c r="AT47" s="78">
        <f t="shared" si="24"/>
        <v>4.6840000000000002</v>
      </c>
      <c r="AU47" s="82">
        <f t="shared" si="24"/>
        <v>28.103999999999999</v>
      </c>
      <c r="AV47" s="193">
        <v>0</v>
      </c>
      <c r="AW47" s="78">
        <f t="shared" si="25"/>
        <v>0</v>
      </c>
      <c r="AX47" s="82">
        <f t="shared" si="26"/>
        <v>0</v>
      </c>
      <c r="AY47" s="78">
        <v>0</v>
      </c>
      <c r="AZ47" s="82">
        <f t="shared" si="27"/>
        <v>0</v>
      </c>
      <c r="BA47" s="78">
        <f t="shared" si="28"/>
        <v>0</v>
      </c>
      <c r="BB47" s="82">
        <f t="shared" si="29"/>
        <v>0</v>
      </c>
      <c r="BC47" s="78">
        <f t="shared" si="29"/>
        <v>0</v>
      </c>
      <c r="BD47" s="82">
        <f t="shared" si="29"/>
        <v>0</v>
      </c>
      <c r="BE47" s="83">
        <f t="shared" si="30"/>
        <v>2</v>
      </c>
      <c r="BF47" s="83">
        <f t="shared" si="31"/>
        <v>9.3680000000000003</v>
      </c>
      <c r="BG47" s="83">
        <f t="shared" si="32"/>
        <v>56.207999999999998</v>
      </c>
      <c r="BH47" s="83">
        <f t="shared" si="38"/>
        <v>0</v>
      </c>
      <c r="BI47" s="194">
        <f t="shared" si="33"/>
        <v>0</v>
      </c>
      <c r="BJ47" s="83">
        <f t="shared" si="34"/>
        <v>0</v>
      </c>
      <c r="BK47" s="83">
        <f t="shared" si="35"/>
        <v>2</v>
      </c>
      <c r="BL47" s="83">
        <f t="shared" si="35"/>
        <v>9.3680000000000003</v>
      </c>
      <c r="BM47" s="84">
        <f t="shared" si="35"/>
        <v>56.207999999999998</v>
      </c>
      <c r="BN47" s="186">
        <f t="shared" si="36"/>
        <v>28.103999999999999</v>
      </c>
      <c r="BO47" s="195">
        <f t="shared" si="37"/>
        <v>28.1</v>
      </c>
    </row>
    <row r="48" spans="1:67" ht="16.5">
      <c r="A48" s="6">
        <v>41</v>
      </c>
      <c r="B48" s="196" t="s">
        <v>822</v>
      </c>
      <c r="C48" s="193">
        <v>1</v>
      </c>
      <c r="D48" s="78">
        <f t="shared" si="0"/>
        <v>4.6840000000000002</v>
      </c>
      <c r="E48" s="78">
        <f t="shared" si="1"/>
        <v>28.103999999999999</v>
      </c>
      <c r="F48" s="193">
        <v>0</v>
      </c>
      <c r="G48" s="78">
        <f t="shared" si="2"/>
        <v>0</v>
      </c>
      <c r="H48" s="78">
        <f t="shared" si="3"/>
        <v>0</v>
      </c>
      <c r="I48" s="80">
        <f t="shared" si="4"/>
        <v>1</v>
      </c>
      <c r="J48" s="80">
        <f t="shared" si="4"/>
        <v>4.6840000000000002</v>
      </c>
      <c r="K48" s="80">
        <f t="shared" si="4"/>
        <v>28.103999999999999</v>
      </c>
      <c r="L48" s="193">
        <v>0</v>
      </c>
      <c r="M48" s="78">
        <f t="shared" si="5"/>
        <v>0</v>
      </c>
      <c r="N48" s="78">
        <f t="shared" si="6"/>
        <v>0</v>
      </c>
      <c r="O48" s="193">
        <v>0</v>
      </c>
      <c r="P48" s="78">
        <f t="shared" si="7"/>
        <v>0</v>
      </c>
      <c r="Q48" s="78">
        <f t="shared" si="8"/>
        <v>0</v>
      </c>
      <c r="R48" s="80">
        <f t="shared" si="9"/>
        <v>0</v>
      </c>
      <c r="S48" s="80">
        <f t="shared" si="9"/>
        <v>0</v>
      </c>
      <c r="T48" s="80">
        <f t="shared" si="9"/>
        <v>0</v>
      </c>
      <c r="U48" s="81">
        <v>0</v>
      </c>
      <c r="V48" s="78">
        <f t="shared" si="10"/>
        <v>0</v>
      </c>
      <c r="W48" s="78">
        <f t="shared" si="11"/>
        <v>0</v>
      </c>
      <c r="X48" s="78">
        <v>0</v>
      </c>
      <c r="Y48" s="78">
        <f t="shared" si="12"/>
        <v>0</v>
      </c>
      <c r="Z48" s="78">
        <f t="shared" si="13"/>
        <v>0</v>
      </c>
      <c r="AA48" s="80">
        <f t="shared" si="14"/>
        <v>0</v>
      </c>
      <c r="AB48" s="80">
        <f t="shared" si="14"/>
        <v>0</v>
      </c>
      <c r="AC48" s="80">
        <f t="shared" si="14"/>
        <v>0</v>
      </c>
      <c r="AD48" s="193">
        <v>0</v>
      </c>
      <c r="AE48" s="78">
        <f t="shared" si="15"/>
        <v>0</v>
      </c>
      <c r="AF48" s="78">
        <f t="shared" si="16"/>
        <v>0</v>
      </c>
      <c r="AG48" s="78">
        <v>0</v>
      </c>
      <c r="AH48" s="78">
        <f t="shared" si="17"/>
        <v>0</v>
      </c>
      <c r="AI48" s="78">
        <f t="shared" si="18"/>
        <v>0</v>
      </c>
      <c r="AJ48" s="78">
        <f t="shared" si="19"/>
        <v>0</v>
      </c>
      <c r="AK48" s="78">
        <f t="shared" si="19"/>
        <v>0</v>
      </c>
      <c r="AL48" s="78">
        <f t="shared" si="19"/>
        <v>0</v>
      </c>
      <c r="AM48" s="81">
        <v>0</v>
      </c>
      <c r="AN48" s="78">
        <f t="shared" si="20"/>
        <v>0</v>
      </c>
      <c r="AO48" s="82">
        <f t="shared" si="21"/>
        <v>0</v>
      </c>
      <c r="AP48" s="78">
        <v>0</v>
      </c>
      <c r="AQ48" s="82">
        <f t="shared" si="22"/>
        <v>0</v>
      </c>
      <c r="AR48" s="78">
        <f t="shared" si="23"/>
        <v>0</v>
      </c>
      <c r="AS48" s="82">
        <f t="shared" si="24"/>
        <v>0</v>
      </c>
      <c r="AT48" s="78">
        <f t="shared" si="24"/>
        <v>0</v>
      </c>
      <c r="AU48" s="82">
        <f t="shared" si="24"/>
        <v>0</v>
      </c>
      <c r="AV48" s="193">
        <v>0</v>
      </c>
      <c r="AW48" s="78">
        <f t="shared" si="25"/>
        <v>0</v>
      </c>
      <c r="AX48" s="82">
        <f t="shared" si="26"/>
        <v>0</v>
      </c>
      <c r="AY48" s="78">
        <v>0</v>
      </c>
      <c r="AZ48" s="82">
        <f t="shared" si="27"/>
        <v>0</v>
      </c>
      <c r="BA48" s="78">
        <f t="shared" si="28"/>
        <v>0</v>
      </c>
      <c r="BB48" s="82">
        <f t="shared" si="29"/>
        <v>0</v>
      </c>
      <c r="BC48" s="78">
        <f t="shared" si="29"/>
        <v>0</v>
      </c>
      <c r="BD48" s="82">
        <f t="shared" si="29"/>
        <v>0</v>
      </c>
      <c r="BE48" s="83">
        <f t="shared" si="30"/>
        <v>1</v>
      </c>
      <c r="BF48" s="83">
        <f t="shared" si="31"/>
        <v>4.6840000000000002</v>
      </c>
      <c r="BG48" s="83">
        <f t="shared" si="32"/>
        <v>28.103999999999999</v>
      </c>
      <c r="BH48" s="83">
        <f t="shared" si="38"/>
        <v>0</v>
      </c>
      <c r="BI48" s="194">
        <f t="shared" si="33"/>
        <v>0</v>
      </c>
      <c r="BJ48" s="83">
        <f t="shared" si="34"/>
        <v>0</v>
      </c>
      <c r="BK48" s="83">
        <f t="shared" si="35"/>
        <v>1</v>
      </c>
      <c r="BL48" s="83">
        <f t="shared" si="35"/>
        <v>4.6840000000000002</v>
      </c>
      <c r="BM48" s="84">
        <f t="shared" si="35"/>
        <v>28.103999999999999</v>
      </c>
      <c r="BN48" s="186">
        <f t="shared" si="36"/>
        <v>14.052</v>
      </c>
      <c r="BO48" s="195">
        <f t="shared" si="37"/>
        <v>14.1</v>
      </c>
    </row>
    <row r="49" spans="1:67" ht="16.5">
      <c r="A49" s="6">
        <v>42</v>
      </c>
      <c r="B49" s="196" t="s">
        <v>823</v>
      </c>
      <c r="C49" s="193">
        <v>3</v>
      </c>
      <c r="D49" s="78">
        <f t="shared" si="0"/>
        <v>14.052</v>
      </c>
      <c r="E49" s="78">
        <f t="shared" si="1"/>
        <v>84.311999999999998</v>
      </c>
      <c r="F49" s="193">
        <v>0</v>
      </c>
      <c r="G49" s="78">
        <f t="shared" si="2"/>
        <v>0</v>
      </c>
      <c r="H49" s="78">
        <f t="shared" si="3"/>
        <v>0</v>
      </c>
      <c r="I49" s="80">
        <f t="shared" si="4"/>
        <v>3</v>
      </c>
      <c r="J49" s="80">
        <f t="shared" si="4"/>
        <v>14.052</v>
      </c>
      <c r="K49" s="80">
        <f t="shared" si="4"/>
        <v>84.311999999999998</v>
      </c>
      <c r="L49" s="193">
        <v>0</v>
      </c>
      <c r="M49" s="78">
        <f t="shared" si="5"/>
        <v>0</v>
      </c>
      <c r="N49" s="78">
        <f t="shared" si="6"/>
        <v>0</v>
      </c>
      <c r="O49" s="193">
        <v>0</v>
      </c>
      <c r="P49" s="78">
        <f t="shared" si="7"/>
        <v>0</v>
      </c>
      <c r="Q49" s="78">
        <f t="shared" si="8"/>
        <v>0</v>
      </c>
      <c r="R49" s="80">
        <f t="shared" si="9"/>
        <v>0</v>
      </c>
      <c r="S49" s="80">
        <f t="shared" si="9"/>
        <v>0</v>
      </c>
      <c r="T49" s="80">
        <f t="shared" si="9"/>
        <v>0</v>
      </c>
      <c r="U49" s="81">
        <v>0</v>
      </c>
      <c r="V49" s="78">
        <f t="shared" si="10"/>
        <v>0</v>
      </c>
      <c r="W49" s="78">
        <f t="shared" si="11"/>
        <v>0</v>
      </c>
      <c r="X49" s="78">
        <v>0</v>
      </c>
      <c r="Y49" s="78">
        <f t="shared" si="12"/>
        <v>0</v>
      </c>
      <c r="Z49" s="78">
        <f t="shared" si="13"/>
        <v>0</v>
      </c>
      <c r="AA49" s="80">
        <f t="shared" si="14"/>
        <v>0</v>
      </c>
      <c r="AB49" s="80">
        <f t="shared" si="14"/>
        <v>0</v>
      </c>
      <c r="AC49" s="80">
        <f t="shared" si="14"/>
        <v>0</v>
      </c>
      <c r="AD49" s="193">
        <v>0</v>
      </c>
      <c r="AE49" s="78">
        <f t="shared" si="15"/>
        <v>0</v>
      </c>
      <c r="AF49" s="78">
        <f t="shared" si="16"/>
        <v>0</v>
      </c>
      <c r="AG49" s="78">
        <v>0</v>
      </c>
      <c r="AH49" s="78">
        <f t="shared" si="17"/>
        <v>0</v>
      </c>
      <c r="AI49" s="78">
        <f t="shared" si="18"/>
        <v>0</v>
      </c>
      <c r="AJ49" s="78">
        <f t="shared" si="19"/>
        <v>0</v>
      </c>
      <c r="AK49" s="78">
        <f t="shared" si="19"/>
        <v>0</v>
      </c>
      <c r="AL49" s="78">
        <f t="shared" si="19"/>
        <v>0</v>
      </c>
      <c r="AM49" s="81">
        <v>0</v>
      </c>
      <c r="AN49" s="78">
        <f t="shared" si="20"/>
        <v>0</v>
      </c>
      <c r="AO49" s="82">
        <f t="shared" si="21"/>
        <v>0</v>
      </c>
      <c r="AP49" s="78">
        <v>0</v>
      </c>
      <c r="AQ49" s="82">
        <f t="shared" si="22"/>
        <v>0</v>
      </c>
      <c r="AR49" s="78">
        <f t="shared" si="23"/>
        <v>0</v>
      </c>
      <c r="AS49" s="82">
        <f t="shared" si="24"/>
        <v>0</v>
      </c>
      <c r="AT49" s="78">
        <f t="shared" si="24"/>
        <v>0</v>
      </c>
      <c r="AU49" s="82">
        <f t="shared" si="24"/>
        <v>0</v>
      </c>
      <c r="AV49" s="193">
        <v>0</v>
      </c>
      <c r="AW49" s="78">
        <f t="shared" si="25"/>
        <v>0</v>
      </c>
      <c r="AX49" s="82">
        <f t="shared" si="26"/>
        <v>0</v>
      </c>
      <c r="AY49" s="78">
        <v>0</v>
      </c>
      <c r="AZ49" s="82">
        <f t="shared" si="27"/>
        <v>0</v>
      </c>
      <c r="BA49" s="78">
        <f t="shared" si="28"/>
        <v>0</v>
      </c>
      <c r="BB49" s="82">
        <f t="shared" si="29"/>
        <v>0</v>
      </c>
      <c r="BC49" s="78">
        <f t="shared" si="29"/>
        <v>0</v>
      </c>
      <c r="BD49" s="82">
        <f t="shared" si="29"/>
        <v>0</v>
      </c>
      <c r="BE49" s="83">
        <f t="shared" si="30"/>
        <v>3</v>
      </c>
      <c r="BF49" s="83">
        <f t="shared" si="31"/>
        <v>14.052</v>
      </c>
      <c r="BG49" s="83">
        <f t="shared" si="32"/>
        <v>84.311999999999998</v>
      </c>
      <c r="BH49" s="83">
        <f t="shared" si="38"/>
        <v>0</v>
      </c>
      <c r="BI49" s="194">
        <f t="shared" si="33"/>
        <v>0</v>
      </c>
      <c r="BJ49" s="83">
        <f t="shared" si="34"/>
        <v>0</v>
      </c>
      <c r="BK49" s="83">
        <f t="shared" si="35"/>
        <v>3</v>
      </c>
      <c r="BL49" s="83">
        <f t="shared" si="35"/>
        <v>14.052</v>
      </c>
      <c r="BM49" s="84">
        <f t="shared" si="35"/>
        <v>84.311999999999998</v>
      </c>
      <c r="BN49" s="186">
        <f t="shared" si="36"/>
        <v>42.155999999999999</v>
      </c>
      <c r="BO49" s="195">
        <f t="shared" si="37"/>
        <v>42.2</v>
      </c>
    </row>
    <row r="50" spans="1:67" ht="16.5">
      <c r="A50" s="6">
        <v>43</v>
      </c>
      <c r="B50" s="192" t="s">
        <v>824</v>
      </c>
      <c r="C50" s="193">
        <v>2</v>
      </c>
      <c r="D50" s="78">
        <f t="shared" si="0"/>
        <v>9.3680000000000003</v>
      </c>
      <c r="E50" s="78">
        <f t="shared" si="1"/>
        <v>56.207999999999998</v>
      </c>
      <c r="F50" s="193">
        <v>0</v>
      </c>
      <c r="G50" s="78">
        <f t="shared" si="2"/>
        <v>0</v>
      </c>
      <c r="H50" s="78">
        <f t="shared" si="3"/>
        <v>0</v>
      </c>
      <c r="I50" s="80">
        <f t="shared" si="4"/>
        <v>2</v>
      </c>
      <c r="J50" s="80">
        <f t="shared" si="4"/>
        <v>9.3680000000000003</v>
      </c>
      <c r="K50" s="80">
        <f t="shared" si="4"/>
        <v>56.207999999999998</v>
      </c>
      <c r="L50" s="193">
        <v>0</v>
      </c>
      <c r="M50" s="78">
        <f t="shared" si="5"/>
        <v>0</v>
      </c>
      <c r="N50" s="78">
        <f t="shared" si="6"/>
        <v>0</v>
      </c>
      <c r="O50" s="193">
        <v>0</v>
      </c>
      <c r="P50" s="78">
        <f t="shared" si="7"/>
        <v>0</v>
      </c>
      <c r="Q50" s="78">
        <f t="shared" si="8"/>
        <v>0</v>
      </c>
      <c r="R50" s="80">
        <f t="shared" si="9"/>
        <v>0</v>
      </c>
      <c r="S50" s="80">
        <f t="shared" si="9"/>
        <v>0</v>
      </c>
      <c r="T50" s="80">
        <f t="shared" si="9"/>
        <v>0</v>
      </c>
      <c r="U50" s="81">
        <v>1</v>
      </c>
      <c r="V50" s="78">
        <f t="shared" si="10"/>
        <v>4.6840000000000002</v>
      </c>
      <c r="W50" s="78">
        <f t="shared" si="11"/>
        <v>28.103999999999999</v>
      </c>
      <c r="X50" s="78">
        <v>4</v>
      </c>
      <c r="Y50" s="78">
        <f t="shared" si="12"/>
        <v>10.4</v>
      </c>
      <c r="Z50" s="78">
        <f t="shared" si="13"/>
        <v>62.400000000000006</v>
      </c>
      <c r="AA50" s="80">
        <f t="shared" si="14"/>
        <v>5</v>
      </c>
      <c r="AB50" s="80">
        <f t="shared" si="14"/>
        <v>15.084</v>
      </c>
      <c r="AC50" s="80">
        <f t="shared" si="14"/>
        <v>90.504000000000005</v>
      </c>
      <c r="AD50" s="193">
        <v>1</v>
      </c>
      <c r="AE50" s="78">
        <f t="shared" si="15"/>
        <v>4.6840000000000002</v>
      </c>
      <c r="AF50" s="78">
        <f t="shared" si="16"/>
        <v>28.103999999999999</v>
      </c>
      <c r="AG50" s="78">
        <v>0</v>
      </c>
      <c r="AH50" s="78">
        <f t="shared" si="17"/>
        <v>0</v>
      </c>
      <c r="AI50" s="78">
        <f t="shared" si="18"/>
        <v>0</v>
      </c>
      <c r="AJ50" s="78">
        <f t="shared" si="19"/>
        <v>1</v>
      </c>
      <c r="AK50" s="78">
        <f t="shared" si="19"/>
        <v>4.6840000000000002</v>
      </c>
      <c r="AL50" s="78">
        <f t="shared" si="19"/>
        <v>28.103999999999999</v>
      </c>
      <c r="AM50" s="81">
        <v>0</v>
      </c>
      <c r="AN50" s="78">
        <f t="shared" si="20"/>
        <v>0</v>
      </c>
      <c r="AO50" s="82">
        <f t="shared" si="21"/>
        <v>0</v>
      </c>
      <c r="AP50" s="78">
        <v>0</v>
      </c>
      <c r="AQ50" s="82">
        <f t="shared" si="22"/>
        <v>0</v>
      </c>
      <c r="AR50" s="78">
        <f t="shared" si="23"/>
        <v>0</v>
      </c>
      <c r="AS50" s="82">
        <f t="shared" si="24"/>
        <v>0</v>
      </c>
      <c r="AT50" s="78">
        <f t="shared" si="24"/>
        <v>0</v>
      </c>
      <c r="AU50" s="82">
        <f t="shared" si="24"/>
        <v>0</v>
      </c>
      <c r="AV50" s="193">
        <v>0</v>
      </c>
      <c r="AW50" s="78">
        <f t="shared" si="25"/>
        <v>0</v>
      </c>
      <c r="AX50" s="82">
        <f t="shared" si="26"/>
        <v>0</v>
      </c>
      <c r="AY50" s="78">
        <v>0</v>
      </c>
      <c r="AZ50" s="82">
        <f t="shared" si="27"/>
        <v>0</v>
      </c>
      <c r="BA50" s="78">
        <f t="shared" si="28"/>
        <v>0</v>
      </c>
      <c r="BB50" s="82">
        <f t="shared" si="29"/>
        <v>0</v>
      </c>
      <c r="BC50" s="78">
        <f t="shared" si="29"/>
        <v>0</v>
      </c>
      <c r="BD50" s="82">
        <f t="shared" si="29"/>
        <v>0</v>
      </c>
      <c r="BE50" s="83">
        <f t="shared" si="30"/>
        <v>3</v>
      </c>
      <c r="BF50" s="83">
        <f t="shared" si="31"/>
        <v>14.052</v>
      </c>
      <c r="BG50" s="83">
        <f t="shared" si="32"/>
        <v>84.311999999999998</v>
      </c>
      <c r="BH50" s="83">
        <f t="shared" si="38"/>
        <v>4</v>
      </c>
      <c r="BI50" s="194">
        <f t="shared" si="33"/>
        <v>10.4</v>
      </c>
      <c r="BJ50" s="83">
        <f t="shared" si="34"/>
        <v>62.400000000000006</v>
      </c>
      <c r="BK50" s="83">
        <f t="shared" si="35"/>
        <v>7</v>
      </c>
      <c r="BL50" s="83">
        <f t="shared" si="35"/>
        <v>24.451999999999998</v>
      </c>
      <c r="BM50" s="84">
        <f t="shared" si="35"/>
        <v>146.71199999999999</v>
      </c>
      <c r="BN50" s="186">
        <f t="shared" si="36"/>
        <v>73.355999999999995</v>
      </c>
      <c r="BO50" s="195">
        <f t="shared" si="37"/>
        <v>73.400000000000006</v>
      </c>
    </row>
    <row r="51" spans="1:67" ht="16.5">
      <c r="A51" s="6">
        <v>44</v>
      </c>
      <c r="B51" s="196" t="s">
        <v>825</v>
      </c>
      <c r="C51" s="193">
        <v>0</v>
      </c>
      <c r="D51" s="78">
        <f t="shared" si="0"/>
        <v>0</v>
      </c>
      <c r="E51" s="78">
        <f t="shared" si="1"/>
        <v>0</v>
      </c>
      <c r="F51" s="193">
        <v>0</v>
      </c>
      <c r="G51" s="78">
        <f t="shared" si="2"/>
        <v>0</v>
      </c>
      <c r="H51" s="78">
        <f t="shared" si="3"/>
        <v>0</v>
      </c>
      <c r="I51" s="80">
        <f t="shared" si="4"/>
        <v>0</v>
      </c>
      <c r="J51" s="80">
        <f t="shared" si="4"/>
        <v>0</v>
      </c>
      <c r="K51" s="80">
        <f t="shared" si="4"/>
        <v>0</v>
      </c>
      <c r="L51" s="193">
        <v>0</v>
      </c>
      <c r="M51" s="78">
        <f t="shared" si="5"/>
        <v>0</v>
      </c>
      <c r="N51" s="78">
        <f t="shared" si="6"/>
        <v>0</v>
      </c>
      <c r="O51" s="193">
        <v>0</v>
      </c>
      <c r="P51" s="78">
        <f t="shared" si="7"/>
        <v>0</v>
      </c>
      <c r="Q51" s="78">
        <f t="shared" si="8"/>
        <v>0</v>
      </c>
      <c r="R51" s="80">
        <f t="shared" si="9"/>
        <v>0</v>
      </c>
      <c r="S51" s="80">
        <f t="shared" si="9"/>
        <v>0</v>
      </c>
      <c r="T51" s="80">
        <f t="shared" si="9"/>
        <v>0</v>
      </c>
      <c r="U51" s="81">
        <v>0</v>
      </c>
      <c r="V51" s="78">
        <f t="shared" si="10"/>
        <v>0</v>
      </c>
      <c r="W51" s="78">
        <f t="shared" si="11"/>
        <v>0</v>
      </c>
      <c r="X51" s="78">
        <v>0</v>
      </c>
      <c r="Y51" s="78">
        <f t="shared" si="12"/>
        <v>0</v>
      </c>
      <c r="Z51" s="78">
        <f t="shared" si="13"/>
        <v>0</v>
      </c>
      <c r="AA51" s="80">
        <f t="shared" si="14"/>
        <v>0</v>
      </c>
      <c r="AB51" s="80">
        <f t="shared" si="14"/>
        <v>0</v>
      </c>
      <c r="AC51" s="80">
        <f t="shared" si="14"/>
        <v>0</v>
      </c>
      <c r="AD51" s="193">
        <v>0</v>
      </c>
      <c r="AE51" s="78">
        <f t="shared" si="15"/>
        <v>0</v>
      </c>
      <c r="AF51" s="78">
        <f t="shared" si="16"/>
        <v>0</v>
      </c>
      <c r="AG51" s="78">
        <v>0</v>
      </c>
      <c r="AH51" s="78">
        <f t="shared" si="17"/>
        <v>0</v>
      </c>
      <c r="AI51" s="78">
        <f t="shared" si="18"/>
        <v>0</v>
      </c>
      <c r="AJ51" s="78">
        <f t="shared" si="19"/>
        <v>0</v>
      </c>
      <c r="AK51" s="78">
        <f t="shared" si="19"/>
        <v>0</v>
      </c>
      <c r="AL51" s="78">
        <f t="shared" si="19"/>
        <v>0</v>
      </c>
      <c r="AM51" s="81">
        <v>0</v>
      </c>
      <c r="AN51" s="78">
        <f t="shared" si="20"/>
        <v>0</v>
      </c>
      <c r="AO51" s="82">
        <f t="shared" si="21"/>
        <v>0</v>
      </c>
      <c r="AP51" s="78">
        <v>0</v>
      </c>
      <c r="AQ51" s="82">
        <f t="shared" si="22"/>
        <v>0</v>
      </c>
      <c r="AR51" s="78">
        <f t="shared" si="23"/>
        <v>0</v>
      </c>
      <c r="AS51" s="82">
        <f t="shared" si="24"/>
        <v>0</v>
      </c>
      <c r="AT51" s="78">
        <f t="shared" si="24"/>
        <v>0</v>
      </c>
      <c r="AU51" s="82">
        <f t="shared" si="24"/>
        <v>0</v>
      </c>
      <c r="AV51" s="193">
        <v>0</v>
      </c>
      <c r="AW51" s="78">
        <f t="shared" si="25"/>
        <v>0</v>
      </c>
      <c r="AX51" s="82">
        <f t="shared" si="26"/>
        <v>0</v>
      </c>
      <c r="AY51" s="78">
        <v>0</v>
      </c>
      <c r="AZ51" s="82">
        <f t="shared" si="27"/>
        <v>0</v>
      </c>
      <c r="BA51" s="78">
        <f t="shared" si="28"/>
        <v>0</v>
      </c>
      <c r="BB51" s="82">
        <f t="shared" si="29"/>
        <v>0</v>
      </c>
      <c r="BC51" s="78">
        <f t="shared" si="29"/>
        <v>0</v>
      </c>
      <c r="BD51" s="82">
        <f t="shared" si="29"/>
        <v>0</v>
      </c>
      <c r="BE51" s="83">
        <f t="shared" si="30"/>
        <v>0</v>
      </c>
      <c r="BF51" s="83">
        <f t="shared" si="31"/>
        <v>0</v>
      </c>
      <c r="BG51" s="83">
        <f t="shared" si="32"/>
        <v>0</v>
      </c>
      <c r="BH51" s="83">
        <f t="shared" si="38"/>
        <v>0</v>
      </c>
      <c r="BI51" s="194">
        <f t="shared" si="33"/>
        <v>0</v>
      </c>
      <c r="BJ51" s="83">
        <f t="shared" si="34"/>
        <v>0</v>
      </c>
      <c r="BK51" s="83">
        <f t="shared" si="35"/>
        <v>0</v>
      </c>
      <c r="BL51" s="83">
        <f t="shared" si="35"/>
        <v>0</v>
      </c>
      <c r="BM51" s="84">
        <f t="shared" si="35"/>
        <v>0</v>
      </c>
      <c r="BN51" s="186">
        <f t="shared" si="36"/>
        <v>0</v>
      </c>
      <c r="BO51" s="195">
        <f t="shared" si="37"/>
        <v>0</v>
      </c>
    </row>
    <row r="52" spans="1:67" ht="16.5">
      <c r="A52" s="6">
        <v>45</v>
      </c>
      <c r="B52" s="196" t="s">
        <v>826</v>
      </c>
      <c r="C52" s="193">
        <v>3</v>
      </c>
      <c r="D52" s="78">
        <f t="shared" si="0"/>
        <v>14.052</v>
      </c>
      <c r="E52" s="78">
        <f t="shared" si="1"/>
        <v>84.311999999999998</v>
      </c>
      <c r="F52" s="193">
        <v>0</v>
      </c>
      <c r="G52" s="78">
        <f t="shared" si="2"/>
        <v>0</v>
      </c>
      <c r="H52" s="78">
        <f t="shared" si="3"/>
        <v>0</v>
      </c>
      <c r="I52" s="80">
        <f t="shared" si="4"/>
        <v>3</v>
      </c>
      <c r="J52" s="80">
        <f t="shared" si="4"/>
        <v>14.052</v>
      </c>
      <c r="K52" s="80">
        <f t="shared" si="4"/>
        <v>84.311999999999998</v>
      </c>
      <c r="L52" s="193">
        <v>0</v>
      </c>
      <c r="M52" s="78">
        <f t="shared" si="5"/>
        <v>0</v>
      </c>
      <c r="N52" s="78">
        <f t="shared" si="6"/>
        <v>0</v>
      </c>
      <c r="O52" s="193">
        <v>0</v>
      </c>
      <c r="P52" s="78">
        <f t="shared" si="7"/>
        <v>0</v>
      </c>
      <c r="Q52" s="78">
        <f t="shared" si="8"/>
        <v>0</v>
      </c>
      <c r="R52" s="80">
        <f t="shared" si="9"/>
        <v>0</v>
      </c>
      <c r="S52" s="80">
        <f t="shared" si="9"/>
        <v>0</v>
      </c>
      <c r="T52" s="80">
        <f t="shared" si="9"/>
        <v>0</v>
      </c>
      <c r="U52" s="81">
        <v>1</v>
      </c>
      <c r="V52" s="78">
        <f t="shared" si="10"/>
        <v>4.6840000000000002</v>
      </c>
      <c r="W52" s="78">
        <f t="shared" si="11"/>
        <v>28.103999999999999</v>
      </c>
      <c r="X52" s="78">
        <v>0</v>
      </c>
      <c r="Y52" s="78">
        <f t="shared" si="12"/>
        <v>0</v>
      </c>
      <c r="Z52" s="78">
        <f t="shared" si="13"/>
        <v>0</v>
      </c>
      <c r="AA52" s="80">
        <f t="shared" si="14"/>
        <v>1</v>
      </c>
      <c r="AB52" s="80">
        <f t="shared" si="14"/>
        <v>4.6840000000000002</v>
      </c>
      <c r="AC52" s="80">
        <f t="shared" si="14"/>
        <v>28.103999999999999</v>
      </c>
      <c r="AD52" s="193">
        <v>0</v>
      </c>
      <c r="AE52" s="78">
        <f t="shared" si="15"/>
        <v>0</v>
      </c>
      <c r="AF52" s="78">
        <f t="shared" si="16"/>
        <v>0</v>
      </c>
      <c r="AG52" s="78">
        <v>0</v>
      </c>
      <c r="AH52" s="78">
        <f t="shared" si="17"/>
        <v>0</v>
      </c>
      <c r="AI52" s="78">
        <f t="shared" si="18"/>
        <v>0</v>
      </c>
      <c r="AJ52" s="78">
        <f t="shared" si="19"/>
        <v>0</v>
      </c>
      <c r="AK52" s="78">
        <f t="shared" si="19"/>
        <v>0</v>
      </c>
      <c r="AL52" s="78">
        <f t="shared" si="19"/>
        <v>0</v>
      </c>
      <c r="AM52" s="81">
        <v>0</v>
      </c>
      <c r="AN52" s="78">
        <f t="shared" si="20"/>
        <v>0</v>
      </c>
      <c r="AO52" s="82">
        <f t="shared" si="21"/>
        <v>0</v>
      </c>
      <c r="AP52" s="78">
        <v>0</v>
      </c>
      <c r="AQ52" s="82">
        <f t="shared" si="22"/>
        <v>0</v>
      </c>
      <c r="AR52" s="78">
        <f t="shared" si="23"/>
        <v>0</v>
      </c>
      <c r="AS52" s="82">
        <f t="shared" si="24"/>
        <v>0</v>
      </c>
      <c r="AT52" s="78">
        <f t="shared" si="24"/>
        <v>0</v>
      </c>
      <c r="AU52" s="82">
        <f t="shared" si="24"/>
        <v>0</v>
      </c>
      <c r="AV52" s="193">
        <v>0</v>
      </c>
      <c r="AW52" s="78">
        <f t="shared" si="25"/>
        <v>0</v>
      </c>
      <c r="AX52" s="82">
        <f t="shared" si="26"/>
        <v>0</v>
      </c>
      <c r="AY52" s="78">
        <v>0</v>
      </c>
      <c r="AZ52" s="82">
        <f t="shared" si="27"/>
        <v>0</v>
      </c>
      <c r="BA52" s="78">
        <f t="shared" si="28"/>
        <v>0</v>
      </c>
      <c r="BB52" s="82">
        <f t="shared" si="29"/>
        <v>0</v>
      </c>
      <c r="BC52" s="78">
        <f t="shared" si="29"/>
        <v>0</v>
      </c>
      <c r="BD52" s="82">
        <f t="shared" si="29"/>
        <v>0</v>
      </c>
      <c r="BE52" s="83">
        <f t="shared" si="30"/>
        <v>4</v>
      </c>
      <c r="BF52" s="83">
        <f t="shared" si="31"/>
        <v>18.736000000000001</v>
      </c>
      <c r="BG52" s="83">
        <f t="shared" si="32"/>
        <v>112.416</v>
      </c>
      <c r="BH52" s="83">
        <f t="shared" si="38"/>
        <v>0</v>
      </c>
      <c r="BI52" s="194">
        <f t="shared" si="33"/>
        <v>0</v>
      </c>
      <c r="BJ52" s="83">
        <f t="shared" si="34"/>
        <v>0</v>
      </c>
      <c r="BK52" s="83">
        <f t="shared" si="35"/>
        <v>4</v>
      </c>
      <c r="BL52" s="83">
        <f t="shared" si="35"/>
        <v>18.736000000000001</v>
      </c>
      <c r="BM52" s="84">
        <f t="shared" si="35"/>
        <v>112.416</v>
      </c>
      <c r="BN52" s="186">
        <f t="shared" si="36"/>
        <v>56.207999999999998</v>
      </c>
      <c r="BO52" s="195">
        <f t="shared" si="37"/>
        <v>56.2</v>
      </c>
    </row>
    <row r="53" spans="1:67" ht="16.5">
      <c r="A53" s="6">
        <v>46</v>
      </c>
      <c r="B53" s="196" t="s">
        <v>827</v>
      </c>
      <c r="C53" s="193">
        <v>1</v>
      </c>
      <c r="D53" s="78">
        <f t="shared" si="0"/>
        <v>4.6840000000000002</v>
      </c>
      <c r="E53" s="78">
        <f t="shared" si="1"/>
        <v>28.103999999999999</v>
      </c>
      <c r="F53" s="193">
        <v>0</v>
      </c>
      <c r="G53" s="78">
        <f t="shared" si="2"/>
        <v>0</v>
      </c>
      <c r="H53" s="78">
        <f t="shared" si="3"/>
        <v>0</v>
      </c>
      <c r="I53" s="80">
        <f t="shared" si="4"/>
        <v>1</v>
      </c>
      <c r="J53" s="80">
        <f t="shared" si="4"/>
        <v>4.6840000000000002</v>
      </c>
      <c r="K53" s="80">
        <f t="shared" si="4"/>
        <v>28.103999999999999</v>
      </c>
      <c r="L53" s="193">
        <v>0</v>
      </c>
      <c r="M53" s="78">
        <f t="shared" si="5"/>
        <v>0</v>
      </c>
      <c r="N53" s="78">
        <f t="shared" si="6"/>
        <v>0</v>
      </c>
      <c r="O53" s="193">
        <v>0</v>
      </c>
      <c r="P53" s="78">
        <f t="shared" si="7"/>
        <v>0</v>
      </c>
      <c r="Q53" s="78">
        <f t="shared" si="8"/>
        <v>0</v>
      </c>
      <c r="R53" s="80">
        <f t="shared" si="9"/>
        <v>0</v>
      </c>
      <c r="S53" s="80">
        <f t="shared" si="9"/>
        <v>0</v>
      </c>
      <c r="T53" s="80">
        <f t="shared" si="9"/>
        <v>0</v>
      </c>
      <c r="U53" s="81">
        <v>1</v>
      </c>
      <c r="V53" s="78">
        <f t="shared" si="10"/>
        <v>4.6840000000000002</v>
      </c>
      <c r="W53" s="78">
        <f t="shared" si="11"/>
        <v>28.103999999999999</v>
      </c>
      <c r="X53" s="78">
        <v>2</v>
      </c>
      <c r="Y53" s="78">
        <f t="shared" si="12"/>
        <v>5.2</v>
      </c>
      <c r="Z53" s="78">
        <f t="shared" si="13"/>
        <v>31.200000000000003</v>
      </c>
      <c r="AA53" s="80">
        <f t="shared" si="14"/>
        <v>3</v>
      </c>
      <c r="AB53" s="80">
        <f t="shared" si="14"/>
        <v>9.8840000000000003</v>
      </c>
      <c r="AC53" s="80">
        <f t="shared" si="14"/>
        <v>59.304000000000002</v>
      </c>
      <c r="AD53" s="193">
        <v>1</v>
      </c>
      <c r="AE53" s="78">
        <f t="shared" si="15"/>
        <v>4.6840000000000002</v>
      </c>
      <c r="AF53" s="78">
        <f t="shared" si="16"/>
        <v>28.103999999999999</v>
      </c>
      <c r="AG53" s="78">
        <v>2</v>
      </c>
      <c r="AH53" s="78">
        <f t="shared" si="17"/>
        <v>5.2</v>
      </c>
      <c r="AI53" s="78">
        <f t="shared" si="18"/>
        <v>31.200000000000003</v>
      </c>
      <c r="AJ53" s="78">
        <f t="shared" si="19"/>
        <v>3</v>
      </c>
      <c r="AK53" s="78">
        <f t="shared" si="19"/>
        <v>9.8840000000000003</v>
      </c>
      <c r="AL53" s="78">
        <f t="shared" si="19"/>
        <v>59.304000000000002</v>
      </c>
      <c r="AM53" s="81">
        <v>0</v>
      </c>
      <c r="AN53" s="78">
        <f t="shared" si="20"/>
        <v>0</v>
      </c>
      <c r="AO53" s="82">
        <f t="shared" si="21"/>
        <v>0</v>
      </c>
      <c r="AP53" s="78">
        <v>0</v>
      </c>
      <c r="AQ53" s="82">
        <f t="shared" si="22"/>
        <v>0</v>
      </c>
      <c r="AR53" s="78">
        <f t="shared" si="23"/>
        <v>0</v>
      </c>
      <c r="AS53" s="82">
        <f t="shared" si="24"/>
        <v>0</v>
      </c>
      <c r="AT53" s="78">
        <f t="shared" si="24"/>
        <v>0</v>
      </c>
      <c r="AU53" s="82">
        <f t="shared" si="24"/>
        <v>0</v>
      </c>
      <c r="AV53" s="193">
        <v>0</v>
      </c>
      <c r="AW53" s="78">
        <f t="shared" si="25"/>
        <v>0</v>
      </c>
      <c r="AX53" s="82">
        <f t="shared" si="26"/>
        <v>0</v>
      </c>
      <c r="AY53" s="78">
        <v>0</v>
      </c>
      <c r="AZ53" s="82">
        <f t="shared" si="27"/>
        <v>0</v>
      </c>
      <c r="BA53" s="78">
        <f t="shared" si="28"/>
        <v>0</v>
      </c>
      <c r="BB53" s="82">
        <f t="shared" si="29"/>
        <v>0</v>
      </c>
      <c r="BC53" s="78">
        <f t="shared" si="29"/>
        <v>0</v>
      </c>
      <c r="BD53" s="82">
        <f t="shared" si="29"/>
        <v>0</v>
      </c>
      <c r="BE53" s="83">
        <f t="shared" si="30"/>
        <v>2</v>
      </c>
      <c r="BF53" s="83">
        <f t="shared" si="31"/>
        <v>9.3680000000000003</v>
      </c>
      <c r="BG53" s="83">
        <f t="shared" si="32"/>
        <v>56.207999999999998</v>
      </c>
      <c r="BH53" s="83">
        <f t="shared" si="38"/>
        <v>2</v>
      </c>
      <c r="BI53" s="194">
        <f t="shared" si="33"/>
        <v>5.2</v>
      </c>
      <c r="BJ53" s="83">
        <f t="shared" si="34"/>
        <v>31.200000000000003</v>
      </c>
      <c r="BK53" s="83">
        <f t="shared" si="35"/>
        <v>4</v>
      </c>
      <c r="BL53" s="83">
        <f t="shared" si="35"/>
        <v>14.568000000000001</v>
      </c>
      <c r="BM53" s="84">
        <f t="shared" si="35"/>
        <v>87.408000000000001</v>
      </c>
      <c r="BN53" s="186">
        <f t="shared" si="36"/>
        <v>43.704000000000001</v>
      </c>
      <c r="BO53" s="195">
        <f t="shared" si="37"/>
        <v>43.7</v>
      </c>
    </row>
    <row r="54" spans="1:67" ht="16.5">
      <c r="A54" s="6">
        <v>47</v>
      </c>
      <c r="B54" s="192" t="s">
        <v>828</v>
      </c>
      <c r="C54" s="197">
        <v>0</v>
      </c>
      <c r="D54" s="78">
        <f t="shared" si="0"/>
        <v>0</v>
      </c>
      <c r="E54" s="78">
        <f t="shared" si="1"/>
        <v>0</v>
      </c>
      <c r="F54" s="193">
        <v>1</v>
      </c>
      <c r="G54" s="78">
        <f t="shared" si="2"/>
        <v>2.6</v>
      </c>
      <c r="H54" s="78">
        <f t="shared" si="3"/>
        <v>15.600000000000001</v>
      </c>
      <c r="I54" s="80">
        <f t="shared" si="4"/>
        <v>1</v>
      </c>
      <c r="J54" s="80">
        <f t="shared" si="4"/>
        <v>2.6</v>
      </c>
      <c r="K54" s="80">
        <f t="shared" si="4"/>
        <v>15.600000000000001</v>
      </c>
      <c r="L54" s="197">
        <v>0</v>
      </c>
      <c r="M54" s="78">
        <f t="shared" si="5"/>
        <v>0</v>
      </c>
      <c r="N54" s="78">
        <f t="shared" si="6"/>
        <v>0</v>
      </c>
      <c r="O54" s="197">
        <v>0</v>
      </c>
      <c r="P54" s="78">
        <f t="shared" si="7"/>
        <v>0</v>
      </c>
      <c r="Q54" s="78">
        <f t="shared" si="8"/>
        <v>0</v>
      </c>
      <c r="R54" s="80">
        <f t="shared" si="9"/>
        <v>0</v>
      </c>
      <c r="S54" s="80">
        <f t="shared" si="9"/>
        <v>0</v>
      </c>
      <c r="T54" s="80">
        <f t="shared" si="9"/>
        <v>0</v>
      </c>
      <c r="U54" s="81">
        <v>0</v>
      </c>
      <c r="V54" s="78">
        <f t="shared" si="10"/>
        <v>0</v>
      </c>
      <c r="W54" s="78">
        <f t="shared" si="11"/>
        <v>0</v>
      </c>
      <c r="X54" s="78">
        <v>0</v>
      </c>
      <c r="Y54" s="78">
        <f t="shared" si="12"/>
        <v>0</v>
      </c>
      <c r="Z54" s="78">
        <f t="shared" si="13"/>
        <v>0</v>
      </c>
      <c r="AA54" s="80">
        <f t="shared" si="14"/>
        <v>0</v>
      </c>
      <c r="AB54" s="80">
        <f t="shared" si="14"/>
        <v>0</v>
      </c>
      <c r="AC54" s="80">
        <f t="shared" si="14"/>
        <v>0</v>
      </c>
      <c r="AD54" s="193">
        <v>0</v>
      </c>
      <c r="AE54" s="78">
        <f t="shared" si="15"/>
        <v>0</v>
      </c>
      <c r="AF54" s="78">
        <f t="shared" si="16"/>
        <v>0</v>
      </c>
      <c r="AG54" s="78">
        <v>0</v>
      </c>
      <c r="AH54" s="78">
        <f t="shared" si="17"/>
        <v>0</v>
      </c>
      <c r="AI54" s="78">
        <f t="shared" si="18"/>
        <v>0</v>
      </c>
      <c r="AJ54" s="78">
        <f t="shared" si="19"/>
        <v>0</v>
      </c>
      <c r="AK54" s="78">
        <f t="shared" si="19"/>
        <v>0</v>
      </c>
      <c r="AL54" s="78">
        <f t="shared" si="19"/>
        <v>0</v>
      </c>
      <c r="AM54" s="81">
        <v>0</v>
      </c>
      <c r="AN54" s="78">
        <f t="shared" si="20"/>
        <v>0</v>
      </c>
      <c r="AO54" s="82">
        <f t="shared" si="21"/>
        <v>0</v>
      </c>
      <c r="AP54" s="78">
        <v>0</v>
      </c>
      <c r="AQ54" s="82">
        <f t="shared" si="22"/>
        <v>0</v>
      </c>
      <c r="AR54" s="78">
        <f t="shared" si="23"/>
        <v>0</v>
      </c>
      <c r="AS54" s="82">
        <f t="shared" si="24"/>
        <v>0</v>
      </c>
      <c r="AT54" s="78">
        <f t="shared" si="24"/>
        <v>0</v>
      </c>
      <c r="AU54" s="82">
        <f t="shared" si="24"/>
        <v>0</v>
      </c>
      <c r="AV54" s="193">
        <v>0</v>
      </c>
      <c r="AW54" s="78">
        <f t="shared" si="25"/>
        <v>0</v>
      </c>
      <c r="AX54" s="82">
        <f t="shared" si="26"/>
        <v>0</v>
      </c>
      <c r="AY54" s="78">
        <v>0</v>
      </c>
      <c r="AZ54" s="82">
        <f t="shared" si="27"/>
        <v>0</v>
      </c>
      <c r="BA54" s="78">
        <f t="shared" si="28"/>
        <v>0</v>
      </c>
      <c r="BB54" s="82">
        <f t="shared" si="29"/>
        <v>0</v>
      </c>
      <c r="BC54" s="78">
        <f t="shared" si="29"/>
        <v>0</v>
      </c>
      <c r="BD54" s="82">
        <f t="shared" si="29"/>
        <v>0</v>
      </c>
      <c r="BE54" s="83">
        <f t="shared" si="30"/>
        <v>0</v>
      </c>
      <c r="BF54" s="83">
        <f t="shared" si="31"/>
        <v>0</v>
      </c>
      <c r="BG54" s="83">
        <f t="shared" si="32"/>
        <v>0</v>
      </c>
      <c r="BH54" s="83">
        <f t="shared" si="38"/>
        <v>1</v>
      </c>
      <c r="BI54" s="194">
        <f t="shared" si="33"/>
        <v>2.6</v>
      </c>
      <c r="BJ54" s="83">
        <f t="shared" si="34"/>
        <v>15.600000000000001</v>
      </c>
      <c r="BK54" s="83">
        <f t="shared" si="35"/>
        <v>1</v>
      </c>
      <c r="BL54" s="83">
        <f t="shared" si="35"/>
        <v>2.6</v>
      </c>
      <c r="BM54" s="84">
        <f t="shared" si="35"/>
        <v>15.600000000000001</v>
      </c>
      <c r="BN54" s="186">
        <f t="shared" si="36"/>
        <v>7.8000000000000007</v>
      </c>
      <c r="BO54" s="195">
        <f t="shared" si="37"/>
        <v>7.8</v>
      </c>
    </row>
    <row r="55" spans="1:67" ht="16.5">
      <c r="A55" s="6">
        <v>48</v>
      </c>
      <c r="B55" s="192" t="s">
        <v>829</v>
      </c>
      <c r="C55" s="193">
        <v>4</v>
      </c>
      <c r="D55" s="78">
        <f t="shared" si="0"/>
        <v>18.736000000000001</v>
      </c>
      <c r="E55" s="78">
        <f t="shared" si="1"/>
        <v>112.416</v>
      </c>
      <c r="F55" s="193">
        <v>0</v>
      </c>
      <c r="G55" s="78">
        <f t="shared" si="2"/>
        <v>0</v>
      </c>
      <c r="H55" s="78">
        <f t="shared" si="3"/>
        <v>0</v>
      </c>
      <c r="I55" s="80">
        <f t="shared" si="4"/>
        <v>4</v>
      </c>
      <c r="J55" s="80">
        <f t="shared" si="4"/>
        <v>18.736000000000001</v>
      </c>
      <c r="K55" s="80">
        <f t="shared" si="4"/>
        <v>112.416</v>
      </c>
      <c r="L55" s="193">
        <v>0</v>
      </c>
      <c r="M55" s="78">
        <f t="shared" si="5"/>
        <v>0</v>
      </c>
      <c r="N55" s="78">
        <f t="shared" si="6"/>
        <v>0</v>
      </c>
      <c r="O55" s="193">
        <v>0</v>
      </c>
      <c r="P55" s="78">
        <f t="shared" si="7"/>
        <v>0</v>
      </c>
      <c r="Q55" s="78">
        <f t="shared" si="8"/>
        <v>0</v>
      </c>
      <c r="R55" s="80">
        <f t="shared" si="9"/>
        <v>0</v>
      </c>
      <c r="S55" s="80">
        <f t="shared" si="9"/>
        <v>0</v>
      </c>
      <c r="T55" s="80">
        <f t="shared" si="9"/>
        <v>0</v>
      </c>
      <c r="U55" s="81">
        <v>0</v>
      </c>
      <c r="V55" s="78">
        <f t="shared" si="10"/>
        <v>0</v>
      </c>
      <c r="W55" s="78">
        <f t="shared" si="11"/>
        <v>0</v>
      </c>
      <c r="X55" s="78">
        <v>0</v>
      </c>
      <c r="Y55" s="78">
        <f t="shared" si="12"/>
        <v>0</v>
      </c>
      <c r="Z55" s="78">
        <f t="shared" si="13"/>
        <v>0</v>
      </c>
      <c r="AA55" s="80">
        <f t="shared" si="14"/>
        <v>0</v>
      </c>
      <c r="AB55" s="80">
        <f t="shared" si="14"/>
        <v>0</v>
      </c>
      <c r="AC55" s="80">
        <f t="shared" si="14"/>
        <v>0</v>
      </c>
      <c r="AD55" s="193">
        <v>0</v>
      </c>
      <c r="AE55" s="78">
        <f t="shared" si="15"/>
        <v>0</v>
      </c>
      <c r="AF55" s="78">
        <f t="shared" si="16"/>
        <v>0</v>
      </c>
      <c r="AG55" s="78">
        <v>0</v>
      </c>
      <c r="AH55" s="78">
        <f t="shared" si="17"/>
        <v>0</v>
      </c>
      <c r="AI55" s="78">
        <f t="shared" si="18"/>
        <v>0</v>
      </c>
      <c r="AJ55" s="78">
        <f t="shared" si="19"/>
        <v>0</v>
      </c>
      <c r="AK55" s="78">
        <f t="shared" si="19"/>
        <v>0</v>
      </c>
      <c r="AL55" s="78">
        <f t="shared" si="19"/>
        <v>0</v>
      </c>
      <c r="AM55" s="81">
        <v>0</v>
      </c>
      <c r="AN55" s="78">
        <f t="shared" si="20"/>
        <v>0</v>
      </c>
      <c r="AO55" s="82">
        <f t="shared" si="21"/>
        <v>0</v>
      </c>
      <c r="AP55" s="78">
        <v>0</v>
      </c>
      <c r="AQ55" s="82">
        <f t="shared" si="22"/>
        <v>0</v>
      </c>
      <c r="AR55" s="78">
        <f t="shared" si="23"/>
        <v>0</v>
      </c>
      <c r="AS55" s="82">
        <f t="shared" si="24"/>
        <v>0</v>
      </c>
      <c r="AT55" s="78">
        <f t="shared" si="24"/>
        <v>0</v>
      </c>
      <c r="AU55" s="82">
        <f t="shared" si="24"/>
        <v>0</v>
      </c>
      <c r="AV55" s="193">
        <v>0</v>
      </c>
      <c r="AW55" s="78">
        <f t="shared" si="25"/>
        <v>0</v>
      </c>
      <c r="AX55" s="82">
        <f t="shared" si="26"/>
        <v>0</v>
      </c>
      <c r="AY55" s="78">
        <v>0</v>
      </c>
      <c r="AZ55" s="82">
        <f t="shared" si="27"/>
        <v>0</v>
      </c>
      <c r="BA55" s="78">
        <f t="shared" si="28"/>
        <v>0</v>
      </c>
      <c r="BB55" s="82">
        <f t="shared" si="29"/>
        <v>0</v>
      </c>
      <c r="BC55" s="78">
        <f t="shared" si="29"/>
        <v>0</v>
      </c>
      <c r="BD55" s="82">
        <f t="shared" si="29"/>
        <v>0</v>
      </c>
      <c r="BE55" s="83">
        <f t="shared" si="30"/>
        <v>4</v>
      </c>
      <c r="BF55" s="83">
        <f t="shared" si="31"/>
        <v>18.736000000000001</v>
      </c>
      <c r="BG55" s="83">
        <f t="shared" si="32"/>
        <v>112.416</v>
      </c>
      <c r="BH55" s="83">
        <f t="shared" si="38"/>
        <v>0</v>
      </c>
      <c r="BI55" s="194">
        <f t="shared" si="33"/>
        <v>0</v>
      </c>
      <c r="BJ55" s="83">
        <f t="shared" si="34"/>
        <v>0</v>
      </c>
      <c r="BK55" s="83">
        <f t="shared" si="35"/>
        <v>4</v>
      </c>
      <c r="BL55" s="83">
        <f t="shared" si="35"/>
        <v>18.736000000000001</v>
      </c>
      <c r="BM55" s="84">
        <f t="shared" si="35"/>
        <v>112.416</v>
      </c>
      <c r="BN55" s="186">
        <f t="shared" si="36"/>
        <v>56.207999999999998</v>
      </c>
      <c r="BO55" s="195">
        <f t="shared" si="37"/>
        <v>56.2</v>
      </c>
    </row>
    <row r="56" spans="1:67" ht="16.5">
      <c r="A56" s="6">
        <v>49</v>
      </c>
      <c r="B56" s="196" t="s">
        <v>830</v>
      </c>
      <c r="C56" s="193">
        <v>1</v>
      </c>
      <c r="D56" s="78">
        <f t="shared" si="0"/>
        <v>4.6840000000000002</v>
      </c>
      <c r="E56" s="78">
        <f t="shared" si="1"/>
        <v>28.103999999999999</v>
      </c>
      <c r="F56" s="193">
        <v>0</v>
      </c>
      <c r="G56" s="78">
        <f t="shared" si="2"/>
        <v>0</v>
      </c>
      <c r="H56" s="78">
        <f t="shared" si="3"/>
        <v>0</v>
      </c>
      <c r="I56" s="80">
        <f t="shared" si="4"/>
        <v>1</v>
      </c>
      <c r="J56" s="80">
        <f t="shared" si="4"/>
        <v>4.6840000000000002</v>
      </c>
      <c r="K56" s="80">
        <f t="shared" si="4"/>
        <v>28.103999999999999</v>
      </c>
      <c r="L56" s="193">
        <v>0</v>
      </c>
      <c r="M56" s="78">
        <f t="shared" si="5"/>
        <v>0</v>
      </c>
      <c r="N56" s="78">
        <f t="shared" si="6"/>
        <v>0</v>
      </c>
      <c r="O56" s="193">
        <v>0</v>
      </c>
      <c r="P56" s="78">
        <f t="shared" si="7"/>
        <v>0</v>
      </c>
      <c r="Q56" s="78">
        <f t="shared" si="8"/>
        <v>0</v>
      </c>
      <c r="R56" s="80">
        <f t="shared" si="9"/>
        <v>0</v>
      </c>
      <c r="S56" s="80">
        <f t="shared" si="9"/>
        <v>0</v>
      </c>
      <c r="T56" s="80">
        <f t="shared" si="9"/>
        <v>0</v>
      </c>
      <c r="U56" s="81">
        <v>0</v>
      </c>
      <c r="V56" s="78">
        <f t="shared" si="10"/>
        <v>0</v>
      </c>
      <c r="W56" s="78">
        <f t="shared" si="11"/>
        <v>0</v>
      </c>
      <c r="X56" s="78">
        <v>0</v>
      </c>
      <c r="Y56" s="78">
        <f t="shared" si="12"/>
        <v>0</v>
      </c>
      <c r="Z56" s="78">
        <f t="shared" si="13"/>
        <v>0</v>
      </c>
      <c r="AA56" s="80">
        <f t="shared" si="14"/>
        <v>0</v>
      </c>
      <c r="AB56" s="80">
        <f t="shared" si="14"/>
        <v>0</v>
      </c>
      <c r="AC56" s="80">
        <f t="shared" si="14"/>
        <v>0</v>
      </c>
      <c r="AD56" s="193">
        <v>0</v>
      </c>
      <c r="AE56" s="78">
        <f t="shared" si="15"/>
        <v>0</v>
      </c>
      <c r="AF56" s="78">
        <f t="shared" si="16"/>
        <v>0</v>
      </c>
      <c r="AG56" s="78">
        <v>0</v>
      </c>
      <c r="AH56" s="78">
        <f t="shared" si="17"/>
        <v>0</v>
      </c>
      <c r="AI56" s="78">
        <f t="shared" si="18"/>
        <v>0</v>
      </c>
      <c r="AJ56" s="78">
        <f t="shared" si="19"/>
        <v>0</v>
      </c>
      <c r="AK56" s="78">
        <f t="shared" si="19"/>
        <v>0</v>
      </c>
      <c r="AL56" s="78">
        <f t="shared" si="19"/>
        <v>0</v>
      </c>
      <c r="AM56" s="81">
        <v>0</v>
      </c>
      <c r="AN56" s="78">
        <f t="shared" si="20"/>
        <v>0</v>
      </c>
      <c r="AO56" s="82">
        <f t="shared" si="21"/>
        <v>0</v>
      </c>
      <c r="AP56" s="78">
        <v>0</v>
      </c>
      <c r="AQ56" s="82">
        <f t="shared" si="22"/>
        <v>0</v>
      </c>
      <c r="AR56" s="78">
        <f t="shared" si="23"/>
        <v>0</v>
      </c>
      <c r="AS56" s="82">
        <f t="shared" si="24"/>
        <v>0</v>
      </c>
      <c r="AT56" s="78">
        <f t="shared" si="24"/>
        <v>0</v>
      </c>
      <c r="AU56" s="82">
        <f t="shared" si="24"/>
        <v>0</v>
      </c>
      <c r="AV56" s="193">
        <v>0</v>
      </c>
      <c r="AW56" s="78">
        <f t="shared" si="25"/>
        <v>0</v>
      </c>
      <c r="AX56" s="82">
        <f t="shared" si="26"/>
        <v>0</v>
      </c>
      <c r="AY56" s="78">
        <v>0</v>
      </c>
      <c r="AZ56" s="82">
        <f t="shared" si="27"/>
        <v>0</v>
      </c>
      <c r="BA56" s="78">
        <f t="shared" si="28"/>
        <v>0</v>
      </c>
      <c r="BB56" s="82">
        <f t="shared" si="29"/>
        <v>0</v>
      </c>
      <c r="BC56" s="78">
        <f t="shared" si="29"/>
        <v>0</v>
      </c>
      <c r="BD56" s="82">
        <f t="shared" si="29"/>
        <v>0</v>
      </c>
      <c r="BE56" s="83">
        <f t="shared" si="30"/>
        <v>1</v>
      </c>
      <c r="BF56" s="83">
        <f t="shared" si="31"/>
        <v>4.6840000000000002</v>
      </c>
      <c r="BG56" s="83">
        <f t="shared" si="32"/>
        <v>28.103999999999999</v>
      </c>
      <c r="BH56" s="83">
        <f t="shared" si="38"/>
        <v>0</v>
      </c>
      <c r="BI56" s="194">
        <f t="shared" si="33"/>
        <v>0</v>
      </c>
      <c r="BJ56" s="83">
        <f t="shared" si="34"/>
        <v>0</v>
      </c>
      <c r="BK56" s="83">
        <f t="shared" si="35"/>
        <v>1</v>
      </c>
      <c r="BL56" s="83">
        <f t="shared" si="35"/>
        <v>4.6840000000000002</v>
      </c>
      <c r="BM56" s="84">
        <f t="shared" si="35"/>
        <v>28.103999999999999</v>
      </c>
      <c r="BN56" s="186">
        <f t="shared" si="36"/>
        <v>14.052</v>
      </c>
      <c r="BO56" s="195">
        <f t="shared" si="37"/>
        <v>14.1</v>
      </c>
    </row>
    <row r="57" spans="1:67" ht="16.5">
      <c r="A57" s="6">
        <v>50</v>
      </c>
      <c r="B57" s="196" t="s">
        <v>831</v>
      </c>
      <c r="C57" s="193">
        <v>0</v>
      </c>
      <c r="D57" s="78">
        <f t="shared" si="0"/>
        <v>0</v>
      </c>
      <c r="E57" s="78">
        <f t="shared" si="1"/>
        <v>0</v>
      </c>
      <c r="F57" s="193">
        <v>0</v>
      </c>
      <c r="G57" s="78">
        <f t="shared" si="2"/>
        <v>0</v>
      </c>
      <c r="H57" s="78">
        <f t="shared" si="3"/>
        <v>0</v>
      </c>
      <c r="I57" s="80">
        <f t="shared" si="4"/>
        <v>0</v>
      </c>
      <c r="J57" s="80">
        <f t="shared" si="4"/>
        <v>0</v>
      </c>
      <c r="K57" s="80">
        <f t="shared" si="4"/>
        <v>0</v>
      </c>
      <c r="L57" s="193">
        <v>0</v>
      </c>
      <c r="M57" s="78">
        <f t="shared" si="5"/>
        <v>0</v>
      </c>
      <c r="N57" s="78">
        <f t="shared" si="6"/>
        <v>0</v>
      </c>
      <c r="O57" s="193">
        <v>0</v>
      </c>
      <c r="P57" s="78">
        <f t="shared" si="7"/>
        <v>0</v>
      </c>
      <c r="Q57" s="78">
        <f t="shared" si="8"/>
        <v>0</v>
      </c>
      <c r="R57" s="80">
        <f t="shared" si="9"/>
        <v>0</v>
      </c>
      <c r="S57" s="80">
        <f t="shared" si="9"/>
        <v>0</v>
      </c>
      <c r="T57" s="80">
        <f t="shared" si="9"/>
        <v>0</v>
      </c>
      <c r="U57" s="81">
        <v>1</v>
      </c>
      <c r="V57" s="78">
        <f t="shared" si="10"/>
        <v>4.6840000000000002</v>
      </c>
      <c r="W57" s="78">
        <f t="shared" si="11"/>
        <v>28.103999999999999</v>
      </c>
      <c r="X57" s="78">
        <v>0</v>
      </c>
      <c r="Y57" s="78">
        <f t="shared" si="12"/>
        <v>0</v>
      </c>
      <c r="Z57" s="78">
        <f t="shared" si="13"/>
        <v>0</v>
      </c>
      <c r="AA57" s="80">
        <f t="shared" si="14"/>
        <v>1</v>
      </c>
      <c r="AB57" s="80">
        <f t="shared" si="14"/>
        <v>4.6840000000000002</v>
      </c>
      <c r="AC57" s="80">
        <f t="shared" si="14"/>
        <v>28.103999999999999</v>
      </c>
      <c r="AD57" s="193">
        <v>1</v>
      </c>
      <c r="AE57" s="78">
        <f t="shared" si="15"/>
        <v>4.6840000000000002</v>
      </c>
      <c r="AF57" s="78">
        <f t="shared" si="16"/>
        <v>28.103999999999999</v>
      </c>
      <c r="AG57" s="78">
        <v>0</v>
      </c>
      <c r="AH57" s="78">
        <f t="shared" si="17"/>
        <v>0</v>
      </c>
      <c r="AI57" s="78">
        <f t="shared" si="18"/>
        <v>0</v>
      </c>
      <c r="AJ57" s="78">
        <f t="shared" si="19"/>
        <v>1</v>
      </c>
      <c r="AK57" s="78">
        <f t="shared" si="19"/>
        <v>4.6840000000000002</v>
      </c>
      <c r="AL57" s="78">
        <f t="shared" si="19"/>
        <v>28.103999999999999</v>
      </c>
      <c r="AM57" s="81">
        <v>0</v>
      </c>
      <c r="AN57" s="78">
        <f t="shared" si="20"/>
        <v>0</v>
      </c>
      <c r="AO57" s="82">
        <f t="shared" si="21"/>
        <v>0</v>
      </c>
      <c r="AP57" s="78">
        <v>0</v>
      </c>
      <c r="AQ57" s="82">
        <f t="shared" si="22"/>
        <v>0</v>
      </c>
      <c r="AR57" s="78">
        <f t="shared" si="23"/>
        <v>0</v>
      </c>
      <c r="AS57" s="82">
        <f t="shared" si="24"/>
        <v>0</v>
      </c>
      <c r="AT57" s="78">
        <f t="shared" si="24"/>
        <v>0</v>
      </c>
      <c r="AU57" s="82">
        <f t="shared" si="24"/>
        <v>0</v>
      </c>
      <c r="AV57" s="193">
        <v>0</v>
      </c>
      <c r="AW57" s="78">
        <f t="shared" si="25"/>
        <v>0</v>
      </c>
      <c r="AX57" s="82">
        <f t="shared" si="26"/>
        <v>0</v>
      </c>
      <c r="AY57" s="78">
        <v>0</v>
      </c>
      <c r="AZ57" s="82">
        <f t="shared" si="27"/>
        <v>0</v>
      </c>
      <c r="BA57" s="78">
        <f t="shared" si="28"/>
        <v>0</v>
      </c>
      <c r="BB57" s="82">
        <f t="shared" si="29"/>
        <v>0</v>
      </c>
      <c r="BC57" s="78">
        <f t="shared" si="29"/>
        <v>0</v>
      </c>
      <c r="BD57" s="82">
        <f t="shared" si="29"/>
        <v>0</v>
      </c>
      <c r="BE57" s="83">
        <f t="shared" si="30"/>
        <v>1</v>
      </c>
      <c r="BF57" s="83">
        <f t="shared" si="31"/>
        <v>4.6840000000000002</v>
      </c>
      <c r="BG57" s="83">
        <f t="shared" si="32"/>
        <v>28.103999999999999</v>
      </c>
      <c r="BH57" s="83">
        <f t="shared" si="38"/>
        <v>0</v>
      </c>
      <c r="BI57" s="194">
        <f t="shared" si="33"/>
        <v>0</v>
      </c>
      <c r="BJ57" s="83">
        <f t="shared" si="34"/>
        <v>0</v>
      </c>
      <c r="BK57" s="83">
        <f t="shared" si="35"/>
        <v>1</v>
      </c>
      <c r="BL57" s="83">
        <f t="shared" si="35"/>
        <v>4.6840000000000002</v>
      </c>
      <c r="BM57" s="84">
        <f t="shared" si="35"/>
        <v>28.103999999999999</v>
      </c>
      <c r="BN57" s="186">
        <f t="shared" si="36"/>
        <v>14.052</v>
      </c>
      <c r="BO57" s="195">
        <f t="shared" si="37"/>
        <v>14.1</v>
      </c>
    </row>
    <row r="58" spans="1:67" ht="16.5">
      <c r="A58" s="6">
        <v>51</v>
      </c>
      <c r="B58" s="192" t="s">
        <v>832</v>
      </c>
      <c r="C58" s="193">
        <v>1</v>
      </c>
      <c r="D58" s="78">
        <f t="shared" si="0"/>
        <v>4.6840000000000002</v>
      </c>
      <c r="E58" s="78">
        <f t="shared" si="1"/>
        <v>28.103999999999999</v>
      </c>
      <c r="F58" s="193">
        <v>0</v>
      </c>
      <c r="G58" s="78">
        <f t="shared" si="2"/>
        <v>0</v>
      </c>
      <c r="H58" s="78">
        <f t="shared" si="3"/>
        <v>0</v>
      </c>
      <c r="I58" s="80">
        <f t="shared" si="4"/>
        <v>1</v>
      </c>
      <c r="J58" s="80">
        <f t="shared" si="4"/>
        <v>4.6840000000000002</v>
      </c>
      <c r="K58" s="80">
        <f t="shared" si="4"/>
        <v>28.103999999999999</v>
      </c>
      <c r="L58" s="193">
        <v>0</v>
      </c>
      <c r="M58" s="78">
        <f t="shared" si="5"/>
        <v>0</v>
      </c>
      <c r="N58" s="78">
        <f t="shared" si="6"/>
        <v>0</v>
      </c>
      <c r="O58" s="193">
        <v>0</v>
      </c>
      <c r="P58" s="78">
        <f t="shared" si="7"/>
        <v>0</v>
      </c>
      <c r="Q58" s="78">
        <f t="shared" si="8"/>
        <v>0</v>
      </c>
      <c r="R58" s="80">
        <f t="shared" si="9"/>
        <v>0</v>
      </c>
      <c r="S58" s="80">
        <f t="shared" si="9"/>
        <v>0</v>
      </c>
      <c r="T58" s="80">
        <f t="shared" si="9"/>
        <v>0</v>
      </c>
      <c r="U58" s="81">
        <v>0</v>
      </c>
      <c r="V58" s="78">
        <f t="shared" si="10"/>
        <v>0</v>
      </c>
      <c r="W58" s="78">
        <f t="shared" si="11"/>
        <v>0</v>
      </c>
      <c r="X58" s="78">
        <v>7</v>
      </c>
      <c r="Y58" s="78">
        <f t="shared" si="12"/>
        <v>18.2</v>
      </c>
      <c r="Z58" s="78">
        <f t="shared" si="13"/>
        <v>109.19999999999999</v>
      </c>
      <c r="AA58" s="80">
        <f t="shared" si="14"/>
        <v>7</v>
      </c>
      <c r="AB58" s="80">
        <f t="shared" si="14"/>
        <v>18.2</v>
      </c>
      <c r="AC58" s="80">
        <f t="shared" si="14"/>
        <v>109.19999999999999</v>
      </c>
      <c r="AD58" s="193">
        <v>0</v>
      </c>
      <c r="AE58" s="78">
        <f t="shared" si="15"/>
        <v>0</v>
      </c>
      <c r="AF58" s="78">
        <f t="shared" si="16"/>
        <v>0</v>
      </c>
      <c r="AG58" s="78">
        <v>3</v>
      </c>
      <c r="AH58" s="78">
        <f t="shared" si="17"/>
        <v>7.8000000000000007</v>
      </c>
      <c r="AI58" s="78">
        <f t="shared" si="18"/>
        <v>46.800000000000004</v>
      </c>
      <c r="AJ58" s="78">
        <f t="shared" si="19"/>
        <v>3</v>
      </c>
      <c r="AK58" s="78">
        <f t="shared" si="19"/>
        <v>7.8000000000000007</v>
      </c>
      <c r="AL58" s="78">
        <f t="shared" si="19"/>
        <v>46.800000000000004</v>
      </c>
      <c r="AM58" s="81">
        <v>0</v>
      </c>
      <c r="AN58" s="78">
        <f t="shared" si="20"/>
        <v>0</v>
      </c>
      <c r="AO58" s="82">
        <f t="shared" si="21"/>
        <v>0</v>
      </c>
      <c r="AP58" s="78">
        <v>0</v>
      </c>
      <c r="AQ58" s="82">
        <f t="shared" si="22"/>
        <v>0</v>
      </c>
      <c r="AR58" s="78">
        <f t="shared" si="23"/>
        <v>0</v>
      </c>
      <c r="AS58" s="82">
        <f t="shared" si="24"/>
        <v>0</v>
      </c>
      <c r="AT58" s="78">
        <f t="shared" si="24"/>
        <v>0</v>
      </c>
      <c r="AU58" s="82">
        <f t="shared" si="24"/>
        <v>0</v>
      </c>
      <c r="AV58" s="193">
        <v>0</v>
      </c>
      <c r="AW58" s="78">
        <f t="shared" si="25"/>
        <v>0</v>
      </c>
      <c r="AX58" s="82">
        <f t="shared" si="26"/>
        <v>0</v>
      </c>
      <c r="AY58" s="78">
        <v>0</v>
      </c>
      <c r="AZ58" s="82">
        <f t="shared" si="27"/>
        <v>0</v>
      </c>
      <c r="BA58" s="78">
        <f t="shared" si="28"/>
        <v>0</v>
      </c>
      <c r="BB58" s="82">
        <f t="shared" si="29"/>
        <v>0</v>
      </c>
      <c r="BC58" s="78">
        <f t="shared" si="29"/>
        <v>0</v>
      </c>
      <c r="BD58" s="82">
        <f t="shared" si="29"/>
        <v>0</v>
      </c>
      <c r="BE58" s="83">
        <f t="shared" si="30"/>
        <v>1</v>
      </c>
      <c r="BF58" s="83">
        <f t="shared" si="31"/>
        <v>4.6840000000000002</v>
      </c>
      <c r="BG58" s="83">
        <f t="shared" si="32"/>
        <v>28.103999999999999</v>
      </c>
      <c r="BH58" s="83">
        <f t="shared" si="38"/>
        <v>7</v>
      </c>
      <c r="BI58" s="194">
        <f t="shared" si="33"/>
        <v>18.2</v>
      </c>
      <c r="BJ58" s="83">
        <f t="shared" si="34"/>
        <v>109.19999999999999</v>
      </c>
      <c r="BK58" s="83">
        <f t="shared" si="35"/>
        <v>8</v>
      </c>
      <c r="BL58" s="83">
        <f t="shared" si="35"/>
        <v>22.884</v>
      </c>
      <c r="BM58" s="84">
        <f t="shared" si="35"/>
        <v>137.30399999999997</v>
      </c>
      <c r="BN58" s="186">
        <f t="shared" si="36"/>
        <v>68.651999999999987</v>
      </c>
      <c r="BO58" s="195">
        <f t="shared" si="37"/>
        <v>68.7</v>
      </c>
    </row>
    <row r="59" spans="1:67" ht="16.5">
      <c r="A59" s="6">
        <v>52</v>
      </c>
      <c r="B59" s="192" t="s">
        <v>833</v>
      </c>
      <c r="C59" s="193">
        <v>0</v>
      </c>
      <c r="D59" s="78">
        <f t="shared" si="0"/>
        <v>0</v>
      </c>
      <c r="E59" s="78">
        <f t="shared" si="1"/>
        <v>0</v>
      </c>
      <c r="F59" s="193">
        <v>0</v>
      </c>
      <c r="G59" s="78">
        <f t="shared" si="2"/>
        <v>0</v>
      </c>
      <c r="H59" s="78">
        <f t="shared" si="3"/>
        <v>0</v>
      </c>
      <c r="I59" s="80">
        <f t="shared" si="4"/>
        <v>0</v>
      </c>
      <c r="J59" s="80">
        <f t="shared" si="4"/>
        <v>0</v>
      </c>
      <c r="K59" s="80">
        <f t="shared" si="4"/>
        <v>0</v>
      </c>
      <c r="L59" s="193">
        <v>0</v>
      </c>
      <c r="M59" s="78">
        <f t="shared" si="5"/>
        <v>0</v>
      </c>
      <c r="N59" s="78">
        <f t="shared" si="6"/>
        <v>0</v>
      </c>
      <c r="O59" s="193">
        <v>0</v>
      </c>
      <c r="P59" s="78">
        <f t="shared" si="7"/>
        <v>0</v>
      </c>
      <c r="Q59" s="78">
        <f t="shared" si="8"/>
        <v>0</v>
      </c>
      <c r="R59" s="80">
        <f t="shared" si="9"/>
        <v>0</v>
      </c>
      <c r="S59" s="80">
        <f t="shared" si="9"/>
        <v>0</v>
      </c>
      <c r="T59" s="80">
        <f t="shared" si="9"/>
        <v>0</v>
      </c>
      <c r="U59" s="81">
        <v>0</v>
      </c>
      <c r="V59" s="78">
        <f t="shared" si="10"/>
        <v>0</v>
      </c>
      <c r="W59" s="78">
        <f t="shared" si="11"/>
        <v>0</v>
      </c>
      <c r="X59" s="78">
        <v>0</v>
      </c>
      <c r="Y59" s="78">
        <f t="shared" si="12"/>
        <v>0</v>
      </c>
      <c r="Z59" s="78">
        <f t="shared" si="13"/>
        <v>0</v>
      </c>
      <c r="AA59" s="80">
        <f t="shared" si="14"/>
        <v>0</v>
      </c>
      <c r="AB59" s="80">
        <f t="shared" si="14"/>
        <v>0</v>
      </c>
      <c r="AC59" s="80">
        <f t="shared" si="14"/>
        <v>0</v>
      </c>
      <c r="AD59" s="193">
        <v>0</v>
      </c>
      <c r="AE59" s="78">
        <f t="shared" si="15"/>
        <v>0</v>
      </c>
      <c r="AF59" s="78">
        <f t="shared" si="16"/>
        <v>0</v>
      </c>
      <c r="AG59" s="78">
        <v>0</v>
      </c>
      <c r="AH59" s="78">
        <f t="shared" si="17"/>
        <v>0</v>
      </c>
      <c r="AI59" s="78">
        <f t="shared" si="18"/>
        <v>0</v>
      </c>
      <c r="AJ59" s="78">
        <f t="shared" si="19"/>
        <v>0</v>
      </c>
      <c r="AK59" s="78">
        <f t="shared" si="19"/>
        <v>0</v>
      </c>
      <c r="AL59" s="78">
        <f t="shared" si="19"/>
        <v>0</v>
      </c>
      <c r="AM59" s="81">
        <v>0</v>
      </c>
      <c r="AN59" s="78">
        <f t="shared" si="20"/>
        <v>0</v>
      </c>
      <c r="AO59" s="82">
        <f t="shared" si="21"/>
        <v>0</v>
      </c>
      <c r="AP59" s="78">
        <v>0</v>
      </c>
      <c r="AQ59" s="82">
        <f t="shared" si="22"/>
        <v>0</v>
      </c>
      <c r="AR59" s="78">
        <f t="shared" si="23"/>
        <v>0</v>
      </c>
      <c r="AS59" s="82">
        <f t="shared" si="24"/>
        <v>0</v>
      </c>
      <c r="AT59" s="78">
        <f t="shared" si="24"/>
        <v>0</v>
      </c>
      <c r="AU59" s="82">
        <f t="shared" si="24"/>
        <v>0</v>
      </c>
      <c r="AV59" s="193">
        <v>0</v>
      </c>
      <c r="AW59" s="78">
        <f t="shared" si="25"/>
        <v>0</v>
      </c>
      <c r="AX59" s="82">
        <f t="shared" si="26"/>
        <v>0</v>
      </c>
      <c r="AY59" s="78">
        <v>0</v>
      </c>
      <c r="AZ59" s="82">
        <f t="shared" si="27"/>
        <v>0</v>
      </c>
      <c r="BA59" s="78">
        <f t="shared" si="28"/>
        <v>0</v>
      </c>
      <c r="BB59" s="82">
        <f t="shared" si="29"/>
        <v>0</v>
      </c>
      <c r="BC59" s="78">
        <f t="shared" si="29"/>
        <v>0</v>
      </c>
      <c r="BD59" s="82">
        <f t="shared" si="29"/>
        <v>0</v>
      </c>
      <c r="BE59" s="83">
        <f t="shared" si="30"/>
        <v>0</v>
      </c>
      <c r="BF59" s="83">
        <f t="shared" si="31"/>
        <v>0</v>
      </c>
      <c r="BG59" s="83">
        <f t="shared" si="32"/>
        <v>0</v>
      </c>
      <c r="BH59" s="83">
        <f t="shared" si="38"/>
        <v>0</v>
      </c>
      <c r="BI59" s="194">
        <f t="shared" si="33"/>
        <v>0</v>
      </c>
      <c r="BJ59" s="83">
        <f t="shared" si="34"/>
        <v>0</v>
      </c>
      <c r="BK59" s="83">
        <f t="shared" si="35"/>
        <v>0</v>
      </c>
      <c r="BL59" s="83">
        <f t="shared" si="35"/>
        <v>0</v>
      </c>
      <c r="BM59" s="84">
        <f t="shared" si="35"/>
        <v>0</v>
      </c>
      <c r="BN59" s="186">
        <f t="shared" si="36"/>
        <v>0</v>
      </c>
      <c r="BO59" s="195">
        <f t="shared" si="37"/>
        <v>0</v>
      </c>
    </row>
    <row r="60" spans="1:67" ht="16.5">
      <c r="A60" s="6">
        <v>53</v>
      </c>
      <c r="B60" s="192" t="s">
        <v>834</v>
      </c>
      <c r="C60" s="193">
        <v>0</v>
      </c>
      <c r="D60" s="78">
        <f t="shared" si="0"/>
        <v>0</v>
      </c>
      <c r="E60" s="78">
        <f t="shared" si="1"/>
        <v>0</v>
      </c>
      <c r="F60" s="193">
        <v>0</v>
      </c>
      <c r="G60" s="78">
        <f t="shared" si="2"/>
        <v>0</v>
      </c>
      <c r="H60" s="78">
        <f t="shared" si="3"/>
        <v>0</v>
      </c>
      <c r="I60" s="80">
        <f t="shared" si="4"/>
        <v>0</v>
      </c>
      <c r="J60" s="80">
        <f t="shared" si="4"/>
        <v>0</v>
      </c>
      <c r="K60" s="80">
        <f t="shared" si="4"/>
        <v>0</v>
      </c>
      <c r="L60" s="193">
        <v>0</v>
      </c>
      <c r="M60" s="78">
        <f t="shared" si="5"/>
        <v>0</v>
      </c>
      <c r="N60" s="78">
        <f t="shared" si="6"/>
        <v>0</v>
      </c>
      <c r="O60" s="193">
        <v>0</v>
      </c>
      <c r="P60" s="78">
        <f t="shared" si="7"/>
        <v>0</v>
      </c>
      <c r="Q60" s="78">
        <f t="shared" si="8"/>
        <v>0</v>
      </c>
      <c r="R60" s="80">
        <f t="shared" si="9"/>
        <v>0</v>
      </c>
      <c r="S60" s="80">
        <f t="shared" si="9"/>
        <v>0</v>
      </c>
      <c r="T60" s="80">
        <f t="shared" si="9"/>
        <v>0</v>
      </c>
      <c r="U60" s="81">
        <v>0</v>
      </c>
      <c r="V60" s="78">
        <f t="shared" si="10"/>
        <v>0</v>
      </c>
      <c r="W60" s="78">
        <f t="shared" si="11"/>
        <v>0</v>
      </c>
      <c r="X60" s="78">
        <v>0</v>
      </c>
      <c r="Y60" s="78">
        <f t="shared" si="12"/>
        <v>0</v>
      </c>
      <c r="Z60" s="78">
        <f t="shared" si="13"/>
        <v>0</v>
      </c>
      <c r="AA60" s="80">
        <f t="shared" si="14"/>
        <v>0</v>
      </c>
      <c r="AB60" s="80">
        <f t="shared" si="14"/>
        <v>0</v>
      </c>
      <c r="AC60" s="80">
        <f t="shared" si="14"/>
        <v>0</v>
      </c>
      <c r="AD60" s="193"/>
      <c r="AE60" s="78">
        <f t="shared" si="15"/>
        <v>0</v>
      </c>
      <c r="AF60" s="78">
        <f t="shared" si="16"/>
        <v>0</v>
      </c>
      <c r="AG60" s="78">
        <v>0</v>
      </c>
      <c r="AH60" s="78">
        <f t="shared" si="17"/>
        <v>0</v>
      </c>
      <c r="AI60" s="78">
        <f t="shared" si="18"/>
        <v>0</v>
      </c>
      <c r="AJ60" s="78">
        <f t="shared" si="19"/>
        <v>0</v>
      </c>
      <c r="AK60" s="78">
        <f t="shared" si="19"/>
        <v>0</v>
      </c>
      <c r="AL60" s="78">
        <f t="shared" si="19"/>
        <v>0</v>
      </c>
      <c r="AM60" s="81">
        <v>0</v>
      </c>
      <c r="AN60" s="78">
        <f t="shared" si="20"/>
        <v>0</v>
      </c>
      <c r="AO60" s="82">
        <f t="shared" si="21"/>
        <v>0</v>
      </c>
      <c r="AP60" s="78">
        <v>0</v>
      </c>
      <c r="AQ60" s="82">
        <f t="shared" si="22"/>
        <v>0</v>
      </c>
      <c r="AR60" s="78">
        <f t="shared" si="23"/>
        <v>0</v>
      </c>
      <c r="AS60" s="82">
        <f t="shared" si="24"/>
        <v>0</v>
      </c>
      <c r="AT60" s="78">
        <f t="shared" si="24"/>
        <v>0</v>
      </c>
      <c r="AU60" s="82">
        <f t="shared" si="24"/>
        <v>0</v>
      </c>
      <c r="AV60" s="193">
        <v>0</v>
      </c>
      <c r="AW60" s="78">
        <f t="shared" si="25"/>
        <v>0</v>
      </c>
      <c r="AX60" s="82">
        <f t="shared" si="26"/>
        <v>0</v>
      </c>
      <c r="AY60" s="78">
        <v>0</v>
      </c>
      <c r="AZ60" s="82">
        <f t="shared" si="27"/>
        <v>0</v>
      </c>
      <c r="BA60" s="78">
        <f t="shared" si="28"/>
        <v>0</v>
      </c>
      <c r="BB60" s="82">
        <f t="shared" si="29"/>
        <v>0</v>
      </c>
      <c r="BC60" s="78">
        <f t="shared" si="29"/>
        <v>0</v>
      </c>
      <c r="BD60" s="82">
        <f t="shared" si="29"/>
        <v>0</v>
      </c>
      <c r="BE60" s="83">
        <f t="shared" si="30"/>
        <v>0</v>
      </c>
      <c r="BF60" s="83">
        <f t="shared" si="31"/>
        <v>0</v>
      </c>
      <c r="BG60" s="83">
        <f t="shared" si="32"/>
        <v>0</v>
      </c>
      <c r="BH60" s="83">
        <f t="shared" si="38"/>
        <v>0</v>
      </c>
      <c r="BI60" s="194">
        <f t="shared" si="33"/>
        <v>0</v>
      </c>
      <c r="BJ60" s="83">
        <f t="shared" si="34"/>
        <v>0</v>
      </c>
      <c r="BK60" s="83">
        <f t="shared" si="35"/>
        <v>0</v>
      </c>
      <c r="BL60" s="83">
        <f t="shared" si="35"/>
        <v>0</v>
      </c>
      <c r="BM60" s="84">
        <f t="shared" si="35"/>
        <v>0</v>
      </c>
      <c r="BN60" s="186">
        <f t="shared" si="36"/>
        <v>0</v>
      </c>
      <c r="BO60" s="195">
        <f t="shared" si="37"/>
        <v>0</v>
      </c>
    </row>
    <row r="61" spans="1:67" ht="16.5">
      <c r="A61" s="6">
        <v>54</v>
      </c>
      <c r="B61" s="196" t="s">
        <v>835</v>
      </c>
      <c r="C61" s="193">
        <v>1</v>
      </c>
      <c r="D61" s="78">
        <f t="shared" si="0"/>
        <v>4.6840000000000002</v>
      </c>
      <c r="E61" s="78">
        <f t="shared" si="1"/>
        <v>28.103999999999999</v>
      </c>
      <c r="F61" s="193">
        <v>0</v>
      </c>
      <c r="G61" s="78">
        <f t="shared" si="2"/>
        <v>0</v>
      </c>
      <c r="H61" s="78">
        <f t="shared" si="3"/>
        <v>0</v>
      </c>
      <c r="I61" s="80">
        <f t="shared" si="4"/>
        <v>1</v>
      </c>
      <c r="J61" s="80">
        <f t="shared" si="4"/>
        <v>4.6840000000000002</v>
      </c>
      <c r="K61" s="80">
        <f t="shared" si="4"/>
        <v>28.103999999999999</v>
      </c>
      <c r="L61" s="193">
        <v>0</v>
      </c>
      <c r="M61" s="78">
        <f t="shared" si="5"/>
        <v>0</v>
      </c>
      <c r="N61" s="78">
        <f t="shared" si="6"/>
        <v>0</v>
      </c>
      <c r="O61" s="193">
        <v>0</v>
      </c>
      <c r="P61" s="78">
        <f t="shared" si="7"/>
        <v>0</v>
      </c>
      <c r="Q61" s="78">
        <f t="shared" si="8"/>
        <v>0</v>
      </c>
      <c r="R61" s="80">
        <f t="shared" si="9"/>
        <v>0</v>
      </c>
      <c r="S61" s="80">
        <f t="shared" si="9"/>
        <v>0</v>
      </c>
      <c r="T61" s="80">
        <f t="shared" si="9"/>
        <v>0</v>
      </c>
      <c r="U61" s="81">
        <v>0</v>
      </c>
      <c r="V61" s="78">
        <f t="shared" si="10"/>
        <v>0</v>
      </c>
      <c r="W61" s="78">
        <f t="shared" si="11"/>
        <v>0</v>
      </c>
      <c r="X61" s="78">
        <v>0</v>
      </c>
      <c r="Y61" s="78">
        <f t="shared" si="12"/>
        <v>0</v>
      </c>
      <c r="Z61" s="78">
        <f t="shared" si="13"/>
        <v>0</v>
      </c>
      <c r="AA61" s="80">
        <f t="shared" si="14"/>
        <v>0</v>
      </c>
      <c r="AB61" s="80">
        <f t="shared" si="14"/>
        <v>0</v>
      </c>
      <c r="AC61" s="80">
        <f t="shared" si="14"/>
        <v>0</v>
      </c>
      <c r="AD61" s="193"/>
      <c r="AE61" s="78">
        <f t="shared" si="15"/>
        <v>0</v>
      </c>
      <c r="AF61" s="78">
        <f t="shared" si="16"/>
        <v>0</v>
      </c>
      <c r="AG61" s="78">
        <v>0</v>
      </c>
      <c r="AH61" s="78">
        <f t="shared" si="17"/>
        <v>0</v>
      </c>
      <c r="AI61" s="78">
        <f t="shared" si="18"/>
        <v>0</v>
      </c>
      <c r="AJ61" s="78">
        <f t="shared" si="19"/>
        <v>0</v>
      </c>
      <c r="AK61" s="78">
        <f t="shared" si="19"/>
        <v>0</v>
      </c>
      <c r="AL61" s="78">
        <f t="shared" si="19"/>
        <v>0</v>
      </c>
      <c r="AM61" s="81">
        <v>1</v>
      </c>
      <c r="AN61" s="78">
        <f t="shared" si="20"/>
        <v>4.6840000000000002</v>
      </c>
      <c r="AO61" s="82">
        <f t="shared" si="21"/>
        <v>28.103999999999999</v>
      </c>
      <c r="AP61" s="78">
        <v>0</v>
      </c>
      <c r="AQ61" s="82">
        <f t="shared" si="22"/>
        <v>0</v>
      </c>
      <c r="AR61" s="78">
        <f t="shared" si="23"/>
        <v>0</v>
      </c>
      <c r="AS61" s="82">
        <f t="shared" si="24"/>
        <v>1</v>
      </c>
      <c r="AT61" s="78">
        <f t="shared" si="24"/>
        <v>4.6840000000000002</v>
      </c>
      <c r="AU61" s="82">
        <f t="shared" si="24"/>
        <v>28.103999999999999</v>
      </c>
      <c r="AV61" s="193">
        <v>0</v>
      </c>
      <c r="AW61" s="78">
        <f t="shared" si="25"/>
        <v>0</v>
      </c>
      <c r="AX61" s="82">
        <f t="shared" si="26"/>
        <v>0</v>
      </c>
      <c r="AY61" s="78">
        <v>0</v>
      </c>
      <c r="AZ61" s="82">
        <f t="shared" si="27"/>
        <v>0</v>
      </c>
      <c r="BA61" s="78">
        <f t="shared" si="28"/>
        <v>0</v>
      </c>
      <c r="BB61" s="82">
        <f t="shared" si="29"/>
        <v>0</v>
      </c>
      <c r="BC61" s="78">
        <f t="shared" si="29"/>
        <v>0</v>
      </c>
      <c r="BD61" s="82">
        <f t="shared" si="29"/>
        <v>0</v>
      </c>
      <c r="BE61" s="83">
        <f t="shared" si="30"/>
        <v>2</v>
      </c>
      <c r="BF61" s="83">
        <f t="shared" si="31"/>
        <v>9.3680000000000003</v>
      </c>
      <c r="BG61" s="83">
        <f t="shared" si="32"/>
        <v>56.207999999999998</v>
      </c>
      <c r="BH61" s="83">
        <f t="shared" si="38"/>
        <v>0</v>
      </c>
      <c r="BI61" s="194">
        <f t="shared" si="33"/>
        <v>0</v>
      </c>
      <c r="BJ61" s="83">
        <f t="shared" si="34"/>
        <v>0</v>
      </c>
      <c r="BK61" s="83">
        <f t="shared" si="35"/>
        <v>2</v>
      </c>
      <c r="BL61" s="83">
        <f t="shared" si="35"/>
        <v>9.3680000000000003</v>
      </c>
      <c r="BM61" s="84">
        <f t="shared" si="35"/>
        <v>56.207999999999998</v>
      </c>
      <c r="BN61" s="186">
        <f t="shared" si="36"/>
        <v>28.103999999999999</v>
      </c>
      <c r="BO61" s="195">
        <f t="shared" si="37"/>
        <v>28.1</v>
      </c>
    </row>
    <row r="62" spans="1:67" ht="16.5">
      <c r="A62" s="6">
        <v>55</v>
      </c>
      <c r="B62" s="196" t="s">
        <v>836</v>
      </c>
      <c r="C62" s="197">
        <v>0</v>
      </c>
      <c r="D62" s="78">
        <f t="shared" si="0"/>
        <v>0</v>
      </c>
      <c r="E62" s="78">
        <f t="shared" si="1"/>
        <v>0</v>
      </c>
      <c r="F62" s="193">
        <v>0</v>
      </c>
      <c r="G62" s="78">
        <f t="shared" si="2"/>
        <v>0</v>
      </c>
      <c r="H62" s="78">
        <f t="shared" si="3"/>
        <v>0</v>
      </c>
      <c r="I62" s="80">
        <f t="shared" si="4"/>
        <v>0</v>
      </c>
      <c r="J62" s="80">
        <f t="shared" si="4"/>
        <v>0</v>
      </c>
      <c r="K62" s="80">
        <f t="shared" si="4"/>
        <v>0</v>
      </c>
      <c r="L62" s="193">
        <v>0</v>
      </c>
      <c r="M62" s="78">
        <f t="shared" si="5"/>
        <v>0</v>
      </c>
      <c r="N62" s="78">
        <f t="shared" si="6"/>
        <v>0</v>
      </c>
      <c r="O62" s="193">
        <v>0</v>
      </c>
      <c r="P62" s="78">
        <f t="shared" si="7"/>
        <v>0</v>
      </c>
      <c r="Q62" s="78">
        <f t="shared" si="8"/>
        <v>0</v>
      </c>
      <c r="R62" s="80">
        <f t="shared" si="9"/>
        <v>0</v>
      </c>
      <c r="S62" s="80">
        <f t="shared" si="9"/>
        <v>0</v>
      </c>
      <c r="T62" s="80">
        <f t="shared" si="9"/>
        <v>0</v>
      </c>
      <c r="U62" s="81">
        <v>0</v>
      </c>
      <c r="V62" s="78">
        <f t="shared" si="10"/>
        <v>0</v>
      </c>
      <c r="W62" s="78">
        <f t="shared" si="11"/>
        <v>0</v>
      </c>
      <c r="X62" s="78">
        <v>0</v>
      </c>
      <c r="Y62" s="78">
        <f t="shared" si="12"/>
        <v>0</v>
      </c>
      <c r="Z62" s="78">
        <f t="shared" si="13"/>
        <v>0</v>
      </c>
      <c r="AA62" s="80">
        <f t="shared" si="14"/>
        <v>0</v>
      </c>
      <c r="AB62" s="80">
        <f t="shared" si="14"/>
        <v>0</v>
      </c>
      <c r="AC62" s="80">
        <f t="shared" si="14"/>
        <v>0</v>
      </c>
      <c r="AD62" s="193"/>
      <c r="AE62" s="78">
        <f t="shared" si="15"/>
        <v>0</v>
      </c>
      <c r="AF62" s="78">
        <f t="shared" si="16"/>
        <v>0</v>
      </c>
      <c r="AG62" s="78">
        <v>0</v>
      </c>
      <c r="AH62" s="78">
        <f t="shared" si="17"/>
        <v>0</v>
      </c>
      <c r="AI62" s="78">
        <f t="shared" si="18"/>
        <v>0</v>
      </c>
      <c r="AJ62" s="78">
        <f t="shared" si="19"/>
        <v>0</v>
      </c>
      <c r="AK62" s="78">
        <f t="shared" si="19"/>
        <v>0</v>
      </c>
      <c r="AL62" s="78">
        <f t="shared" si="19"/>
        <v>0</v>
      </c>
      <c r="AM62" s="81">
        <v>0</v>
      </c>
      <c r="AN62" s="78">
        <f t="shared" si="20"/>
        <v>0</v>
      </c>
      <c r="AO62" s="82">
        <f t="shared" si="21"/>
        <v>0</v>
      </c>
      <c r="AP62" s="78">
        <v>0</v>
      </c>
      <c r="AQ62" s="82">
        <f t="shared" si="22"/>
        <v>0</v>
      </c>
      <c r="AR62" s="78">
        <f t="shared" si="23"/>
        <v>0</v>
      </c>
      <c r="AS62" s="82">
        <f t="shared" si="24"/>
        <v>0</v>
      </c>
      <c r="AT62" s="78">
        <f t="shared" si="24"/>
        <v>0</v>
      </c>
      <c r="AU62" s="82">
        <f t="shared" si="24"/>
        <v>0</v>
      </c>
      <c r="AV62" s="193">
        <v>0</v>
      </c>
      <c r="AW62" s="78">
        <f t="shared" si="25"/>
        <v>0</v>
      </c>
      <c r="AX62" s="82">
        <f t="shared" si="26"/>
        <v>0</v>
      </c>
      <c r="AY62" s="78">
        <v>0</v>
      </c>
      <c r="AZ62" s="82">
        <f t="shared" si="27"/>
        <v>0</v>
      </c>
      <c r="BA62" s="78">
        <f t="shared" si="28"/>
        <v>0</v>
      </c>
      <c r="BB62" s="82">
        <f t="shared" si="29"/>
        <v>0</v>
      </c>
      <c r="BC62" s="78">
        <f t="shared" si="29"/>
        <v>0</v>
      </c>
      <c r="BD62" s="82">
        <f t="shared" si="29"/>
        <v>0</v>
      </c>
      <c r="BE62" s="83">
        <f t="shared" si="30"/>
        <v>0</v>
      </c>
      <c r="BF62" s="83">
        <f t="shared" si="31"/>
        <v>0</v>
      </c>
      <c r="BG62" s="83">
        <f t="shared" si="32"/>
        <v>0</v>
      </c>
      <c r="BH62" s="83">
        <f t="shared" si="38"/>
        <v>0</v>
      </c>
      <c r="BI62" s="194">
        <f t="shared" si="33"/>
        <v>0</v>
      </c>
      <c r="BJ62" s="83">
        <f t="shared" si="34"/>
        <v>0</v>
      </c>
      <c r="BK62" s="83">
        <f t="shared" si="35"/>
        <v>0</v>
      </c>
      <c r="BL62" s="83">
        <f t="shared" si="35"/>
        <v>0</v>
      </c>
      <c r="BM62" s="84">
        <f t="shared" si="35"/>
        <v>0</v>
      </c>
      <c r="BN62" s="186">
        <f t="shared" si="36"/>
        <v>0</v>
      </c>
      <c r="BO62" s="195">
        <f t="shared" si="37"/>
        <v>0</v>
      </c>
    </row>
    <row r="63" spans="1:67" ht="16.5">
      <c r="A63" s="6">
        <v>56</v>
      </c>
      <c r="B63" s="196" t="s">
        <v>837</v>
      </c>
      <c r="C63" s="193">
        <v>1</v>
      </c>
      <c r="D63" s="78">
        <f t="shared" si="0"/>
        <v>4.6840000000000002</v>
      </c>
      <c r="E63" s="78">
        <f t="shared" si="1"/>
        <v>28.103999999999999</v>
      </c>
      <c r="F63" s="193">
        <v>0</v>
      </c>
      <c r="G63" s="78">
        <f t="shared" si="2"/>
        <v>0</v>
      </c>
      <c r="H63" s="78">
        <f t="shared" si="3"/>
        <v>0</v>
      </c>
      <c r="I63" s="80">
        <f t="shared" si="4"/>
        <v>1</v>
      </c>
      <c r="J63" s="80">
        <f t="shared" si="4"/>
        <v>4.6840000000000002</v>
      </c>
      <c r="K63" s="80">
        <f t="shared" si="4"/>
        <v>28.103999999999999</v>
      </c>
      <c r="L63" s="193">
        <v>0</v>
      </c>
      <c r="M63" s="78">
        <f t="shared" si="5"/>
        <v>0</v>
      </c>
      <c r="N63" s="78">
        <f t="shared" si="6"/>
        <v>0</v>
      </c>
      <c r="O63" s="193">
        <v>0</v>
      </c>
      <c r="P63" s="78">
        <f t="shared" si="7"/>
        <v>0</v>
      </c>
      <c r="Q63" s="78">
        <f t="shared" si="8"/>
        <v>0</v>
      </c>
      <c r="R63" s="80">
        <f t="shared" si="9"/>
        <v>0</v>
      </c>
      <c r="S63" s="80">
        <f t="shared" si="9"/>
        <v>0</v>
      </c>
      <c r="T63" s="80">
        <f t="shared" si="9"/>
        <v>0</v>
      </c>
      <c r="U63" s="81">
        <v>2</v>
      </c>
      <c r="V63" s="78">
        <f t="shared" si="10"/>
        <v>9.3680000000000003</v>
      </c>
      <c r="W63" s="78">
        <f t="shared" si="11"/>
        <v>56.207999999999998</v>
      </c>
      <c r="X63" s="78">
        <v>1</v>
      </c>
      <c r="Y63" s="78">
        <f t="shared" si="12"/>
        <v>2.6</v>
      </c>
      <c r="Z63" s="78">
        <f t="shared" si="13"/>
        <v>15.600000000000001</v>
      </c>
      <c r="AA63" s="80">
        <f t="shared" si="14"/>
        <v>3</v>
      </c>
      <c r="AB63" s="80">
        <f t="shared" si="14"/>
        <v>11.968</v>
      </c>
      <c r="AC63" s="80">
        <f t="shared" si="14"/>
        <v>71.807999999999993</v>
      </c>
      <c r="AD63" s="193"/>
      <c r="AE63" s="78">
        <f t="shared" si="15"/>
        <v>0</v>
      </c>
      <c r="AF63" s="78">
        <f t="shared" si="16"/>
        <v>0</v>
      </c>
      <c r="AG63" s="78">
        <v>0</v>
      </c>
      <c r="AH63" s="78">
        <f t="shared" si="17"/>
        <v>0</v>
      </c>
      <c r="AI63" s="78">
        <f t="shared" si="18"/>
        <v>0</v>
      </c>
      <c r="AJ63" s="78">
        <f t="shared" si="19"/>
        <v>0</v>
      </c>
      <c r="AK63" s="78">
        <f t="shared" si="19"/>
        <v>0</v>
      </c>
      <c r="AL63" s="78">
        <f t="shared" si="19"/>
        <v>0</v>
      </c>
      <c r="AM63" s="81">
        <v>0</v>
      </c>
      <c r="AN63" s="78">
        <f t="shared" si="20"/>
        <v>0</v>
      </c>
      <c r="AO63" s="82">
        <f t="shared" si="21"/>
        <v>0</v>
      </c>
      <c r="AP63" s="78">
        <v>0</v>
      </c>
      <c r="AQ63" s="82">
        <f t="shared" si="22"/>
        <v>0</v>
      </c>
      <c r="AR63" s="78">
        <f t="shared" si="23"/>
        <v>0</v>
      </c>
      <c r="AS63" s="82">
        <f t="shared" si="24"/>
        <v>0</v>
      </c>
      <c r="AT63" s="78">
        <f t="shared" si="24"/>
        <v>0</v>
      </c>
      <c r="AU63" s="82">
        <f t="shared" si="24"/>
        <v>0</v>
      </c>
      <c r="AV63" s="193">
        <v>0</v>
      </c>
      <c r="AW63" s="78">
        <f t="shared" si="25"/>
        <v>0</v>
      </c>
      <c r="AX63" s="82">
        <f t="shared" si="26"/>
        <v>0</v>
      </c>
      <c r="AY63" s="78">
        <v>0</v>
      </c>
      <c r="AZ63" s="82">
        <f t="shared" si="27"/>
        <v>0</v>
      </c>
      <c r="BA63" s="78">
        <f t="shared" si="28"/>
        <v>0</v>
      </c>
      <c r="BB63" s="82">
        <f t="shared" si="29"/>
        <v>0</v>
      </c>
      <c r="BC63" s="78">
        <f t="shared" si="29"/>
        <v>0</v>
      </c>
      <c r="BD63" s="82">
        <f t="shared" si="29"/>
        <v>0</v>
      </c>
      <c r="BE63" s="83">
        <f t="shared" si="30"/>
        <v>3</v>
      </c>
      <c r="BF63" s="83">
        <f t="shared" si="31"/>
        <v>14.052</v>
      </c>
      <c r="BG63" s="83">
        <f t="shared" si="32"/>
        <v>84.311999999999998</v>
      </c>
      <c r="BH63" s="83">
        <f t="shared" si="38"/>
        <v>1</v>
      </c>
      <c r="BI63" s="194">
        <f t="shared" si="33"/>
        <v>2.6</v>
      </c>
      <c r="BJ63" s="83">
        <f t="shared" si="34"/>
        <v>15.600000000000001</v>
      </c>
      <c r="BK63" s="83">
        <f t="shared" si="35"/>
        <v>4</v>
      </c>
      <c r="BL63" s="83">
        <f t="shared" si="35"/>
        <v>16.652000000000001</v>
      </c>
      <c r="BM63" s="84">
        <f t="shared" si="35"/>
        <v>99.912000000000006</v>
      </c>
      <c r="BN63" s="186">
        <f t="shared" si="36"/>
        <v>49.956000000000003</v>
      </c>
      <c r="BO63" s="195">
        <f t="shared" si="37"/>
        <v>50</v>
      </c>
    </row>
    <row r="64" spans="1:67" ht="16.5">
      <c r="A64" s="6">
        <v>57</v>
      </c>
      <c r="B64" s="192" t="s">
        <v>838</v>
      </c>
      <c r="C64" s="197">
        <v>2</v>
      </c>
      <c r="D64" s="78">
        <f t="shared" si="0"/>
        <v>9.3680000000000003</v>
      </c>
      <c r="E64" s="78">
        <f t="shared" si="1"/>
        <v>56.207999999999998</v>
      </c>
      <c r="F64" s="193">
        <v>1</v>
      </c>
      <c r="G64" s="78">
        <f t="shared" si="2"/>
        <v>2.6</v>
      </c>
      <c r="H64" s="78">
        <f t="shared" si="3"/>
        <v>15.600000000000001</v>
      </c>
      <c r="I64" s="80">
        <f t="shared" si="4"/>
        <v>3</v>
      </c>
      <c r="J64" s="80">
        <f t="shared" si="4"/>
        <v>11.968</v>
      </c>
      <c r="K64" s="80">
        <f t="shared" si="4"/>
        <v>71.807999999999993</v>
      </c>
      <c r="L64" s="193">
        <v>0</v>
      </c>
      <c r="M64" s="78">
        <f t="shared" si="5"/>
        <v>0</v>
      </c>
      <c r="N64" s="78">
        <f t="shared" si="6"/>
        <v>0</v>
      </c>
      <c r="O64" s="193">
        <v>0</v>
      </c>
      <c r="P64" s="78">
        <f t="shared" si="7"/>
        <v>0</v>
      </c>
      <c r="Q64" s="78">
        <f t="shared" si="8"/>
        <v>0</v>
      </c>
      <c r="R64" s="80">
        <f t="shared" si="9"/>
        <v>0</v>
      </c>
      <c r="S64" s="80">
        <f t="shared" si="9"/>
        <v>0</v>
      </c>
      <c r="T64" s="80">
        <f t="shared" si="9"/>
        <v>0</v>
      </c>
      <c r="U64" s="81">
        <v>0</v>
      </c>
      <c r="V64" s="78">
        <f t="shared" si="10"/>
        <v>0</v>
      </c>
      <c r="W64" s="78">
        <f t="shared" si="11"/>
        <v>0</v>
      </c>
      <c r="X64" s="78">
        <v>0</v>
      </c>
      <c r="Y64" s="78">
        <f t="shared" si="12"/>
        <v>0</v>
      </c>
      <c r="Z64" s="78">
        <f t="shared" si="13"/>
        <v>0</v>
      </c>
      <c r="AA64" s="80">
        <f t="shared" si="14"/>
        <v>0</v>
      </c>
      <c r="AB64" s="80">
        <f t="shared" si="14"/>
        <v>0</v>
      </c>
      <c r="AC64" s="80">
        <f t="shared" si="14"/>
        <v>0</v>
      </c>
      <c r="AD64" s="193">
        <v>0</v>
      </c>
      <c r="AE64" s="78">
        <f t="shared" si="15"/>
        <v>0</v>
      </c>
      <c r="AF64" s="78">
        <f t="shared" si="16"/>
        <v>0</v>
      </c>
      <c r="AG64" s="78">
        <v>0</v>
      </c>
      <c r="AH64" s="78">
        <f t="shared" si="17"/>
        <v>0</v>
      </c>
      <c r="AI64" s="78">
        <f t="shared" si="18"/>
        <v>0</v>
      </c>
      <c r="AJ64" s="78">
        <f t="shared" si="19"/>
        <v>0</v>
      </c>
      <c r="AK64" s="78">
        <f t="shared" si="19"/>
        <v>0</v>
      </c>
      <c r="AL64" s="78">
        <f t="shared" si="19"/>
        <v>0</v>
      </c>
      <c r="AM64" s="81">
        <v>0</v>
      </c>
      <c r="AN64" s="78">
        <f t="shared" si="20"/>
        <v>0</v>
      </c>
      <c r="AO64" s="82">
        <f t="shared" si="21"/>
        <v>0</v>
      </c>
      <c r="AP64" s="78">
        <v>0</v>
      </c>
      <c r="AQ64" s="82">
        <f t="shared" si="22"/>
        <v>0</v>
      </c>
      <c r="AR64" s="78">
        <f t="shared" si="23"/>
        <v>0</v>
      </c>
      <c r="AS64" s="82">
        <f t="shared" si="24"/>
        <v>0</v>
      </c>
      <c r="AT64" s="78">
        <f t="shared" si="24"/>
        <v>0</v>
      </c>
      <c r="AU64" s="82">
        <f t="shared" si="24"/>
        <v>0</v>
      </c>
      <c r="AV64" s="193">
        <v>0</v>
      </c>
      <c r="AW64" s="78">
        <f t="shared" si="25"/>
        <v>0</v>
      </c>
      <c r="AX64" s="82">
        <f t="shared" si="26"/>
        <v>0</v>
      </c>
      <c r="AY64" s="78">
        <v>0</v>
      </c>
      <c r="AZ64" s="82">
        <f t="shared" si="27"/>
        <v>0</v>
      </c>
      <c r="BA64" s="78">
        <f t="shared" si="28"/>
        <v>0</v>
      </c>
      <c r="BB64" s="82">
        <f t="shared" si="29"/>
        <v>0</v>
      </c>
      <c r="BC64" s="78">
        <f t="shared" si="29"/>
        <v>0</v>
      </c>
      <c r="BD64" s="82">
        <f t="shared" si="29"/>
        <v>0</v>
      </c>
      <c r="BE64" s="83">
        <f t="shared" si="30"/>
        <v>2</v>
      </c>
      <c r="BF64" s="83">
        <f t="shared" si="31"/>
        <v>9.3680000000000003</v>
      </c>
      <c r="BG64" s="83">
        <f t="shared" si="32"/>
        <v>56.207999999999998</v>
      </c>
      <c r="BH64" s="83">
        <f t="shared" si="38"/>
        <v>1</v>
      </c>
      <c r="BI64" s="194">
        <f t="shared" si="33"/>
        <v>2.6</v>
      </c>
      <c r="BJ64" s="83">
        <f t="shared" si="34"/>
        <v>15.600000000000001</v>
      </c>
      <c r="BK64" s="83">
        <f t="shared" si="35"/>
        <v>3</v>
      </c>
      <c r="BL64" s="83">
        <f t="shared" si="35"/>
        <v>11.968</v>
      </c>
      <c r="BM64" s="84">
        <f t="shared" si="35"/>
        <v>71.807999999999993</v>
      </c>
      <c r="BN64" s="186">
        <f t="shared" si="36"/>
        <v>35.903999999999996</v>
      </c>
      <c r="BO64" s="195">
        <f t="shared" si="37"/>
        <v>35.9</v>
      </c>
    </row>
    <row r="65" spans="1:67" ht="16.5">
      <c r="A65" s="6">
        <v>58</v>
      </c>
      <c r="B65" s="196" t="s">
        <v>839</v>
      </c>
      <c r="C65" s="193">
        <v>0</v>
      </c>
      <c r="D65" s="78">
        <f t="shared" si="0"/>
        <v>0</v>
      </c>
      <c r="E65" s="78">
        <f t="shared" si="1"/>
        <v>0</v>
      </c>
      <c r="F65" s="193">
        <v>0</v>
      </c>
      <c r="G65" s="78">
        <f t="shared" si="2"/>
        <v>0</v>
      </c>
      <c r="H65" s="78">
        <f t="shared" si="3"/>
        <v>0</v>
      </c>
      <c r="I65" s="80">
        <f t="shared" si="4"/>
        <v>0</v>
      </c>
      <c r="J65" s="80">
        <f t="shared" si="4"/>
        <v>0</v>
      </c>
      <c r="K65" s="80">
        <f t="shared" si="4"/>
        <v>0</v>
      </c>
      <c r="L65" s="193">
        <v>0</v>
      </c>
      <c r="M65" s="78">
        <f t="shared" si="5"/>
        <v>0</v>
      </c>
      <c r="N65" s="78">
        <f t="shared" si="6"/>
        <v>0</v>
      </c>
      <c r="O65" s="193">
        <v>0</v>
      </c>
      <c r="P65" s="78">
        <f t="shared" si="7"/>
        <v>0</v>
      </c>
      <c r="Q65" s="78">
        <f t="shared" si="8"/>
        <v>0</v>
      </c>
      <c r="R65" s="80">
        <f t="shared" si="9"/>
        <v>0</v>
      </c>
      <c r="S65" s="80">
        <f t="shared" si="9"/>
        <v>0</v>
      </c>
      <c r="T65" s="80">
        <f t="shared" si="9"/>
        <v>0</v>
      </c>
      <c r="U65" s="81">
        <v>0</v>
      </c>
      <c r="V65" s="78">
        <f t="shared" si="10"/>
        <v>0</v>
      </c>
      <c r="W65" s="78">
        <f t="shared" si="11"/>
        <v>0</v>
      </c>
      <c r="X65" s="78">
        <v>0</v>
      </c>
      <c r="Y65" s="78">
        <f t="shared" si="12"/>
        <v>0</v>
      </c>
      <c r="Z65" s="78">
        <f t="shared" si="13"/>
        <v>0</v>
      </c>
      <c r="AA65" s="80">
        <f t="shared" si="14"/>
        <v>0</v>
      </c>
      <c r="AB65" s="80">
        <f t="shared" si="14"/>
        <v>0</v>
      </c>
      <c r="AC65" s="80">
        <f t="shared" si="14"/>
        <v>0</v>
      </c>
      <c r="AD65" s="193"/>
      <c r="AE65" s="78">
        <f t="shared" si="15"/>
        <v>0</v>
      </c>
      <c r="AF65" s="78">
        <f t="shared" si="16"/>
        <v>0</v>
      </c>
      <c r="AG65" s="78">
        <v>0</v>
      </c>
      <c r="AH65" s="78">
        <f t="shared" si="17"/>
        <v>0</v>
      </c>
      <c r="AI65" s="78">
        <f t="shared" si="18"/>
        <v>0</v>
      </c>
      <c r="AJ65" s="78">
        <f t="shared" si="19"/>
        <v>0</v>
      </c>
      <c r="AK65" s="78">
        <f t="shared" si="19"/>
        <v>0</v>
      </c>
      <c r="AL65" s="78">
        <f t="shared" si="19"/>
        <v>0</v>
      </c>
      <c r="AM65" s="81">
        <v>0</v>
      </c>
      <c r="AN65" s="78">
        <f t="shared" si="20"/>
        <v>0</v>
      </c>
      <c r="AO65" s="82">
        <f t="shared" si="21"/>
        <v>0</v>
      </c>
      <c r="AP65" s="78">
        <v>0</v>
      </c>
      <c r="AQ65" s="82">
        <f t="shared" si="22"/>
        <v>0</v>
      </c>
      <c r="AR65" s="78">
        <f t="shared" si="23"/>
        <v>0</v>
      </c>
      <c r="AS65" s="82">
        <f t="shared" si="24"/>
        <v>0</v>
      </c>
      <c r="AT65" s="78">
        <f t="shared" si="24"/>
        <v>0</v>
      </c>
      <c r="AU65" s="82">
        <f t="shared" si="24"/>
        <v>0</v>
      </c>
      <c r="AV65" s="193">
        <v>0</v>
      </c>
      <c r="AW65" s="78">
        <f t="shared" si="25"/>
        <v>0</v>
      </c>
      <c r="AX65" s="82">
        <f t="shared" si="26"/>
        <v>0</v>
      </c>
      <c r="AY65" s="78">
        <v>0</v>
      </c>
      <c r="AZ65" s="82">
        <f t="shared" si="27"/>
        <v>0</v>
      </c>
      <c r="BA65" s="78">
        <f t="shared" si="28"/>
        <v>0</v>
      </c>
      <c r="BB65" s="82">
        <f t="shared" si="29"/>
        <v>0</v>
      </c>
      <c r="BC65" s="78">
        <f t="shared" si="29"/>
        <v>0</v>
      </c>
      <c r="BD65" s="82">
        <f t="shared" si="29"/>
        <v>0</v>
      </c>
      <c r="BE65" s="83">
        <f t="shared" si="30"/>
        <v>0</v>
      </c>
      <c r="BF65" s="83">
        <f t="shared" si="31"/>
        <v>0</v>
      </c>
      <c r="BG65" s="83">
        <f t="shared" si="32"/>
        <v>0</v>
      </c>
      <c r="BH65" s="83">
        <f t="shared" si="38"/>
        <v>0</v>
      </c>
      <c r="BI65" s="194">
        <f t="shared" si="33"/>
        <v>0</v>
      </c>
      <c r="BJ65" s="83">
        <f t="shared" si="34"/>
        <v>0</v>
      </c>
      <c r="BK65" s="83">
        <f t="shared" si="35"/>
        <v>0</v>
      </c>
      <c r="BL65" s="83">
        <f t="shared" si="35"/>
        <v>0</v>
      </c>
      <c r="BM65" s="84">
        <f t="shared" si="35"/>
        <v>0</v>
      </c>
      <c r="BN65" s="186">
        <f t="shared" si="36"/>
        <v>0</v>
      </c>
      <c r="BO65" s="195">
        <f t="shared" si="37"/>
        <v>0</v>
      </c>
    </row>
    <row r="66" spans="1:67" ht="16.5">
      <c r="A66" s="6">
        <v>59</v>
      </c>
      <c r="B66" s="196" t="s">
        <v>840</v>
      </c>
      <c r="C66" s="193">
        <v>0</v>
      </c>
      <c r="D66" s="78">
        <f t="shared" si="0"/>
        <v>0</v>
      </c>
      <c r="E66" s="78">
        <f t="shared" si="1"/>
        <v>0</v>
      </c>
      <c r="F66" s="193">
        <v>2</v>
      </c>
      <c r="G66" s="78">
        <f t="shared" si="2"/>
        <v>5.2</v>
      </c>
      <c r="H66" s="78">
        <f t="shared" si="3"/>
        <v>31.200000000000003</v>
      </c>
      <c r="I66" s="80">
        <f t="shared" si="4"/>
        <v>2</v>
      </c>
      <c r="J66" s="80">
        <f t="shared" si="4"/>
        <v>5.2</v>
      </c>
      <c r="K66" s="80">
        <f t="shared" si="4"/>
        <v>31.200000000000003</v>
      </c>
      <c r="L66" s="193">
        <v>0</v>
      </c>
      <c r="M66" s="78">
        <f t="shared" si="5"/>
        <v>0</v>
      </c>
      <c r="N66" s="78">
        <f t="shared" si="6"/>
        <v>0</v>
      </c>
      <c r="O66" s="193">
        <v>0</v>
      </c>
      <c r="P66" s="78">
        <f t="shared" si="7"/>
        <v>0</v>
      </c>
      <c r="Q66" s="78">
        <f t="shared" si="8"/>
        <v>0</v>
      </c>
      <c r="R66" s="80">
        <f t="shared" si="9"/>
        <v>0</v>
      </c>
      <c r="S66" s="80">
        <f t="shared" si="9"/>
        <v>0</v>
      </c>
      <c r="T66" s="80">
        <f t="shared" si="9"/>
        <v>0</v>
      </c>
      <c r="U66" s="81">
        <v>0</v>
      </c>
      <c r="V66" s="78">
        <f t="shared" si="10"/>
        <v>0</v>
      </c>
      <c r="W66" s="78">
        <f t="shared" si="11"/>
        <v>0</v>
      </c>
      <c r="X66" s="78">
        <v>0</v>
      </c>
      <c r="Y66" s="78">
        <f t="shared" si="12"/>
        <v>0</v>
      </c>
      <c r="Z66" s="78">
        <f t="shared" si="13"/>
        <v>0</v>
      </c>
      <c r="AA66" s="80">
        <f t="shared" si="14"/>
        <v>0</v>
      </c>
      <c r="AB66" s="80">
        <f t="shared" si="14"/>
        <v>0</v>
      </c>
      <c r="AC66" s="80">
        <f t="shared" si="14"/>
        <v>0</v>
      </c>
      <c r="AD66" s="193"/>
      <c r="AE66" s="78">
        <f t="shared" si="15"/>
        <v>0</v>
      </c>
      <c r="AF66" s="78">
        <f t="shared" si="16"/>
        <v>0</v>
      </c>
      <c r="AG66" s="78">
        <v>0</v>
      </c>
      <c r="AH66" s="78">
        <f t="shared" si="17"/>
        <v>0</v>
      </c>
      <c r="AI66" s="78">
        <f t="shared" si="18"/>
        <v>0</v>
      </c>
      <c r="AJ66" s="78">
        <f t="shared" si="19"/>
        <v>0</v>
      </c>
      <c r="AK66" s="78">
        <f t="shared" si="19"/>
        <v>0</v>
      </c>
      <c r="AL66" s="78">
        <f t="shared" si="19"/>
        <v>0</v>
      </c>
      <c r="AM66" s="81">
        <v>0</v>
      </c>
      <c r="AN66" s="78">
        <f t="shared" si="20"/>
        <v>0</v>
      </c>
      <c r="AO66" s="82">
        <f t="shared" si="21"/>
        <v>0</v>
      </c>
      <c r="AP66" s="78">
        <v>0</v>
      </c>
      <c r="AQ66" s="82">
        <f t="shared" si="22"/>
        <v>0</v>
      </c>
      <c r="AR66" s="78">
        <f t="shared" si="23"/>
        <v>0</v>
      </c>
      <c r="AS66" s="82">
        <f t="shared" si="24"/>
        <v>0</v>
      </c>
      <c r="AT66" s="78">
        <f t="shared" si="24"/>
        <v>0</v>
      </c>
      <c r="AU66" s="82">
        <f t="shared" si="24"/>
        <v>0</v>
      </c>
      <c r="AV66" s="193">
        <v>0</v>
      </c>
      <c r="AW66" s="78">
        <f t="shared" si="25"/>
        <v>0</v>
      </c>
      <c r="AX66" s="82">
        <f t="shared" si="26"/>
        <v>0</v>
      </c>
      <c r="AY66" s="78">
        <v>0</v>
      </c>
      <c r="AZ66" s="82">
        <f t="shared" si="27"/>
        <v>0</v>
      </c>
      <c r="BA66" s="78">
        <f t="shared" si="28"/>
        <v>0</v>
      </c>
      <c r="BB66" s="82">
        <f t="shared" si="29"/>
        <v>0</v>
      </c>
      <c r="BC66" s="78">
        <f t="shared" si="29"/>
        <v>0</v>
      </c>
      <c r="BD66" s="82">
        <f t="shared" si="29"/>
        <v>0</v>
      </c>
      <c r="BE66" s="83">
        <f t="shared" si="30"/>
        <v>0</v>
      </c>
      <c r="BF66" s="83">
        <f t="shared" si="31"/>
        <v>0</v>
      </c>
      <c r="BG66" s="83">
        <f t="shared" si="32"/>
        <v>0</v>
      </c>
      <c r="BH66" s="83">
        <f t="shared" si="38"/>
        <v>2</v>
      </c>
      <c r="BI66" s="194">
        <f t="shared" si="33"/>
        <v>5.2</v>
      </c>
      <c r="BJ66" s="83">
        <f t="shared" si="34"/>
        <v>31.200000000000003</v>
      </c>
      <c r="BK66" s="83">
        <f t="shared" si="35"/>
        <v>2</v>
      </c>
      <c r="BL66" s="83">
        <f t="shared" si="35"/>
        <v>5.2</v>
      </c>
      <c r="BM66" s="84">
        <f t="shared" si="35"/>
        <v>31.200000000000003</v>
      </c>
      <c r="BN66" s="186">
        <f t="shared" si="36"/>
        <v>15.600000000000001</v>
      </c>
      <c r="BO66" s="195">
        <f t="shared" si="37"/>
        <v>15.6</v>
      </c>
    </row>
    <row r="67" spans="1:67" ht="16.5">
      <c r="A67" s="6">
        <v>60</v>
      </c>
      <c r="B67" s="196" t="s">
        <v>841</v>
      </c>
      <c r="C67" s="193">
        <v>1</v>
      </c>
      <c r="D67" s="78">
        <f t="shared" si="0"/>
        <v>4.6840000000000002</v>
      </c>
      <c r="E67" s="78">
        <f t="shared" si="1"/>
        <v>28.103999999999999</v>
      </c>
      <c r="F67" s="193">
        <v>0</v>
      </c>
      <c r="G67" s="78">
        <f t="shared" si="2"/>
        <v>0</v>
      </c>
      <c r="H67" s="78">
        <f t="shared" si="3"/>
        <v>0</v>
      </c>
      <c r="I67" s="80">
        <f t="shared" si="4"/>
        <v>1</v>
      </c>
      <c r="J67" s="80">
        <f t="shared" si="4"/>
        <v>4.6840000000000002</v>
      </c>
      <c r="K67" s="80">
        <f t="shared" si="4"/>
        <v>28.103999999999999</v>
      </c>
      <c r="L67" s="193">
        <v>0</v>
      </c>
      <c r="M67" s="78">
        <f t="shared" si="5"/>
        <v>0</v>
      </c>
      <c r="N67" s="78">
        <f t="shared" si="6"/>
        <v>0</v>
      </c>
      <c r="O67" s="193">
        <v>0</v>
      </c>
      <c r="P67" s="78">
        <f t="shared" si="7"/>
        <v>0</v>
      </c>
      <c r="Q67" s="78">
        <f t="shared" si="8"/>
        <v>0</v>
      </c>
      <c r="R67" s="80">
        <f t="shared" si="9"/>
        <v>0</v>
      </c>
      <c r="S67" s="80">
        <f t="shared" si="9"/>
        <v>0</v>
      </c>
      <c r="T67" s="80">
        <f t="shared" si="9"/>
        <v>0</v>
      </c>
      <c r="U67" s="81">
        <v>0</v>
      </c>
      <c r="V67" s="78">
        <f t="shared" si="10"/>
        <v>0</v>
      </c>
      <c r="W67" s="78">
        <f t="shared" si="11"/>
        <v>0</v>
      </c>
      <c r="X67" s="78">
        <v>0</v>
      </c>
      <c r="Y67" s="78">
        <f t="shared" si="12"/>
        <v>0</v>
      </c>
      <c r="Z67" s="78">
        <f t="shared" si="13"/>
        <v>0</v>
      </c>
      <c r="AA67" s="80">
        <f t="shared" si="14"/>
        <v>0</v>
      </c>
      <c r="AB67" s="80">
        <f t="shared" si="14"/>
        <v>0</v>
      </c>
      <c r="AC67" s="80">
        <f t="shared" si="14"/>
        <v>0</v>
      </c>
      <c r="AD67" s="193"/>
      <c r="AE67" s="78">
        <f t="shared" si="15"/>
        <v>0</v>
      </c>
      <c r="AF67" s="78">
        <f t="shared" si="16"/>
        <v>0</v>
      </c>
      <c r="AG67" s="78">
        <v>0</v>
      </c>
      <c r="AH67" s="78">
        <f t="shared" si="17"/>
        <v>0</v>
      </c>
      <c r="AI67" s="78">
        <f t="shared" si="18"/>
        <v>0</v>
      </c>
      <c r="AJ67" s="78">
        <f t="shared" si="19"/>
        <v>0</v>
      </c>
      <c r="AK67" s="78">
        <f t="shared" si="19"/>
        <v>0</v>
      </c>
      <c r="AL67" s="78">
        <f t="shared" si="19"/>
        <v>0</v>
      </c>
      <c r="AM67" s="81">
        <v>1</v>
      </c>
      <c r="AN67" s="78">
        <f t="shared" si="20"/>
        <v>4.6840000000000002</v>
      </c>
      <c r="AO67" s="82">
        <f t="shared" si="21"/>
        <v>28.103999999999999</v>
      </c>
      <c r="AP67" s="78">
        <v>0</v>
      </c>
      <c r="AQ67" s="82">
        <f t="shared" si="22"/>
        <v>0</v>
      </c>
      <c r="AR67" s="78">
        <f t="shared" si="23"/>
        <v>0</v>
      </c>
      <c r="AS67" s="82">
        <f t="shared" si="24"/>
        <v>1</v>
      </c>
      <c r="AT67" s="78">
        <f t="shared" si="24"/>
        <v>4.6840000000000002</v>
      </c>
      <c r="AU67" s="82">
        <f t="shared" si="24"/>
        <v>28.103999999999999</v>
      </c>
      <c r="AV67" s="193">
        <v>0</v>
      </c>
      <c r="AW67" s="78">
        <f t="shared" si="25"/>
        <v>0</v>
      </c>
      <c r="AX67" s="82">
        <f t="shared" si="26"/>
        <v>0</v>
      </c>
      <c r="AY67" s="78">
        <v>0</v>
      </c>
      <c r="AZ67" s="82">
        <f t="shared" si="27"/>
        <v>0</v>
      </c>
      <c r="BA67" s="78">
        <f t="shared" si="28"/>
        <v>0</v>
      </c>
      <c r="BB67" s="82">
        <f t="shared" si="29"/>
        <v>0</v>
      </c>
      <c r="BC67" s="78">
        <f t="shared" si="29"/>
        <v>0</v>
      </c>
      <c r="BD67" s="82">
        <f t="shared" si="29"/>
        <v>0</v>
      </c>
      <c r="BE67" s="83">
        <f t="shared" si="30"/>
        <v>2</v>
      </c>
      <c r="BF67" s="83">
        <f t="shared" si="31"/>
        <v>9.3680000000000003</v>
      </c>
      <c r="BG67" s="83">
        <f t="shared" si="32"/>
        <v>56.207999999999998</v>
      </c>
      <c r="BH67" s="83">
        <f t="shared" si="38"/>
        <v>0</v>
      </c>
      <c r="BI67" s="194">
        <f t="shared" si="33"/>
        <v>0</v>
      </c>
      <c r="BJ67" s="83">
        <f t="shared" si="34"/>
        <v>0</v>
      </c>
      <c r="BK67" s="83">
        <f t="shared" si="35"/>
        <v>2</v>
      </c>
      <c r="BL67" s="83">
        <f t="shared" si="35"/>
        <v>9.3680000000000003</v>
      </c>
      <c r="BM67" s="84">
        <f t="shared" si="35"/>
        <v>56.207999999999998</v>
      </c>
      <c r="BN67" s="186">
        <f t="shared" si="36"/>
        <v>28.103999999999999</v>
      </c>
      <c r="BO67" s="195">
        <f t="shared" si="37"/>
        <v>28.1</v>
      </c>
    </row>
    <row r="68" spans="1:67" ht="16.5">
      <c r="A68" s="6">
        <v>61</v>
      </c>
      <c r="B68" s="192" t="s">
        <v>842</v>
      </c>
      <c r="C68" s="193">
        <v>2</v>
      </c>
      <c r="D68" s="78">
        <f t="shared" si="0"/>
        <v>9.3680000000000003</v>
      </c>
      <c r="E68" s="78">
        <f t="shared" si="1"/>
        <v>56.207999999999998</v>
      </c>
      <c r="F68" s="193">
        <v>0</v>
      </c>
      <c r="G68" s="78">
        <f t="shared" si="2"/>
        <v>0</v>
      </c>
      <c r="H68" s="78">
        <f t="shared" si="3"/>
        <v>0</v>
      </c>
      <c r="I68" s="80">
        <f t="shared" si="4"/>
        <v>2</v>
      </c>
      <c r="J68" s="80">
        <f t="shared" si="4"/>
        <v>9.3680000000000003</v>
      </c>
      <c r="K68" s="80">
        <f t="shared" si="4"/>
        <v>56.207999999999998</v>
      </c>
      <c r="L68" s="193">
        <v>0</v>
      </c>
      <c r="M68" s="78">
        <f t="shared" si="5"/>
        <v>0</v>
      </c>
      <c r="N68" s="78">
        <f t="shared" si="6"/>
        <v>0</v>
      </c>
      <c r="O68" s="193">
        <v>0</v>
      </c>
      <c r="P68" s="78">
        <f t="shared" si="7"/>
        <v>0</v>
      </c>
      <c r="Q68" s="78">
        <f t="shared" si="8"/>
        <v>0</v>
      </c>
      <c r="R68" s="80">
        <f t="shared" si="9"/>
        <v>0</v>
      </c>
      <c r="S68" s="80">
        <f t="shared" si="9"/>
        <v>0</v>
      </c>
      <c r="T68" s="80">
        <f t="shared" si="9"/>
        <v>0</v>
      </c>
      <c r="U68" s="81">
        <v>1</v>
      </c>
      <c r="V68" s="78">
        <f t="shared" si="10"/>
        <v>4.6840000000000002</v>
      </c>
      <c r="W68" s="78">
        <f t="shared" si="11"/>
        <v>28.103999999999999</v>
      </c>
      <c r="X68" s="78">
        <v>1</v>
      </c>
      <c r="Y68" s="78">
        <f t="shared" si="12"/>
        <v>2.6</v>
      </c>
      <c r="Z68" s="78">
        <f t="shared" si="13"/>
        <v>15.600000000000001</v>
      </c>
      <c r="AA68" s="80">
        <f t="shared" si="14"/>
        <v>2</v>
      </c>
      <c r="AB68" s="80">
        <f t="shared" si="14"/>
        <v>7.2840000000000007</v>
      </c>
      <c r="AC68" s="80">
        <f t="shared" si="14"/>
        <v>43.704000000000001</v>
      </c>
      <c r="AD68" s="193"/>
      <c r="AE68" s="78">
        <f t="shared" si="15"/>
        <v>0</v>
      </c>
      <c r="AF68" s="78">
        <f t="shared" si="16"/>
        <v>0</v>
      </c>
      <c r="AG68" s="78">
        <v>0</v>
      </c>
      <c r="AH68" s="78">
        <f t="shared" si="17"/>
        <v>0</v>
      </c>
      <c r="AI68" s="78">
        <f t="shared" si="18"/>
        <v>0</v>
      </c>
      <c r="AJ68" s="78">
        <f t="shared" si="19"/>
        <v>0</v>
      </c>
      <c r="AK68" s="78">
        <f t="shared" si="19"/>
        <v>0</v>
      </c>
      <c r="AL68" s="78">
        <f t="shared" si="19"/>
        <v>0</v>
      </c>
      <c r="AM68" s="81">
        <v>0</v>
      </c>
      <c r="AN68" s="78">
        <f t="shared" si="20"/>
        <v>0</v>
      </c>
      <c r="AO68" s="82">
        <f t="shared" si="21"/>
        <v>0</v>
      </c>
      <c r="AP68" s="78">
        <v>0</v>
      </c>
      <c r="AQ68" s="82">
        <f t="shared" si="22"/>
        <v>0</v>
      </c>
      <c r="AR68" s="78">
        <f t="shared" si="23"/>
        <v>0</v>
      </c>
      <c r="AS68" s="82">
        <f t="shared" si="24"/>
        <v>0</v>
      </c>
      <c r="AT68" s="78">
        <f t="shared" si="24"/>
        <v>0</v>
      </c>
      <c r="AU68" s="82">
        <f t="shared" si="24"/>
        <v>0</v>
      </c>
      <c r="AV68" s="193">
        <v>0</v>
      </c>
      <c r="AW68" s="78">
        <f t="shared" si="25"/>
        <v>0</v>
      </c>
      <c r="AX68" s="82">
        <f t="shared" si="26"/>
        <v>0</v>
      </c>
      <c r="AY68" s="78">
        <v>0</v>
      </c>
      <c r="AZ68" s="82">
        <f t="shared" si="27"/>
        <v>0</v>
      </c>
      <c r="BA68" s="78">
        <f t="shared" si="28"/>
        <v>0</v>
      </c>
      <c r="BB68" s="82">
        <f t="shared" si="29"/>
        <v>0</v>
      </c>
      <c r="BC68" s="78">
        <f t="shared" si="29"/>
        <v>0</v>
      </c>
      <c r="BD68" s="82">
        <f t="shared" si="29"/>
        <v>0</v>
      </c>
      <c r="BE68" s="83">
        <f t="shared" si="30"/>
        <v>3</v>
      </c>
      <c r="BF68" s="83">
        <f t="shared" si="31"/>
        <v>14.052</v>
      </c>
      <c r="BG68" s="83">
        <f t="shared" si="32"/>
        <v>84.311999999999998</v>
      </c>
      <c r="BH68" s="83">
        <f t="shared" si="38"/>
        <v>1</v>
      </c>
      <c r="BI68" s="194">
        <f t="shared" si="33"/>
        <v>2.6</v>
      </c>
      <c r="BJ68" s="83">
        <f t="shared" si="34"/>
        <v>15.600000000000001</v>
      </c>
      <c r="BK68" s="83">
        <f t="shared" si="35"/>
        <v>4</v>
      </c>
      <c r="BL68" s="83">
        <f t="shared" si="35"/>
        <v>16.652000000000001</v>
      </c>
      <c r="BM68" s="84">
        <f t="shared" si="35"/>
        <v>99.912000000000006</v>
      </c>
      <c r="BN68" s="186">
        <f t="shared" si="36"/>
        <v>49.956000000000003</v>
      </c>
      <c r="BO68" s="195">
        <f t="shared" si="37"/>
        <v>50</v>
      </c>
    </row>
    <row r="69" spans="1:67" ht="16.5">
      <c r="A69" s="6">
        <v>62</v>
      </c>
      <c r="B69" s="196" t="s">
        <v>843</v>
      </c>
      <c r="C69" s="193">
        <v>0</v>
      </c>
      <c r="D69" s="78">
        <f t="shared" si="0"/>
        <v>0</v>
      </c>
      <c r="E69" s="78">
        <f t="shared" si="1"/>
        <v>0</v>
      </c>
      <c r="F69" s="193">
        <v>0</v>
      </c>
      <c r="G69" s="78">
        <f t="shared" si="2"/>
        <v>0</v>
      </c>
      <c r="H69" s="78">
        <f t="shared" si="3"/>
        <v>0</v>
      </c>
      <c r="I69" s="80">
        <f t="shared" si="4"/>
        <v>0</v>
      </c>
      <c r="J69" s="80">
        <f t="shared" si="4"/>
        <v>0</v>
      </c>
      <c r="K69" s="80">
        <f t="shared" si="4"/>
        <v>0</v>
      </c>
      <c r="L69" s="193">
        <v>0</v>
      </c>
      <c r="M69" s="78">
        <f t="shared" si="5"/>
        <v>0</v>
      </c>
      <c r="N69" s="78">
        <f t="shared" si="6"/>
        <v>0</v>
      </c>
      <c r="O69" s="193">
        <v>0</v>
      </c>
      <c r="P69" s="78">
        <f t="shared" si="7"/>
        <v>0</v>
      </c>
      <c r="Q69" s="78">
        <f t="shared" si="8"/>
        <v>0</v>
      </c>
      <c r="R69" s="80">
        <f t="shared" si="9"/>
        <v>0</v>
      </c>
      <c r="S69" s="80">
        <f t="shared" si="9"/>
        <v>0</v>
      </c>
      <c r="T69" s="80">
        <f t="shared" si="9"/>
        <v>0</v>
      </c>
      <c r="U69" s="81">
        <v>0</v>
      </c>
      <c r="V69" s="78">
        <f t="shared" si="10"/>
        <v>0</v>
      </c>
      <c r="W69" s="78">
        <f t="shared" si="11"/>
        <v>0</v>
      </c>
      <c r="X69" s="78">
        <v>0</v>
      </c>
      <c r="Y69" s="78">
        <f t="shared" si="12"/>
        <v>0</v>
      </c>
      <c r="Z69" s="78">
        <f t="shared" si="13"/>
        <v>0</v>
      </c>
      <c r="AA69" s="80">
        <f t="shared" si="14"/>
        <v>0</v>
      </c>
      <c r="AB69" s="80">
        <f t="shared" si="14"/>
        <v>0</v>
      </c>
      <c r="AC69" s="80">
        <f t="shared" si="14"/>
        <v>0</v>
      </c>
      <c r="AD69" s="193"/>
      <c r="AE69" s="78">
        <f t="shared" si="15"/>
        <v>0</v>
      </c>
      <c r="AF69" s="78">
        <f t="shared" si="16"/>
        <v>0</v>
      </c>
      <c r="AG69" s="78">
        <v>0</v>
      </c>
      <c r="AH69" s="78">
        <f t="shared" si="17"/>
        <v>0</v>
      </c>
      <c r="AI69" s="78">
        <f t="shared" si="18"/>
        <v>0</v>
      </c>
      <c r="AJ69" s="78">
        <f t="shared" si="19"/>
        <v>0</v>
      </c>
      <c r="AK69" s="78">
        <f t="shared" si="19"/>
        <v>0</v>
      </c>
      <c r="AL69" s="78">
        <f t="shared" si="19"/>
        <v>0</v>
      </c>
      <c r="AM69" s="81">
        <v>0</v>
      </c>
      <c r="AN69" s="78">
        <f t="shared" si="20"/>
        <v>0</v>
      </c>
      <c r="AO69" s="82">
        <f t="shared" si="21"/>
        <v>0</v>
      </c>
      <c r="AP69" s="78">
        <v>0</v>
      </c>
      <c r="AQ69" s="82">
        <f t="shared" si="22"/>
        <v>0</v>
      </c>
      <c r="AR69" s="78">
        <f t="shared" si="23"/>
        <v>0</v>
      </c>
      <c r="AS69" s="82">
        <f t="shared" si="24"/>
        <v>0</v>
      </c>
      <c r="AT69" s="78">
        <f t="shared" si="24"/>
        <v>0</v>
      </c>
      <c r="AU69" s="82">
        <f t="shared" si="24"/>
        <v>0</v>
      </c>
      <c r="AV69" s="193">
        <v>0</v>
      </c>
      <c r="AW69" s="78">
        <f t="shared" si="25"/>
        <v>0</v>
      </c>
      <c r="AX69" s="82">
        <f t="shared" si="26"/>
        <v>0</v>
      </c>
      <c r="AY69" s="78">
        <v>0</v>
      </c>
      <c r="AZ69" s="82">
        <f t="shared" si="27"/>
        <v>0</v>
      </c>
      <c r="BA69" s="78">
        <f t="shared" si="28"/>
        <v>0</v>
      </c>
      <c r="BB69" s="82">
        <f t="shared" si="29"/>
        <v>0</v>
      </c>
      <c r="BC69" s="78">
        <f t="shared" si="29"/>
        <v>0</v>
      </c>
      <c r="BD69" s="82">
        <f t="shared" si="29"/>
        <v>0</v>
      </c>
      <c r="BE69" s="83">
        <f t="shared" si="30"/>
        <v>0</v>
      </c>
      <c r="BF69" s="83">
        <f t="shared" si="31"/>
        <v>0</v>
      </c>
      <c r="BG69" s="83">
        <f t="shared" si="32"/>
        <v>0</v>
      </c>
      <c r="BH69" s="83">
        <f t="shared" si="38"/>
        <v>0</v>
      </c>
      <c r="BI69" s="194">
        <f t="shared" si="33"/>
        <v>0</v>
      </c>
      <c r="BJ69" s="83">
        <f t="shared" si="34"/>
        <v>0</v>
      </c>
      <c r="BK69" s="83">
        <f t="shared" si="35"/>
        <v>0</v>
      </c>
      <c r="BL69" s="83">
        <f t="shared" si="35"/>
        <v>0</v>
      </c>
      <c r="BM69" s="84">
        <f t="shared" si="35"/>
        <v>0</v>
      </c>
      <c r="BN69" s="186">
        <f t="shared" si="36"/>
        <v>0</v>
      </c>
      <c r="BO69" s="195">
        <f t="shared" si="37"/>
        <v>0</v>
      </c>
    </row>
    <row r="70" spans="1:67" ht="16.5">
      <c r="A70" s="6">
        <v>63</v>
      </c>
      <c r="B70" s="192" t="s">
        <v>844</v>
      </c>
      <c r="C70" s="193">
        <v>0</v>
      </c>
      <c r="D70" s="78">
        <f t="shared" si="0"/>
        <v>0</v>
      </c>
      <c r="E70" s="78">
        <f t="shared" si="1"/>
        <v>0</v>
      </c>
      <c r="F70" s="193">
        <v>0</v>
      </c>
      <c r="G70" s="78">
        <f t="shared" si="2"/>
        <v>0</v>
      </c>
      <c r="H70" s="78">
        <f t="shared" si="3"/>
        <v>0</v>
      </c>
      <c r="I70" s="80">
        <f t="shared" si="4"/>
        <v>0</v>
      </c>
      <c r="J70" s="80">
        <f t="shared" si="4"/>
        <v>0</v>
      </c>
      <c r="K70" s="80">
        <f t="shared" si="4"/>
        <v>0</v>
      </c>
      <c r="L70" s="193">
        <v>0</v>
      </c>
      <c r="M70" s="78">
        <f t="shared" si="5"/>
        <v>0</v>
      </c>
      <c r="N70" s="78">
        <f t="shared" si="6"/>
        <v>0</v>
      </c>
      <c r="O70" s="193">
        <v>0</v>
      </c>
      <c r="P70" s="78">
        <f t="shared" si="7"/>
        <v>0</v>
      </c>
      <c r="Q70" s="78">
        <f t="shared" si="8"/>
        <v>0</v>
      </c>
      <c r="R70" s="80">
        <f t="shared" si="9"/>
        <v>0</v>
      </c>
      <c r="S70" s="80">
        <f t="shared" si="9"/>
        <v>0</v>
      </c>
      <c r="T70" s="80">
        <f t="shared" si="9"/>
        <v>0</v>
      </c>
      <c r="U70" s="81">
        <v>58</v>
      </c>
      <c r="V70" s="78">
        <f t="shared" si="10"/>
        <v>271.67200000000003</v>
      </c>
      <c r="W70" s="78">
        <f t="shared" si="11"/>
        <v>1630.0320000000002</v>
      </c>
      <c r="X70" s="78">
        <v>32</v>
      </c>
      <c r="Y70" s="78">
        <f t="shared" si="12"/>
        <v>83.2</v>
      </c>
      <c r="Z70" s="78">
        <f t="shared" si="13"/>
        <v>499.20000000000005</v>
      </c>
      <c r="AA70" s="80">
        <f t="shared" si="14"/>
        <v>90</v>
      </c>
      <c r="AB70" s="80">
        <f t="shared" si="14"/>
        <v>354.87200000000001</v>
      </c>
      <c r="AC70" s="80">
        <f t="shared" si="14"/>
        <v>2129.232</v>
      </c>
      <c r="AD70" s="193">
        <v>0</v>
      </c>
      <c r="AE70" s="78">
        <f t="shared" si="15"/>
        <v>0</v>
      </c>
      <c r="AF70" s="78">
        <f t="shared" si="16"/>
        <v>0</v>
      </c>
      <c r="AG70" s="78">
        <v>28</v>
      </c>
      <c r="AH70" s="78">
        <f t="shared" si="17"/>
        <v>72.8</v>
      </c>
      <c r="AI70" s="78">
        <f t="shared" si="18"/>
        <v>436.79999999999995</v>
      </c>
      <c r="AJ70" s="78">
        <f t="shared" si="19"/>
        <v>28</v>
      </c>
      <c r="AK70" s="78">
        <f t="shared" si="19"/>
        <v>72.8</v>
      </c>
      <c r="AL70" s="78">
        <f t="shared" si="19"/>
        <v>436.79999999999995</v>
      </c>
      <c r="AM70" s="81">
        <v>3</v>
      </c>
      <c r="AN70" s="78">
        <f t="shared" si="20"/>
        <v>14.052</v>
      </c>
      <c r="AO70" s="82">
        <f t="shared" si="21"/>
        <v>84.311999999999998</v>
      </c>
      <c r="AP70" s="78">
        <v>0</v>
      </c>
      <c r="AQ70" s="82">
        <f t="shared" si="22"/>
        <v>0</v>
      </c>
      <c r="AR70" s="78">
        <f t="shared" si="23"/>
        <v>0</v>
      </c>
      <c r="AS70" s="82">
        <f t="shared" si="24"/>
        <v>3</v>
      </c>
      <c r="AT70" s="78">
        <f t="shared" si="24"/>
        <v>14.052</v>
      </c>
      <c r="AU70" s="82">
        <f t="shared" si="24"/>
        <v>84.311999999999998</v>
      </c>
      <c r="AV70" s="193">
        <v>0</v>
      </c>
      <c r="AW70" s="78">
        <f t="shared" si="25"/>
        <v>0</v>
      </c>
      <c r="AX70" s="82">
        <f t="shared" si="26"/>
        <v>0</v>
      </c>
      <c r="AY70" s="78">
        <v>0</v>
      </c>
      <c r="AZ70" s="82">
        <f t="shared" si="27"/>
        <v>0</v>
      </c>
      <c r="BA70" s="78">
        <f t="shared" si="28"/>
        <v>0</v>
      </c>
      <c r="BB70" s="82">
        <f t="shared" si="29"/>
        <v>0</v>
      </c>
      <c r="BC70" s="78">
        <f t="shared" si="29"/>
        <v>0</v>
      </c>
      <c r="BD70" s="82">
        <f t="shared" si="29"/>
        <v>0</v>
      </c>
      <c r="BE70" s="83">
        <f t="shared" si="30"/>
        <v>61</v>
      </c>
      <c r="BF70" s="83">
        <f t="shared" si="31"/>
        <v>285.72399999999999</v>
      </c>
      <c r="BG70" s="83">
        <f t="shared" si="32"/>
        <v>1714.3440000000001</v>
      </c>
      <c r="BH70" s="83">
        <v>28</v>
      </c>
      <c r="BI70" s="194">
        <f t="shared" si="33"/>
        <v>72.8</v>
      </c>
      <c r="BJ70" s="83">
        <f t="shared" si="34"/>
        <v>436.79999999999995</v>
      </c>
      <c r="BK70" s="83">
        <f t="shared" si="35"/>
        <v>89</v>
      </c>
      <c r="BL70" s="83">
        <f t="shared" si="35"/>
        <v>358.524</v>
      </c>
      <c r="BM70" s="84">
        <f t="shared" si="35"/>
        <v>2151.1440000000002</v>
      </c>
      <c r="BN70" s="186">
        <f t="shared" si="36"/>
        <v>1075.5720000000001</v>
      </c>
      <c r="BO70" s="195">
        <f t="shared" si="37"/>
        <v>1075.5999999999999</v>
      </c>
    </row>
    <row r="71" spans="1:67" ht="16.5">
      <c r="A71" s="6">
        <v>64</v>
      </c>
      <c r="B71" s="192" t="s">
        <v>845</v>
      </c>
      <c r="C71" s="193">
        <v>0</v>
      </c>
      <c r="D71" s="78">
        <f t="shared" si="0"/>
        <v>0</v>
      </c>
      <c r="E71" s="78">
        <f t="shared" si="1"/>
        <v>0</v>
      </c>
      <c r="F71" s="193">
        <v>0</v>
      </c>
      <c r="G71" s="78">
        <f t="shared" si="2"/>
        <v>0</v>
      </c>
      <c r="H71" s="78">
        <f t="shared" si="3"/>
        <v>0</v>
      </c>
      <c r="I71" s="80">
        <f t="shared" si="4"/>
        <v>0</v>
      </c>
      <c r="J71" s="80">
        <f t="shared" si="4"/>
        <v>0</v>
      </c>
      <c r="K71" s="80">
        <f t="shared" si="4"/>
        <v>0</v>
      </c>
      <c r="L71" s="193">
        <v>0</v>
      </c>
      <c r="M71" s="78">
        <f t="shared" si="5"/>
        <v>0</v>
      </c>
      <c r="N71" s="78">
        <f t="shared" si="6"/>
        <v>0</v>
      </c>
      <c r="O71" s="193">
        <v>0</v>
      </c>
      <c r="P71" s="78">
        <f t="shared" si="7"/>
        <v>0</v>
      </c>
      <c r="Q71" s="78">
        <f t="shared" si="8"/>
        <v>0</v>
      </c>
      <c r="R71" s="80">
        <f t="shared" si="9"/>
        <v>0</v>
      </c>
      <c r="S71" s="80">
        <f t="shared" si="9"/>
        <v>0</v>
      </c>
      <c r="T71" s="80">
        <f t="shared" si="9"/>
        <v>0</v>
      </c>
      <c r="U71" s="81">
        <v>0</v>
      </c>
      <c r="V71" s="78">
        <f t="shared" si="10"/>
        <v>0</v>
      </c>
      <c r="W71" s="78">
        <f t="shared" si="11"/>
        <v>0</v>
      </c>
      <c r="X71" s="78">
        <v>0</v>
      </c>
      <c r="Y71" s="78">
        <f t="shared" si="12"/>
        <v>0</v>
      </c>
      <c r="Z71" s="78">
        <f t="shared" si="13"/>
        <v>0</v>
      </c>
      <c r="AA71" s="80">
        <f t="shared" si="14"/>
        <v>0</v>
      </c>
      <c r="AB71" s="80">
        <f t="shared" si="14"/>
        <v>0</v>
      </c>
      <c r="AC71" s="80">
        <f t="shared" si="14"/>
        <v>0</v>
      </c>
      <c r="AD71" s="193"/>
      <c r="AE71" s="78">
        <f t="shared" si="15"/>
        <v>0</v>
      </c>
      <c r="AF71" s="78">
        <f t="shared" si="16"/>
        <v>0</v>
      </c>
      <c r="AG71" s="78">
        <v>0</v>
      </c>
      <c r="AH71" s="78">
        <f t="shared" si="17"/>
        <v>0</v>
      </c>
      <c r="AI71" s="78">
        <f t="shared" si="18"/>
        <v>0</v>
      </c>
      <c r="AJ71" s="78">
        <f t="shared" si="19"/>
        <v>0</v>
      </c>
      <c r="AK71" s="78">
        <f t="shared" si="19"/>
        <v>0</v>
      </c>
      <c r="AL71" s="78">
        <f t="shared" si="19"/>
        <v>0</v>
      </c>
      <c r="AM71" s="81">
        <v>0</v>
      </c>
      <c r="AN71" s="78">
        <f t="shared" si="20"/>
        <v>0</v>
      </c>
      <c r="AO71" s="82">
        <f t="shared" si="21"/>
        <v>0</v>
      </c>
      <c r="AP71" s="78">
        <v>0</v>
      </c>
      <c r="AQ71" s="82">
        <f t="shared" si="22"/>
        <v>0</v>
      </c>
      <c r="AR71" s="78">
        <f t="shared" si="23"/>
        <v>0</v>
      </c>
      <c r="AS71" s="82">
        <f t="shared" si="24"/>
        <v>0</v>
      </c>
      <c r="AT71" s="78">
        <f t="shared" si="24"/>
        <v>0</v>
      </c>
      <c r="AU71" s="82">
        <f t="shared" si="24"/>
        <v>0</v>
      </c>
      <c r="AV71" s="193">
        <v>0</v>
      </c>
      <c r="AW71" s="78">
        <f t="shared" si="25"/>
        <v>0</v>
      </c>
      <c r="AX71" s="82">
        <f t="shared" si="26"/>
        <v>0</v>
      </c>
      <c r="AY71" s="78">
        <v>0</v>
      </c>
      <c r="AZ71" s="82">
        <f t="shared" si="27"/>
        <v>0</v>
      </c>
      <c r="BA71" s="78">
        <f t="shared" si="28"/>
        <v>0</v>
      </c>
      <c r="BB71" s="82">
        <f t="shared" si="29"/>
        <v>0</v>
      </c>
      <c r="BC71" s="78">
        <f t="shared" si="29"/>
        <v>0</v>
      </c>
      <c r="BD71" s="82">
        <f t="shared" si="29"/>
        <v>0</v>
      </c>
      <c r="BE71" s="83">
        <f t="shared" si="30"/>
        <v>0</v>
      </c>
      <c r="BF71" s="83">
        <f t="shared" si="31"/>
        <v>0</v>
      </c>
      <c r="BG71" s="83">
        <f t="shared" si="32"/>
        <v>0</v>
      </c>
      <c r="BH71" s="83">
        <f t="shared" si="38"/>
        <v>0</v>
      </c>
      <c r="BI71" s="194">
        <f t="shared" si="33"/>
        <v>0</v>
      </c>
      <c r="BJ71" s="83">
        <f t="shared" si="34"/>
        <v>0</v>
      </c>
      <c r="BK71" s="83">
        <f t="shared" si="35"/>
        <v>0</v>
      </c>
      <c r="BL71" s="83">
        <f t="shared" si="35"/>
        <v>0</v>
      </c>
      <c r="BM71" s="84">
        <f t="shared" si="35"/>
        <v>0</v>
      </c>
      <c r="BN71" s="186">
        <f t="shared" si="36"/>
        <v>0</v>
      </c>
      <c r="BO71" s="195">
        <f t="shared" si="37"/>
        <v>0</v>
      </c>
    </row>
    <row r="72" spans="1:67" ht="16.5">
      <c r="A72" s="6">
        <v>65</v>
      </c>
      <c r="B72" s="192" t="s">
        <v>846</v>
      </c>
      <c r="C72" s="193">
        <v>1</v>
      </c>
      <c r="D72" s="78">
        <f t="shared" si="0"/>
        <v>4.6840000000000002</v>
      </c>
      <c r="E72" s="78">
        <f t="shared" si="1"/>
        <v>28.103999999999999</v>
      </c>
      <c r="F72" s="193">
        <v>0</v>
      </c>
      <c r="G72" s="78">
        <f t="shared" si="2"/>
        <v>0</v>
      </c>
      <c r="H72" s="78">
        <f t="shared" si="3"/>
        <v>0</v>
      </c>
      <c r="I72" s="80">
        <f t="shared" si="4"/>
        <v>1</v>
      </c>
      <c r="J72" s="80">
        <f t="shared" si="4"/>
        <v>4.6840000000000002</v>
      </c>
      <c r="K72" s="80">
        <f t="shared" si="4"/>
        <v>28.103999999999999</v>
      </c>
      <c r="L72" s="193">
        <v>0</v>
      </c>
      <c r="M72" s="78">
        <f t="shared" si="5"/>
        <v>0</v>
      </c>
      <c r="N72" s="78">
        <f t="shared" si="6"/>
        <v>0</v>
      </c>
      <c r="O72" s="193">
        <v>0</v>
      </c>
      <c r="P72" s="78">
        <f t="shared" si="7"/>
        <v>0</v>
      </c>
      <c r="Q72" s="78">
        <f t="shared" si="8"/>
        <v>0</v>
      </c>
      <c r="R72" s="80">
        <f t="shared" si="9"/>
        <v>0</v>
      </c>
      <c r="S72" s="80">
        <f t="shared" si="9"/>
        <v>0</v>
      </c>
      <c r="T72" s="80">
        <f t="shared" si="9"/>
        <v>0</v>
      </c>
      <c r="U72" s="81">
        <v>0</v>
      </c>
      <c r="V72" s="78">
        <f t="shared" si="10"/>
        <v>0</v>
      </c>
      <c r="W72" s="78">
        <f t="shared" si="11"/>
        <v>0</v>
      </c>
      <c r="X72" s="78">
        <v>0</v>
      </c>
      <c r="Y72" s="78">
        <f t="shared" si="12"/>
        <v>0</v>
      </c>
      <c r="Z72" s="78">
        <f t="shared" si="13"/>
        <v>0</v>
      </c>
      <c r="AA72" s="80">
        <f t="shared" si="14"/>
        <v>0</v>
      </c>
      <c r="AB72" s="80">
        <f t="shared" si="14"/>
        <v>0</v>
      </c>
      <c r="AC72" s="80">
        <f t="shared" si="14"/>
        <v>0</v>
      </c>
      <c r="AD72" s="193"/>
      <c r="AE72" s="78">
        <f t="shared" si="15"/>
        <v>0</v>
      </c>
      <c r="AF72" s="78">
        <f t="shared" si="16"/>
        <v>0</v>
      </c>
      <c r="AG72" s="78">
        <v>0</v>
      </c>
      <c r="AH72" s="78">
        <f t="shared" si="17"/>
        <v>0</v>
      </c>
      <c r="AI72" s="78">
        <f t="shared" si="18"/>
        <v>0</v>
      </c>
      <c r="AJ72" s="78">
        <f t="shared" si="19"/>
        <v>0</v>
      </c>
      <c r="AK72" s="78">
        <f t="shared" si="19"/>
        <v>0</v>
      </c>
      <c r="AL72" s="78">
        <f t="shared" si="19"/>
        <v>0</v>
      </c>
      <c r="AM72" s="81">
        <v>0</v>
      </c>
      <c r="AN72" s="78">
        <f t="shared" si="20"/>
        <v>0</v>
      </c>
      <c r="AO72" s="82">
        <f t="shared" si="21"/>
        <v>0</v>
      </c>
      <c r="AP72" s="78">
        <v>0</v>
      </c>
      <c r="AQ72" s="82">
        <f t="shared" si="22"/>
        <v>0</v>
      </c>
      <c r="AR72" s="78">
        <f t="shared" si="23"/>
        <v>0</v>
      </c>
      <c r="AS72" s="82">
        <f t="shared" si="24"/>
        <v>0</v>
      </c>
      <c r="AT72" s="78">
        <f t="shared" si="24"/>
        <v>0</v>
      </c>
      <c r="AU72" s="82">
        <f t="shared" si="24"/>
        <v>0</v>
      </c>
      <c r="AV72" s="193">
        <v>0</v>
      </c>
      <c r="AW72" s="78">
        <f t="shared" si="25"/>
        <v>0</v>
      </c>
      <c r="AX72" s="82">
        <f t="shared" si="26"/>
        <v>0</v>
      </c>
      <c r="AY72" s="78">
        <v>0</v>
      </c>
      <c r="AZ72" s="82">
        <f t="shared" si="27"/>
        <v>0</v>
      </c>
      <c r="BA72" s="78">
        <f t="shared" si="28"/>
        <v>0</v>
      </c>
      <c r="BB72" s="82">
        <f t="shared" si="29"/>
        <v>0</v>
      </c>
      <c r="BC72" s="78">
        <f t="shared" si="29"/>
        <v>0</v>
      </c>
      <c r="BD72" s="82">
        <f t="shared" si="29"/>
        <v>0</v>
      </c>
      <c r="BE72" s="83">
        <f t="shared" si="30"/>
        <v>1</v>
      </c>
      <c r="BF72" s="83">
        <f t="shared" si="31"/>
        <v>4.6840000000000002</v>
      </c>
      <c r="BG72" s="83">
        <f t="shared" si="32"/>
        <v>28.103999999999999</v>
      </c>
      <c r="BH72" s="83">
        <f t="shared" si="38"/>
        <v>0</v>
      </c>
      <c r="BI72" s="194">
        <f t="shared" si="33"/>
        <v>0</v>
      </c>
      <c r="BJ72" s="83">
        <f t="shared" si="34"/>
        <v>0</v>
      </c>
      <c r="BK72" s="83">
        <f t="shared" si="35"/>
        <v>1</v>
      </c>
      <c r="BL72" s="83">
        <f t="shared" si="35"/>
        <v>4.6840000000000002</v>
      </c>
      <c r="BM72" s="84">
        <f t="shared" si="35"/>
        <v>28.103999999999999</v>
      </c>
      <c r="BN72" s="186">
        <f t="shared" si="36"/>
        <v>14.052</v>
      </c>
      <c r="BO72" s="195">
        <f t="shared" si="37"/>
        <v>14.1</v>
      </c>
    </row>
    <row r="73" spans="1:67" ht="16.5">
      <c r="A73" s="6">
        <v>66</v>
      </c>
      <c r="B73" s="192" t="s">
        <v>847</v>
      </c>
      <c r="C73" s="193">
        <v>1</v>
      </c>
      <c r="D73" s="78">
        <f t="shared" ref="D73:D116" si="39">C73*4.684</f>
        <v>4.6840000000000002</v>
      </c>
      <c r="E73" s="78">
        <f t="shared" ref="E73:E116" si="40">D73*6</f>
        <v>28.103999999999999</v>
      </c>
      <c r="F73" s="193">
        <v>0</v>
      </c>
      <c r="G73" s="78">
        <f t="shared" ref="G73:G116" si="41">F73*2.6</f>
        <v>0</v>
      </c>
      <c r="H73" s="78">
        <f t="shared" ref="H73:H116" si="42">G73*6</f>
        <v>0</v>
      </c>
      <c r="I73" s="80">
        <f t="shared" ref="I73:K117" si="43">C73+F73</f>
        <v>1</v>
      </c>
      <c r="J73" s="80">
        <f t="shared" si="43"/>
        <v>4.6840000000000002</v>
      </c>
      <c r="K73" s="80">
        <f t="shared" si="43"/>
        <v>28.103999999999999</v>
      </c>
      <c r="L73" s="193">
        <v>0</v>
      </c>
      <c r="M73" s="78">
        <f t="shared" ref="M73:M116" si="44">L73*4.684</f>
        <v>0</v>
      </c>
      <c r="N73" s="78">
        <f t="shared" ref="N73:N116" si="45">M73*6</f>
        <v>0</v>
      </c>
      <c r="O73" s="193">
        <v>0</v>
      </c>
      <c r="P73" s="78">
        <f t="shared" ref="P73:P116" si="46">O73*2.6</f>
        <v>0</v>
      </c>
      <c r="Q73" s="78">
        <f t="shared" ref="Q73:Q116" si="47">P73*6</f>
        <v>0</v>
      </c>
      <c r="R73" s="80">
        <f t="shared" ref="R73:T116" si="48">L73+O73</f>
        <v>0</v>
      </c>
      <c r="S73" s="80">
        <f t="shared" si="48"/>
        <v>0</v>
      </c>
      <c r="T73" s="80">
        <f t="shared" si="48"/>
        <v>0</v>
      </c>
      <c r="U73" s="81">
        <v>0</v>
      </c>
      <c r="V73" s="78">
        <f t="shared" ref="V73:V116" si="49">U73*4.684</f>
        <v>0</v>
      </c>
      <c r="W73" s="78">
        <f t="shared" ref="W73:W116" si="50">V73*6</f>
        <v>0</v>
      </c>
      <c r="X73" s="78">
        <v>0</v>
      </c>
      <c r="Y73" s="78">
        <f t="shared" ref="Y73:Y116" si="51">X73*2.6</f>
        <v>0</v>
      </c>
      <c r="Z73" s="78">
        <f t="shared" ref="Z73:Z116" si="52">Y73*6</f>
        <v>0</v>
      </c>
      <c r="AA73" s="80">
        <f t="shared" ref="AA73:AC116" si="53">U73+X73</f>
        <v>0</v>
      </c>
      <c r="AB73" s="80">
        <f t="shared" si="53"/>
        <v>0</v>
      </c>
      <c r="AC73" s="80">
        <f t="shared" si="53"/>
        <v>0</v>
      </c>
      <c r="AD73" s="193">
        <v>0</v>
      </c>
      <c r="AE73" s="78">
        <f t="shared" ref="AE73:AE116" si="54">AD73*4.684</f>
        <v>0</v>
      </c>
      <c r="AF73" s="78">
        <f t="shared" ref="AF73:AF116" si="55">AE73*6</f>
        <v>0</v>
      </c>
      <c r="AG73" s="78">
        <v>0</v>
      </c>
      <c r="AH73" s="78">
        <f t="shared" ref="AH73:AH116" si="56">AG73*2.6</f>
        <v>0</v>
      </c>
      <c r="AI73" s="78">
        <f t="shared" ref="AI73:AI116" si="57">AH73*6</f>
        <v>0</v>
      </c>
      <c r="AJ73" s="78">
        <f t="shared" ref="AJ73:AL117" si="58">AD73+AG73</f>
        <v>0</v>
      </c>
      <c r="AK73" s="78">
        <f t="shared" si="58"/>
        <v>0</v>
      </c>
      <c r="AL73" s="78">
        <f t="shared" si="58"/>
        <v>0</v>
      </c>
      <c r="AM73" s="81">
        <v>0</v>
      </c>
      <c r="AN73" s="78">
        <f t="shared" ref="AN73:AN116" si="59">AM73*4.684</f>
        <v>0</v>
      </c>
      <c r="AO73" s="82">
        <f t="shared" ref="AO73:AO116" si="60">AN73*6</f>
        <v>0</v>
      </c>
      <c r="AP73" s="78">
        <v>0</v>
      </c>
      <c r="AQ73" s="82">
        <f t="shared" ref="AQ73:AQ116" si="61">AP73*2.6</f>
        <v>0</v>
      </c>
      <c r="AR73" s="78">
        <f t="shared" ref="AR73:AR116" si="62">AQ73*6</f>
        <v>0</v>
      </c>
      <c r="AS73" s="82">
        <f t="shared" ref="AS73:AU117" si="63">AM73+AP73</f>
        <v>0</v>
      </c>
      <c r="AT73" s="78">
        <f t="shared" si="63"/>
        <v>0</v>
      </c>
      <c r="AU73" s="82">
        <f t="shared" si="63"/>
        <v>0</v>
      </c>
      <c r="AV73" s="193">
        <v>0</v>
      </c>
      <c r="AW73" s="78">
        <f t="shared" ref="AW73:AW116" si="64">AV73*4.684</f>
        <v>0</v>
      </c>
      <c r="AX73" s="82">
        <f t="shared" ref="AX73:AX116" si="65">AW73*6</f>
        <v>0</v>
      </c>
      <c r="AY73" s="78">
        <v>0</v>
      </c>
      <c r="AZ73" s="82">
        <f t="shared" ref="AZ73:AZ116" si="66">AY73*2.6</f>
        <v>0</v>
      </c>
      <c r="BA73" s="78">
        <f t="shared" ref="BA73:BA116" si="67">AZ73*6</f>
        <v>0</v>
      </c>
      <c r="BB73" s="82">
        <f t="shared" ref="BB73:BD117" si="68">AV73+AY73</f>
        <v>0</v>
      </c>
      <c r="BC73" s="78">
        <f t="shared" si="68"/>
        <v>0</v>
      </c>
      <c r="BD73" s="82">
        <f t="shared" si="68"/>
        <v>0</v>
      </c>
      <c r="BE73" s="83">
        <f t="shared" ref="BE73:BE117" si="69">C73+U73+AM73</f>
        <v>1</v>
      </c>
      <c r="BF73" s="83">
        <f t="shared" ref="BF73:BF116" si="70">BE73*4.684</f>
        <v>4.6840000000000002</v>
      </c>
      <c r="BG73" s="83">
        <f t="shared" ref="BG73:BG117" si="71">BF73*6</f>
        <v>28.103999999999999</v>
      </c>
      <c r="BH73" s="83">
        <f t="shared" si="38"/>
        <v>0</v>
      </c>
      <c r="BI73" s="194">
        <f t="shared" ref="BI73:BI116" si="72">BH73*2.6</f>
        <v>0</v>
      </c>
      <c r="BJ73" s="83">
        <f t="shared" ref="BJ73:BJ116" si="73">BI73*6</f>
        <v>0</v>
      </c>
      <c r="BK73" s="83">
        <f t="shared" ref="BK73:BM116" si="74">BE73+BH73</f>
        <v>1</v>
      </c>
      <c r="BL73" s="83">
        <f t="shared" si="74"/>
        <v>4.6840000000000002</v>
      </c>
      <c r="BM73" s="84">
        <f t="shared" si="74"/>
        <v>28.103999999999999</v>
      </c>
      <c r="BN73" s="186">
        <f t="shared" ref="BN73:BN117" si="75">BM73/2</f>
        <v>14.052</v>
      </c>
      <c r="BO73" s="195">
        <f t="shared" ref="BO73:BO117" si="76">ROUND(BN73,1)</f>
        <v>14.1</v>
      </c>
    </row>
    <row r="74" spans="1:67" ht="16.5">
      <c r="A74" s="6">
        <v>67</v>
      </c>
      <c r="B74" s="192" t="s">
        <v>848</v>
      </c>
      <c r="C74" s="193">
        <v>5</v>
      </c>
      <c r="D74" s="78">
        <f t="shared" si="39"/>
        <v>23.42</v>
      </c>
      <c r="E74" s="78">
        <f t="shared" si="40"/>
        <v>140.52000000000001</v>
      </c>
      <c r="F74" s="193">
        <v>0</v>
      </c>
      <c r="G74" s="78">
        <f t="shared" si="41"/>
        <v>0</v>
      </c>
      <c r="H74" s="78">
        <f t="shared" si="42"/>
        <v>0</v>
      </c>
      <c r="I74" s="80">
        <f t="shared" si="43"/>
        <v>5</v>
      </c>
      <c r="J74" s="80">
        <f t="shared" si="43"/>
        <v>23.42</v>
      </c>
      <c r="K74" s="80">
        <f t="shared" si="43"/>
        <v>140.52000000000001</v>
      </c>
      <c r="L74" s="193">
        <v>0</v>
      </c>
      <c r="M74" s="78">
        <f t="shared" si="44"/>
        <v>0</v>
      </c>
      <c r="N74" s="78">
        <f t="shared" si="45"/>
        <v>0</v>
      </c>
      <c r="O74" s="193">
        <v>0</v>
      </c>
      <c r="P74" s="78">
        <f t="shared" si="46"/>
        <v>0</v>
      </c>
      <c r="Q74" s="78">
        <f t="shared" si="47"/>
        <v>0</v>
      </c>
      <c r="R74" s="80">
        <f t="shared" si="48"/>
        <v>0</v>
      </c>
      <c r="S74" s="80">
        <f t="shared" si="48"/>
        <v>0</v>
      </c>
      <c r="T74" s="80">
        <f t="shared" si="48"/>
        <v>0</v>
      </c>
      <c r="U74" s="81">
        <v>4</v>
      </c>
      <c r="V74" s="78">
        <f t="shared" si="49"/>
        <v>18.736000000000001</v>
      </c>
      <c r="W74" s="78">
        <f t="shared" si="50"/>
        <v>112.416</v>
      </c>
      <c r="X74" s="78">
        <v>1</v>
      </c>
      <c r="Y74" s="78">
        <f t="shared" si="51"/>
        <v>2.6</v>
      </c>
      <c r="Z74" s="78">
        <f t="shared" si="52"/>
        <v>15.600000000000001</v>
      </c>
      <c r="AA74" s="80">
        <f t="shared" si="53"/>
        <v>5</v>
      </c>
      <c r="AB74" s="80">
        <f t="shared" si="53"/>
        <v>21.336000000000002</v>
      </c>
      <c r="AC74" s="80">
        <f t="shared" si="53"/>
        <v>128.01599999999999</v>
      </c>
      <c r="AD74" s="193">
        <v>0</v>
      </c>
      <c r="AE74" s="78">
        <f t="shared" si="54"/>
        <v>0</v>
      </c>
      <c r="AF74" s="78">
        <f t="shared" si="55"/>
        <v>0</v>
      </c>
      <c r="AG74" s="78">
        <v>1</v>
      </c>
      <c r="AH74" s="78">
        <f t="shared" si="56"/>
        <v>2.6</v>
      </c>
      <c r="AI74" s="78">
        <f t="shared" si="57"/>
        <v>15.600000000000001</v>
      </c>
      <c r="AJ74" s="78">
        <f t="shared" si="58"/>
        <v>1</v>
      </c>
      <c r="AK74" s="78">
        <f t="shared" si="58"/>
        <v>2.6</v>
      </c>
      <c r="AL74" s="78">
        <f t="shared" si="58"/>
        <v>15.600000000000001</v>
      </c>
      <c r="AM74" s="81">
        <v>0</v>
      </c>
      <c r="AN74" s="78">
        <f t="shared" si="59"/>
        <v>0</v>
      </c>
      <c r="AO74" s="82">
        <f t="shared" si="60"/>
        <v>0</v>
      </c>
      <c r="AP74" s="78">
        <v>0</v>
      </c>
      <c r="AQ74" s="82">
        <f t="shared" si="61"/>
        <v>0</v>
      </c>
      <c r="AR74" s="78">
        <f t="shared" si="62"/>
        <v>0</v>
      </c>
      <c r="AS74" s="82">
        <f t="shared" si="63"/>
        <v>0</v>
      </c>
      <c r="AT74" s="78">
        <f t="shared" si="63"/>
        <v>0</v>
      </c>
      <c r="AU74" s="82">
        <f t="shared" si="63"/>
        <v>0</v>
      </c>
      <c r="AV74" s="193">
        <v>0</v>
      </c>
      <c r="AW74" s="78">
        <f t="shared" si="64"/>
        <v>0</v>
      </c>
      <c r="AX74" s="82">
        <f t="shared" si="65"/>
        <v>0</v>
      </c>
      <c r="AY74" s="78">
        <v>0</v>
      </c>
      <c r="AZ74" s="82">
        <f t="shared" si="66"/>
        <v>0</v>
      </c>
      <c r="BA74" s="78">
        <f t="shared" si="67"/>
        <v>0</v>
      </c>
      <c r="BB74" s="82">
        <f t="shared" si="68"/>
        <v>0</v>
      </c>
      <c r="BC74" s="78">
        <f t="shared" si="68"/>
        <v>0</v>
      </c>
      <c r="BD74" s="82">
        <f t="shared" si="68"/>
        <v>0</v>
      </c>
      <c r="BE74" s="83">
        <f t="shared" si="69"/>
        <v>9</v>
      </c>
      <c r="BF74" s="83">
        <f t="shared" si="70"/>
        <v>42.155999999999999</v>
      </c>
      <c r="BG74" s="83">
        <f t="shared" si="71"/>
        <v>252.93599999999998</v>
      </c>
      <c r="BH74" s="83">
        <f t="shared" ref="BH74:BH116" si="77">F74+X74+AP74</f>
        <v>1</v>
      </c>
      <c r="BI74" s="194">
        <f t="shared" si="72"/>
        <v>2.6</v>
      </c>
      <c r="BJ74" s="83">
        <f t="shared" si="73"/>
        <v>15.600000000000001</v>
      </c>
      <c r="BK74" s="83">
        <f t="shared" si="74"/>
        <v>10</v>
      </c>
      <c r="BL74" s="83">
        <f t="shared" si="74"/>
        <v>44.756</v>
      </c>
      <c r="BM74" s="84">
        <f t="shared" si="74"/>
        <v>268.536</v>
      </c>
      <c r="BN74" s="186">
        <f t="shared" si="75"/>
        <v>134.268</v>
      </c>
      <c r="BO74" s="195">
        <f t="shared" si="76"/>
        <v>134.30000000000001</v>
      </c>
    </row>
    <row r="75" spans="1:67" ht="16.5">
      <c r="A75" s="6">
        <v>68</v>
      </c>
      <c r="B75" s="192" t="s">
        <v>849</v>
      </c>
      <c r="C75" s="193">
        <v>4</v>
      </c>
      <c r="D75" s="78">
        <f t="shared" si="39"/>
        <v>18.736000000000001</v>
      </c>
      <c r="E75" s="78">
        <f t="shared" si="40"/>
        <v>112.416</v>
      </c>
      <c r="F75" s="193">
        <v>1</v>
      </c>
      <c r="G75" s="78">
        <f t="shared" si="41"/>
        <v>2.6</v>
      </c>
      <c r="H75" s="78">
        <f t="shared" si="42"/>
        <v>15.600000000000001</v>
      </c>
      <c r="I75" s="80">
        <f t="shared" si="43"/>
        <v>5</v>
      </c>
      <c r="J75" s="80">
        <f t="shared" si="43"/>
        <v>21.336000000000002</v>
      </c>
      <c r="K75" s="80">
        <f t="shared" si="43"/>
        <v>128.01599999999999</v>
      </c>
      <c r="L75" s="193">
        <v>0</v>
      </c>
      <c r="M75" s="78">
        <f t="shared" si="44"/>
        <v>0</v>
      </c>
      <c r="N75" s="78">
        <f t="shared" si="45"/>
        <v>0</v>
      </c>
      <c r="O75" s="193">
        <v>0</v>
      </c>
      <c r="P75" s="78">
        <f t="shared" si="46"/>
        <v>0</v>
      </c>
      <c r="Q75" s="78">
        <f t="shared" si="47"/>
        <v>0</v>
      </c>
      <c r="R75" s="80">
        <f t="shared" si="48"/>
        <v>0</v>
      </c>
      <c r="S75" s="80">
        <f t="shared" si="48"/>
        <v>0</v>
      </c>
      <c r="T75" s="80">
        <f t="shared" si="48"/>
        <v>0</v>
      </c>
      <c r="U75" s="81">
        <v>1</v>
      </c>
      <c r="V75" s="78">
        <f t="shared" si="49"/>
        <v>4.6840000000000002</v>
      </c>
      <c r="W75" s="78">
        <f t="shared" si="50"/>
        <v>28.103999999999999</v>
      </c>
      <c r="X75" s="78">
        <v>0</v>
      </c>
      <c r="Y75" s="78">
        <f t="shared" si="51"/>
        <v>0</v>
      </c>
      <c r="Z75" s="78">
        <f t="shared" si="52"/>
        <v>0</v>
      </c>
      <c r="AA75" s="80">
        <f t="shared" si="53"/>
        <v>1</v>
      </c>
      <c r="AB75" s="80">
        <f t="shared" si="53"/>
        <v>4.6840000000000002</v>
      </c>
      <c r="AC75" s="80">
        <f t="shared" si="53"/>
        <v>28.103999999999999</v>
      </c>
      <c r="AD75" s="193">
        <v>1</v>
      </c>
      <c r="AE75" s="78">
        <f t="shared" si="54"/>
        <v>4.6840000000000002</v>
      </c>
      <c r="AF75" s="78">
        <f t="shared" si="55"/>
        <v>28.103999999999999</v>
      </c>
      <c r="AG75" s="78">
        <v>0</v>
      </c>
      <c r="AH75" s="78">
        <f t="shared" si="56"/>
        <v>0</v>
      </c>
      <c r="AI75" s="78">
        <f t="shared" si="57"/>
        <v>0</v>
      </c>
      <c r="AJ75" s="78">
        <f t="shared" si="58"/>
        <v>1</v>
      </c>
      <c r="AK75" s="78">
        <f t="shared" si="58"/>
        <v>4.6840000000000002</v>
      </c>
      <c r="AL75" s="78">
        <f t="shared" si="58"/>
        <v>28.103999999999999</v>
      </c>
      <c r="AM75" s="81">
        <v>0</v>
      </c>
      <c r="AN75" s="78">
        <f t="shared" si="59"/>
        <v>0</v>
      </c>
      <c r="AO75" s="82">
        <f t="shared" si="60"/>
        <v>0</v>
      </c>
      <c r="AP75" s="78">
        <v>5</v>
      </c>
      <c r="AQ75" s="82">
        <f t="shared" si="61"/>
        <v>13</v>
      </c>
      <c r="AR75" s="78">
        <f t="shared" si="62"/>
        <v>78</v>
      </c>
      <c r="AS75" s="82">
        <f t="shared" si="63"/>
        <v>5</v>
      </c>
      <c r="AT75" s="78">
        <f t="shared" si="63"/>
        <v>13</v>
      </c>
      <c r="AU75" s="82">
        <f t="shared" si="63"/>
        <v>78</v>
      </c>
      <c r="AV75" s="193">
        <v>1</v>
      </c>
      <c r="AW75" s="78">
        <f t="shared" si="64"/>
        <v>4.6840000000000002</v>
      </c>
      <c r="AX75" s="82">
        <f t="shared" si="65"/>
        <v>28.103999999999999</v>
      </c>
      <c r="AY75" s="78">
        <v>0</v>
      </c>
      <c r="AZ75" s="82">
        <f t="shared" si="66"/>
        <v>0</v>
      </c>
      <c r="BA75" s="78">
        <f t="shared" si="67"/>
        <v>0</v>
      </c>
      <c r="BB75" s="82">
        <f t="shared" si="68"/>
        <v>1</v>
      </c>
      <c r="BC75" s="78">
        <f t="shared" si="68"/>
        <v>4.6840000000000002</v>
      </c>
      <c r="BD75" s="82">
        <f t="shared" si="68"/>
        <v>28.103999999999999</v>
      </c>
      <c r="BE75" s="83">
        <f t="shared" si="69"/>
        <v>5</v>
      </c>
      <c r="BF75" s="83">
        <f t="shared" si="70"/>
        <v>23.42</v>
      </c>
      <c r="BG75" s="83">
        <f t="shared" si="71"/>
        <v>140.52000000000001</v>
      </c>
      <c r="BH75" s="83">
        <f t="shared" si="77"/>
        <v>6</v>
      </c>
      <c r="BI75" s="194">
        <f t="shared" si="72"/>
        <v>15.600000000000001</v>
      </c>
      <c r="BJ75" s="83">
        <f t="shared" si="73"/>
        <v>93.600000000000009</v>
      </c>
      <c r="BK75" s="83">
        <f t="shared" si="74"/>
        <v>11</v>
      </c>
      <c r="BL75" s="83">
        <f t="shared" si="74"/>
        <v>39.020000000000003</v>
      </c>
      <c r="BM75" s="84">
        <f t="shared" si="74"/>
        <v>234.12</v>
      </c>
      <c r="BN75" s="186">
        <f t="shared" si="75"/>
        <v>117.06</v>
      </c>
      <c r="BO75" s="195">
        <f t="shared" si="76"/>
        <v>117.1</v>
      </c>
    </row>
    <row r="76" spans="1:67" ht="16.5">
      <c r="A76" s="6">
        <v>69</v>
      </c>
      <c r="B76" s="192" t="s">
        <v>850</v>
      </c>
      <c r="C76" s="193">
        <v>0</v>
      </c>
      <c r="D76" s="78">
        <f t="shared" si="39"/>
        <v>0</v>
      </c>
      <c r="E76" s="78">
        <f t="shared" si="40"/>
        <v>0</v>
      </c>
      <c r="F76" s="193">
        <v>0</v>
      </c>
      <c r="G76" s="78">
        <f t="shared" si="41"/>
        <v>0</v>
      </c>
      <c r="H76" s="78">
        <f t="shared" si="42"/>
        <v>0</v>
      </c>
      <c r="I76" s="80">
        <f t="shared" si="43"/>
        <v>0</v>
      </c>
      <c r="J76" s="80">
        <f t="shared" si="43"/>
        <v>0</v>
      </c>
      <c r="K76" s="80">
        <f t="shared" si="43"/>
        <v>0</v>
      </c>
      <c r="L76" s="193">
        <v>0</v>
      </c>
      <c r="M76" s="78">
        <f t="shared" si="44"/>
        <v>0</v>
      </c>
      <c r="N76" s="78">
        <f t="shared" si="45"/>
        <v>0</v>
      </c>
      <c r="O76" s="193">
        <v>0</v>
      </c>
      <c r="P76" s="78">
        <f t="shared" si="46"/>
        <v>0</v>
      </c>
      <c r="Q76" s="78">
        <f t="shared" si="47"/>
        <v>0</v>
      </c>
      <c r="R76" s="80">
        <f t="shared" si="48"/>
        <v>0</v>
      </c>
      <c r="S76" s="80">
        <f t="shared" si="48"/>
        <v>0</v>
      </c>
      <c r="T76" s="80">
        <f t="shared" si="48"/>
        <v>0</v>
      </c>
      <c r="U76" s="81">
        <v>0</v>
      </c>
      <c r="V76" s="78">
        <f t="shared" si="49"/>
        <v>0</v>
      </c>
      <c r="W76" s="78">
        <f t="shared" si="50"/>
        <v>0</v>
      </c>
      <c r="X76" s="78">
        <v>0</v>
      </c>
      <c r="Y76" s="78">
        <f t="shared" si="51"/>
        <v>0</v>
      </c>
      <c r="Z76" s="78">
        <f t="shared" si="52"/>
        <v>0</v>
      </c>
      <c r="AA76" s="80">
        <f t="shared" si="53"/>
        <v>0</v>
      </c>
      <c r="AB76" s="80">
        <f t="shared" si="53"/>
        <v>0</v>
      </c>
      <c r="AC76" s="80">
        <f t="shared" si="53"/>
        <v>0</v>
      </c>
      <c r="AD76" s="193">
        <v>0</v>
      </c>
      <c r="AE76" s="78">
        <f t="shared" si="54"/>
        <v>0</v>
      </c>
      <c r="AF76" s="78">
        <f t="shared" si="55"/>
        <v>0</v>
      </c>
      <c r="AG76" s="78">
        <v>0</v>
      </c>
      <c r="AH76" s="78">
        <f t="shared" si="56"/>
        <v>0</v>
      </c>
      <c r="AI76" s="78">
        <f t="shared" si="57"/>
        <v>0</v>
      </c>
      <c r="AJ76" s="78">
        <f t="shared" si="58"/>
        <v>0</v>
      </c>
      <c r="AK76" s="78">
        <f t="shared" si="58"/>
        <v>0</v>
      </c>
      <c r="AL76" s="78">
        <f t="shared" si="58"/>
        <v>0</v>
      </c>
      <c r="AM76" s="81">
        <v>0</v>
      </c>
      <c r="AN76" s="78">
        <f t="shared" si="59"/>
        <v>0</v>
      </c>
      <c r="AO76" s="82">
        <f t="shared" si="60"/>
        <v>0</v>
      </c>
      <c r="AP76" s="78">
        <v>0</v>
      </c>
      <c r="AQ76" s="82">
        <f t="shared" si="61"/>
        <v>0</v>
      </c>
      <c r="AR76" s="78">
        <f t="shared" si="62"/>
        <v>0</v>
      </c>
      <c r="AS76" s="82">
        <f t="shared" si="63"/>
        <v>0</v>
      </c>
      <c r="AT76" s="78">
        <f t="shared" si="63"/>
        <v>0</v>
      </c>
      <c r="AU76" s="82">
        <f t="shared" si="63"/>
        <v>0</v>
      </c>
      <c r="AV76" s="193">
        <v>0</v>
      </c>
      <c r="AW76" s="78">
        <f t="shared" si="64"/>
        <v>0</v>
      </c>
      <c r="AX76" s="82">
        <f t="shared" si="65"/>
        <v>0</v>
      </c>
      <c r="AY76" s="78">
        <v>0</v>
      </c>
      <c r="AZ76" s="82">
        <f t="shared" si="66"/>
        <v>0</v>
      </c>
      <c r="BA76" s="78">
        <f t="shared" si="67"/>
        <v>0</v>
      </c>
      <c r="BB76" s="82">
        <f t="shared" si="68"/>
        <v>0</v>
      </c>
      <c r="BC76" s="78">
        <f t="shared" si="68"/>
        <v>0</v>
      </c>
      <c r="BD76" s="82">
        <f t="shared" si="68"/>
        <v>0</v>
      </c>
      <c r="BE76" s="83">
        <f t="shared" si="69"/>
        <v>0</v>
      </c>
      <c r="BF76" s="83">
        <f t="shared" si="70"/>
        <v>0</v>
      </c>
      <c r="BG76" s="83">
        <f t="shared" si="71"/>
        <v>0</v>
      </c>
      <c r="BH76" s="83">
        <f t="shared" si="77"/>
        <v>0</v>
      </c>
      <c r="BI76" s="194">
        <f t="shared" si="72"/>
        <v>0</v>
      </c>
      <c r="BJ76" s="83">
        <f t="shared" si="73"/>
        <v>0</v>
      </c>
      <c r="BK76" s="83">
        <f t="shared" si="74"/>
        <v>0</v>
      </c>
      <c r="BL76" s="83">
        <f t="shared" si="74"/>
        <v>0</v>
      </c>
      <c r="BM76" s="84">
        <f t="shared" si="74"/>
        <v>0</v>
      </c>
      <c r="BN76" s="186">
        <f t="shared" si="75"/>
        <v>0</v>
      </c>
      <c r="BO76" s="195">
        <f t="shared" si="76"/>
        <v>0</v>
      </c>
    </row>
    <row r="77" spans="1:67" ht="16.5">
      <c r="A77" s="6">
        <v>70</v>
      </c>
      <c r="B77" s="192" t="s">
        <v>851</v>
      </c>
      <c r="C77" s="193">
        <v>0</v>
      </c>
      <c r="D77" s="78">
        <f t="shared" si="39"/>
        <v>0</v>
      </c>
      <c r="E77" s="78">
        <f t="shared" si="40"/>
        <v>0</v>
      </c>
      <c r="F77" s="193">
        <v>0</v>
      </c>
      <c r="G77" s="78">
        <f t="shared" si="41"/>
        <v>0</v>
      </c>
      <c r="H77" s="78">
        <f t="shared" si="42"/>
        <v>0</v>
      </c>
      <c r="I77" s="80">
        <f t="shared" si="43"/>
        <v>0</v>
      </c>
      <c r="J77" s="80">
        <f t="shared" si="43"/>
        <v>0</v>
      </c>
      <c r="K77" s="80">
        <f t="shared" si="43"/>
        <v>0</v>
      </c>
      <c r="L77" s="193">
        <v>0</v>
      </c>
      <c r="M77" s="78">
        <f t="shared" si="44"/>
        <v>0</v>
      </c>
      <c r="N77" s="78">
        <f t="shared" si="45"/>
        <v>0</v>
      </c>
      <c r="O77" s="193">
        <v>0</v>
      </c>
      <c r="P77" s="78">
        <f t="shared" si="46"/>
        <v>0</v>
      </c>
      <c r="Q77" s="78">
        <f t="shared" si="47"/>
        <v>0</v>
      </c>
      <c r="R77" s="80">
        <f t="shared" si="48"/>
        <v>0</v>
      </c>
      <c r="S77" s="80">
        <f t="shared" si="48"/>
        <v>0</v>
      </c>
      <c r="T77" s="80">
        <f t="shared" si="48"/>
        <v>0</v>
      </c>
      <c r="U77" s="81">
        <v>0</v>
      </c>
      <c r="V77" s="78">
        <f t="shared" si="49"/>
        <v>0</v>
      </c>
      <c r="W77" s="78">
        <f t="shared" si="50"/>
        <v>0</v>
      </c>
      <c r="X77" s="78">
        <v>0</v>
      </c>
      <c r="Y77" s="78">
        <f t="shared" si="51"/>
        <v>0</v>
      </c>
      <c r="Z77" s="78">
        <f t="shared" si="52"/>
        <v>0</v>
      </c>
      <c r="AA77" s="80">
        <f t="shared" si="53"/>
        <v>0</v>
      </c>
      <c r="AB77" s="80">
        <f t="shared" si="53"/>
        <v>0</v>
      </c>
      <c r="AC77" s="80">
        <f t="shared" si="53"/>
        <v>0</v>
      </c>
      <c r="AD77" s="193">
        <v>0</v>
      </c>
      <c r="AE77" s="78">
        <f t="shared" si="54"/>
        <v>0</v>
      </c>
      <c r="AF77" s="78">
        <f t="shared" si="55"/>
        <v>0</v>
      </c>
      <c r="AG77" s="78">
        <v>0</v>
      </c>
      <c r="AH77" s="78">
        <f t="shared" si="56"/>
        <v>0</v>
      </c>
      <c r="AI77" s="78">
        <f t="shared" si="57"/>
        <v>0</v>
      </c>
      <c r="AJ77" s="78">
        <f t="shared" si="58"/>
        <v>0</v>
      </c>
      <c r="AK77" s="78">
        <f t="shared" si="58"/>
        <v>0</v>
      </c>
      <c r="AL77" s="78">
        <f t="shared" si="58"/>
        <v>0</v>
      </c>
      <c r="AM77" s="81">
        <v>0</v>
      </c>
      <c r="AN77" s="78">
        <f t="shared" si="59"/>
        <v>0</v>
      </c>
      <c r="AO77" s="82">
        <f t="shared" si="60"/>
        <v>0</v>
      </c>
      <c r="AP77" s="78">
        <v>0</v>
      </c>
      <c r="AQ77" s="82">
        <f t="shared" si="61"/>
        <v>0</v>
      </c>
      <c r="AR77" s="78">
        <f t="shared" si="62"/>
        <v>0</v>
      </c>
      <c r="AS77" s="82">
        <f t="shared" si="63"/>
        <v>0</v>
      </c>
      <c r="AT77" s="78">
        <f t="shared" si="63"/>
        <v>0</v>
      </c>
      <c r="AU77" s="82">
        <f t="shared" si="63"/>
        <v>0</v>
      </c>
      <c r="AV77" s="193">
        <v>0</v>
      </c>
      <c r="AW77" s="78">
        <f t="shared" si="64"/>
        <v>0</v>
      </c>
      <c r="AX77" s="82">
        <f t="shared" si="65"/>
        <v>0</v>
      </c>
      <c r="AY77" s="78">
        <v>0</v>
      </c>
      <c r="AZ77" s="82">
        <f t="shared" si="66"/>
        <v>0</v>
      </c>
      <c r="BA77" s="78">
        <f t="shared" si="67"/>
        <v>0</v>
      </c>
      <c r="BB77" s="82">
        <f t="shared" si="68"/>
        <v>0</v>
      </c>
      <c r="BC77" s="78">
        <f t="shared" si="68"/>
        <v>0</v>
      </c>
      <c r="BD77" s="82">
        <f t="shared" si="68"/>
        <v>0</v>
      </c>
      <c r="BE77" s="83">
        <f t="shared" si="69"/>
        <v>0</v>
      </c>
      <c r="BF77" s="83">
        <f t="shared" si="70"/>
        <v>0</v>
      </c>
      <c r="BG77" s="83">
        <f t="shared" si="71"/>
        <v>0</v>
      </c>
      <c r="BH77" s="83">
        <f t="shared" si="77"/>
        <v>0</v>
      </c>
      <c r="BI77" s="194">
        <f t="shared" si="72"/>
        <v>0</v>
      </c>
      <c r="BJ77" s="83">
        <f t="shared" si="73"/>
        <v>0</v>
      </c>
      <c r="BK77" s="83">
        <f t="shared" si="74"/>
        <v>0</v>
      </c>
      <c r="BL77" s="83">
        <f t="shared" si="74"/>
        <v>0</v>
      </c>
      <c r="BM77" s="84">
        <f t="shared" si="74"/>
        <v>0</v>
      </c>
      <c r="BN77" s="186">
        <f t="shared" si="75"/>
        <v>0</v>
      </c>
      <c r="BO77" s="195">
        <f t="shared" si="76"/>
        <v>0</v>
      </c>
    </row>
    <row r="78" spans="1:67" ht="16.5">
      <c r="A78" s="6">
        <v>71</v>
      </c>
      <c r="B78" s="192" t="s">
        <v>852</v>
      </c>
      <c r="C78" s="193">
        <v>2</v>
      </c>
      <c r="D78" s="78">
        <f t="shared" si="39"/>
        <v>9.3680000000000003</v>
      </c>
      <c r="E78" s="78">
        <f t="shared" si="40"/>
        <v>56.207999999999998</v>
      </c>
      <c r="F78" s="193">
        <v>0</v>
      </c>
      <c r="G78" s="78">
        <f t="shared" si="41"/>
        <v>0</v>
      </c>
      <c r="H78" s="78">
        <f t="shared" si="42"/>
        <v>0</v>
      </c>
      <c r="I78" s="80">
        <f t="shared" si="43"/>
        <v>2</v>
      </c>
      <c r="J78" s="80">
        <f t="shared" si="43"/>
        <v>9.3680000000000003</v>
      </c>
      <c r="K78" s="80">
        <f t="shared" si="43"/>
        <v>56.207999999999998</v>
      </c>
      <c r="L78" s="193">
        <v>0</v>
      </c>
      <c r="M78" s="78">
        <f t="shared" si="44"/>
        <v>0</v>
      </c>
      <c r="N78" s="78">
        <f t="shared" si="45"/>
        <v>0</v>
      </c>
      <c r="O78" s="193">
        <v>0</v>
      </c>
      <c r="P78" s="78">
        <f t="shared" si="46"/>
        <v>0</v>
      </c>
      <c r="Q78" s="78">
        <f t="shared" si="47"/>
        <v>0</v>
      </c>
      <c r="R78" s="80">
        <f t="shared" si="48"/>
        <v>0</v>
      </c>
      <c r="S78" s="80">
        <f t="shared" si="48"/>
        <v>0</v>
      </c>
      <c r="T78" s="80">
        <f t="shared" si="48"/>
        <v>0</v>
      </c>
      <c r="U78" s="81">
        <v>0</v>
      </c>
      <c r="V78" s="78">
        <f t="shared" si="49"/>
        <v>0</v>
      </c>
      <c r="W78" s="78">
        <f t="shared" si="50"/>
        <v>0</v>
      </c>
      <c r="X78" s="78">
        <v>0</v>
      </c>
      <c r="Y78" s="78">
        <f t="shared" si="51"/>
        <v>0</v>
      </c>
      <c r="Z78" s="78">
        <f t="shared" si="52"/>
        <v>0</v>
      </c>
      <c r="AA78" s="80">
        <f t="shared" si="53"/>
        <v>0</v>
      </c>
      <c r="AB78" s="80">
        <f t="shared" si="53"/>
        <v>0</v>
      </c>
      <c r="AC78" s="80">
        <f t="shared" si="53"/>
        <v>0</v>
      </c>
      <c r="AD78" s="193">
        <v>0</v>
      </c>
      <c r="AE78" s="78">
        <f t="shared" si="54"/>
        <v>0</v>
      </c>
      <c r="AF78" s="78">
        <f t="shared" si="55"/>
        <v>0</v>
      </c>
      <c r="AG78" s="78">
        <v>0</v>
      </c>
      <c r="AH78" s="78">
        <f t="shared" si="56"/>
        <v>0</v>
      </c>
      <c r="AI78" s="78">
        <f t="shared" si="57"/>
        <v>0</v>
      </c>
      <c r="AJ78" s="78">
        <f t="shared" si="58"/>
        <v>0</v>
      </c>
      <c r="AK78" s="78">
        <f t="shared" si="58"/>
        <v>0</v>
      </c>
      <c r="AL78" s="78">
        <f t="shared" si="58"/>
        <v>0</v>
      </c>
      <c r="AM78" s="81">
        <v>0</v>
      </c>
      <c r="AN78" s="78">
        <f t="shared" si="59"/>
        <v>0</v>
      </c>
      <c r="AO78" s="82">
        <f t="shared" si="60"/>
        <v>0</v>
      </c>
      <c r="AP78" s="78">
        <v>0</v>
      </c>
      <c r="AQ78" s="82">
        <f t="shared" si="61"/>
        <v>0</v>
      </c>
      <c r="AR78" s="78">
        <f t="shared" si="62"/>
        <v>0</v>
      </c>
      <c r="AS78" s="82">
        <f t="shared" si="63"/>
        <v>0</v>
      </c>
      <c r="AT78" s="78">
        <f t="shared" si="63"/>
        <v>0</v>
      </c>
      <c r="AU78" s="82">
        <f t="shared" si="63"/>
        <v>0</v>
      </c>
      <c r="AV78" s="193">
        <v>0</v>
      </c>
      <c r="AW78" s="78">
        <f t="shared" si="64"/>
        <v>0</v>
      </c>
      <c r="AX78" s="82">
        <f t="shared" si="65"/>
        <v>0</v>
      </c>
      <c r="AY78" s="78">
        <v>0</v>
      </c>
      <c r="AZ78" s="82">
        <f t="shared" si="66"/>
        <v>0</v>
      </c>
      <c r="BA78" s="78">
        <f t="shared" si="67"/>
        <v>0</v>
      </c>
      <c r="BB78" s="82">
        <f t="shared" si="68"/>
        <v>0</v>
      </c>
      <c r="BC78" s="78">
        <f t="shared" si="68"/>
        <v>0</v>
      </c>
      <c r="BD78" s="82">
        <f t="shared" si="68"/>
        <v>0</v>
      </c>
      <c r="BE78" s="83">
        <f t="shared" si="69"/>
        <v>2</v>
      </c>
      <c r="BF78" s="83">
        <f t="shared" si="70"/>
        <v>9.3680000000000003</v>
      </c>
      <c r="BG78" s="83">
        <f t="shared" si="71"/>
        <v>56.207999999999998</v>
      </c>
      <c r="BH78" s="83">
        <f t="shared" si="77"/>
        <v>0</v>
      </c>
      <c r="BI78" s="194">
        <f t="shared" si="72"/>
        <v>0</v>
      </c>
      <c r="BJ78" s="83">
        <f t="shared" si="73"/>
        <v>0</v>
      </c>
      <c r="BK78" s="83">
        <f t="shared" si="74"/>
        <v>2</v>
      </c>
      <c r="BL78" s="83">
        <f t="shared" si="74"/>
        <v>9.3680000000000003</v>
      </c>
      <c r="BM78" s="84">
        <f t="shared" si="74"/>
        <v>56.207999999999998</v>
      </c>
      <c r="BN78" s="186">
        <f t="shared" si="75"/>
        <v>28.103999999999999</v>
      </c>
      <c r="BO78" s="195">
        <f t="shared" si="76"/>
        <v>28.1</v>
      </c>
    </row>
    <row r="79" spans="1:67" ht="16.5">
      <c r="A79" s="6">
        <v>72</v>
      </c>
      <c r="B79" s="192" t="s">
        <v>853</v>
      </c>
      <c r="C79" s="193">
        <v>0</v>
      </c>
      <c r="D79" s="78">
        <f t="shared" si="39"/>
        <v>0</v>
      </c>
      <c r="E79" s="78">
        <f t="shared" si="40"/>
        <v>0</v>
      </c>
      <c r="F79" s="193">
        <v>0</v>
      </c>
      <c r="G79" s="78">
        <f t="shared" si="41"/>
        <v>0</v>
      </c>
      <c r="H79" s="78">
        <f t="shared" si="42"/>
        <v>0</v>
      </c>
      <c r="I79" s="80">
        <f t="shared" si="43"/>
        <v>0</v>
      </c>
      <c r="J79" s="80">
        <f t="shared" si="43"/>
        <v>0</v>
      </c>
      <c r="K79" s="80">
        <f t="shared" si="43"/>
        <v>0</v>
      </c>
      <c r="L79" s="193">
        <v>0</v>
      </c>
      <c r="M79" s="78">
        <f t="shared" si="44"/>
        <v>0</v>
      </c>
      <c r="N79" s="78">
        <f t="shared" si="45"/>
        <v>0</v>
      </c>
      <c r="O79" s="193">
        <v>0</v>
      </c>
      <c r="P79" s="78">
        <f t="shared" si="46"/>
        <v>0</v>
      </c>
      <c r="Q79" s="78">
        <f t="shared" si="47"/>
        <v>0</v>
      </c>
      <c r="R79" s="80">
        <f t="shared" si="48"/>
        <v>0</v>
      </c>
      <c r="S79" s="80">
        <f t="shared" si="48"/>
        <v>0</v>
      </c>
      <c r="T79" s="80">
        <f t="shared" si="48"/>
        <v>0</v>
      </c>
      <c r="U79" s="81">
        <v>1</v>
      </c>
      <c r="V79" s="78">
        <f t="shared" si="49"/>
        <v>4.6840000000000002</v>
      </c>
      <c r="W79" s="78">
        <f t="shared" si="50"/>
        <v>28.103999999999999</v>
      </c>
      <c r="X79" s="78">
        <v>0</v>
      </c>
      <c r="Y79" s="78">
        <f t="shared" si="51"/>
        <v>0</v>
      </c>
      <c r="Z79" s="78">
        <f t="shared" si="52"/>
        <v>0</v>
      </c>
      <c r="AA79" s="80">
        <f t="shared" si="53"/>
        <v>1</v>
      </c>
      <c r="AB79" s="80">
        <f t="shared" si="53"/>
        <v>4.6840000000000002</v>
      </c>
      <c r="AC79" s="80">
        <f t="shared" si="53"/>
        <v>28.103999999999999</v>
      </c>
      <c r="AD79" s="193">
        <v>1</v>
      </c>
      <c r="AE79" s="78">
        <f t="shared" si="54"/>
        <v>4.6840000000000002</v>
      </c>
      <c r="AF79" s="78">
        <f t="shared" si="55"/>
        <v>28.103999999999999</v>
      </c>
      <c r="AG79" s="78">
        <v>0</v>
      </c>
      <c r="AH79" s="78">
        <f t="shared" si="56"/>
        <v>0</v>
      </c>
      <c r="AI79" s="78">
        <f t="shared" si="57"/>
        <v>0</v>
      </c>
      <c r="AJ79" s="78">
        <f t="shared" si="58"/>
        <v>1</v>
      </c>
      <c r="AK79" s="78">
        <f t="shared" si="58"/>
        <v>4.6840000000000002</v>
      </c>
      <c r="AL79" s="78">
        <f t="shared" si="58"/>
        <v>28.103999999999999</v>
      </c>
      <c r="AM79" s="81">
        <v>0</v>
      </c>
      <c r="AN79" s="78">
        <f t="shared" si="59"/>
        <v>0</v>
      </c>
      <c r="AO79" s="82">
        <f t="shared" si="60"/>
        <v>0</v>
      </c>
      <c r="AP79" s="78">
        <v>0</v>
      </c>
      <c r="AQ79" s="82">
        <f t="shared" si="61"/>
        <v>0</v>
      </c>
      <c r="AR79" s="78">
        <f t="shared" si="62"/>
        <v>0</v>
      </c>
      <c r="AS79" s="82">
        <f t="shared" si="63"/>
        <v>0</v>
      </c>
      <c r="AT79" s="78">
        <f t="shared" si="63"/>
        <v>0</v>
      </c>
      <c r="AU79" s="82">
        <f t="shared" si="63"/>
        <v>0</v>
      </c>
      <c r="AV79" s="193">
        <v>0</v>
      </c>
      <c r="AW79" s="78">
        <f t="shared" si="64"/>
        <v>0</v>
      </c>
      <c r="AX79" s="82">
        <f t="shared" si="65"/>
        <v>0</v>
      </c>
      <c r="AY79" s="78">
        <v>0</v>
      </c>
      <c r="AZ79" s="82">
        <f t="shared" si="66"/>
        <v>0</v>
      </c>
      <c r="BA79" s="78">
        <f t="shared" si="67"/>
        <v>0</v>
      </c>
      <c r="BB79" s="82">
        <f t="shared" si="68"/>
        <v>0</v>
      </c>
      <c r="BC79" s="78">
        <f t="shared" si="68"/>
        <v>0</v>
      </c>
      <c r="BD79" s="82">
        <f t="shared" si="68"/>
        <v>0</v>
      </c>
      <c r="BE79" s="83">
        <f t="shared" si="69"/>
        <v>1</v>
      </c>
      <c r="BF79" s="83">
        <f t="shared" si="70"/>
        <v>4.6840000000000002</v>
      </c>
      <c r="BG79" s="83">
        <f t="shared" si="71"/>
        <v>28.103999999999999</v>
      </c>
      <c r="BH79" s="83">
        <f t="shared" si="77"/>
        <v>0</v>
      </c>
      <c r="BI79" s="194">
        <f t="shared" si="72"/>
        <v>0</v>
      </c>
      <c r="BJ79" s="83">
        <f t="shared" si="73"/>
        <v>0</v>
      </c>
      <c r="BK79" s="83">
        <f t="shared" si="74"/>
        <v>1</v>
      </c>
      <c r="BL79" s="83">
        <f t="shared" si="74"/>
        <v>4.6840000000000002</v>
      </c>
      <c r="BM79" s="84">
        <f t="shared" si="74"/>
        <v>28.103999999999999</v>
      </c>
      <c r="BN79" s="186">
        <f t="shared" si="75"/>
        <v>14.052</v>
      </c>
      <c r="BO79" s="195">
        <f t="shared" si="76"/>
        <v>14.1</v>
      </c>
    </row>
    <row r="80" spans="1:67" ht="16.5">
      <c r="A80" s="6">
        <v>73</v>
      </c>
      <c r="B80" s="192" t="s">
        <v>854</v>
      </c>
      <c r="C80" s="198">
        <v>0</v>
      </c>
      <c r="D80" s="78">
        <f t="shared" si="39"/>
        <v>0</v>
      </c>
      <c r="E80" s="78">
        <f t="shared" si="40"/>
        <v>0</v>
      </c>
      <c r="F80" s="193">
        <v>0</v>
      </c>
      <c r="G80" s="78">
        <f t="shared" si="41"/>
        <v>0</v>
      </c>
      <c r="H80" s="78">
        <f t="shared" si="42"/>
        <v>0</v>
      </c>
      <c r="I80" s="80">
        <f t="shared" si="43"/>
        <v>0</v>
      </c>
      <c r="J80" s="80">
        <f t="shared" si="43"/>
        <v>0</v>
      </c>
      <c r="K80" s="80">
        <f t="shared" si="43"/>
        <v>0</v>
      </c>
      <c r="L80" s="198">
        <v>0</v>
      </c>
      <c r="M80" s="78">
        <f t="shared" si="44"/>
        <v>0</v>
      </c>
      <c r="N80" s="78">
        <f t="shared" si="45"/>
        <v>0</v>
      </c>
      <c r="O80" s="193">
        <v>0</v>
      </c>
      <c r="P80" s="78">
        <f t="shared" si="46"/>
        <v>0</v>
      </c>
      <c r="Q80" s="78">
        <f t="shared" si="47"/>
        <v>0</v>
      </c>
      <c r="R80" s="80">
        <f t="shared" si="48"/>
        <v>0</v>
      </c>
      <c r="S80" s="80">
        <f t="shared" si="48"/>
        <v>0</v>
      </c>
      <c r="T80" s="80">
        <f t="shared" si="48"/>
        <v>0</v>
      </c>
      <c r="U80" s="81">
        <v>0</v>
      </c>
      <c r="V80" s="78">
        <f t="shared" si="49"/>
        <v>0</v>
      </c>
      <c r="W80" s="78">
        <f t="shared" si="50"/>
        <v>0</v>
      </c>
      <c r="X80" s="78">
        <v>0</v>
      </c>
      <c r="Y80" s="78">
        <f t="shared" si="51"/>
        <v>0</v>
      </c>
      <c r="Z80" s="78">
        <f t="shared" si="52"/>
        <v>0</v>
      </c>
      <c r="AA80" s="80">
        <f t="shared" si="53"/>
        <v>0</v>
      </c>
      <c r="AB80" s="80">
        <f t="shared" si="53"/>
        <v>0</v>
      </c>
      <c r="AC80" s="80">
        <f t="shared" si="53"/>
        <v>0</v>
      </c>
      <c r="AD80" s="198">
        <v>0</v>
      </c>
      <c r="AE80" s="78">
        <f t="shared" si="54"/>
        <v>0</v>
      </c>
      <c r="AF80" s="78">
        <f t="shared" si="55"/>
        <v>0</v>
      </c>
      <c r="AG80" s="78">
        <v>0</v>
      </c>
      <c r="AH80" s="78">
        <f t="shared" si="56"/>
        <v>0</v>
      </c>
      <c r="AI80" s="78">
        <f t="shared" si="57"/>
        <v>0</v>
      </c>
      <c r="AJ80" s="78">
        <f t="shared" si="58"/>
        <v>0</v>
      </c>
      <c r="AK80" s="78">
        <f t="shared" si="58"/>
        <v>0</v>
      </c>
      <c r="AL80" s="78">
        <f t="shared" si="58"/>
        <v>0</v>
      </c>
      <c r="AM80" s="81">
        <v>0</v>
      </c>
      <c r="AN80" s="78">
        <f t="shared" si="59"/>
        <v>0</v>
      </c>
      <c r="AO80" s="82">
        <f t="shared" si="60"/>
        <v>0</v>
      </c>
      <c r="AP80" s="78">
        <v>0</v>
      </c>
      <c r="AQ80" s="82">
        <f t="shared" si="61"/>
        <v>0</v>
      </c>
      <c r="AR80" s="78">
        <f t="shared" si="62"/>
        <v>0</v>
      </c>
      <c r="AS80" s="82">
        <f t="shared" si="63"/>
        <v>0</v>
      </c>
      <c r="AT80" s="78">
        <f t="shared" si="63"/>
        <v>0</v>
      </c>
      <c r="AU80" s="82">
        <f t="shared" si="63"/>
        <v>0</v>
      </c>
      <c r="AV80" s="198">
        <v>0</v>
      </c>
      <c r="AW80" s="78">
        <f t="shared" si="64"/>
        <v>0</v>
      </c>
      <c r="AX80" s="82">
        <f t="shared" si="65"/>
        <v>0</v>
      </c>
      <c r="AY80" s="78">
        <v>0</v>
      </c>
      <c r="AZ80" s="82">
        <f t="shared" si="66"/>
        <v>0</v>
      </c>
      <c r="BA80" s="78">
        <f t="shared" si="67"/>
        <v>0</v>
      </c>
      <c r="BB80" s="82">
        <f t="shared" si="68"/>
        <v>0</v>
      </c>
      <c r="BC80" s="78">
        <f t="shared" si="68"/>
        <v>0</v>
      </c>
      <c r="BD80" s="82">
        <f t="shared" si="68"/>
        <v>0</v>
      </c>
      <c r="BE80" s="83">
        <f t="shared" si="69"/>
        <v>0</v>
      </c>
      <c r="BF80" s="83">
        <f t="shared" si="70"/>
        <v>0</v>
      </c>
      <c r="BG80" s="83">
        <f t="shared" si="71"/>
        <v>0</v>
      </c>
      <c r="BH80" s="83">
        <f t="shared" si="77"/>
        <v>0</v>
      </c>
      <c r="BI80" s="194">
        <f t="shared" si="72"/>
        <v>0</v>
      </c>
      <c r="BJ80" s="83">
        <f t="shared" si="73"/>
        <v>0</v>
      </c>
      <c r="BK80" s="83">
        <f t="shared" si="74"/>
        <v>0</v>
      </c>
      <c r="BL80" s="83">
        <f t="shared" si="74"/>
        <v>0</v>
      </c>
      <c r="BM80" s="84">
        <f t="shared" si="74"/>
        <v>0</v>
      </c>
      <c r="BN80" s="186">
        <f t="shared" si="75"/>
        <v>0</v>
      </c>
      <c r="BO80" s="195">
        <f t="shared" si="76"/>
        <v>0</v>
      </c>
    </row>
    <row r="81" spans="1:67" ht="16.5">
      <c r="A81" s="6">
        <v>74</v>
      </c>
      <c r="B81" s="192" t="s">
        <v>855</v>
      </c>
      <c r="C81" s="193">
        <v>1</v>
      </c>
      <c r="D81" s="78">
        <f t="shared" si="39"/>
        <v>4.6840000000000002</v>
      </c>
      <c r="E81" s="78">
        <f t="shared" si="40"/>
        <v>28.103999999999999</v>
      </c>
      <c r="F81" s="193">
        <v>3</v>
      </c>
      <c r="G81" s="78">
        <f t="shared" si="41"/>
        <v>7.8000000000000007</v>
      </c>
      <c r="H81" s="78">
        <f t="shared" si="42"/>
        <v>46.800000000000004</v>
      </c>
      <c r="I81" s="80">
        <f t="shared" si="43"/>
        <v>4</v>
      </c>
      <c r="J81" s="80">
        <f t="shared" si="43"/>
        <v>12.484000000000002</v>
      </c>
      <c r="K81" s="80">
        <f t="shared" si="43"/>
        <v>74.903999999999996</v>
      </c>
      <c r="L81" s="193">
        <v>0</v>
      </c>
      <c r="M81" s="78">
        <f t="shared" si="44"/>
        <v>0</v>
      </c>
      <c r="N81" s="78">
        <f t="shared" si="45"/>
        <v>0</v>
      </c>
      <c r="O81" s="193">
        <v>0</v>
      </c>
      <c r="P81" s="78">
        <f t="shared" si="46"/>
        <v>0</v>
      </c>
      <c r="Q81" s="78">
        <f t="shared" si="47"/>
        <v>0</v>
      </c>
      <c r="R81" s="80">
        <f t="shared" si="48"/>
        <v>0</v>
      </c>
      <c r="S81" s="80">
        <f t="shared" si="48"/>
        <v>0</v>
      </c>
      <c r="T81" s="80">
        <f t="shared" si="48"/>
        <v>0</v>
      </c>
      <c r="U81" s="81">
        <v>0</v>
      </c>
      <c r="V81" s="78">
        <f t="shared" si="49"/>
        <v>0</v>
      </c>
      <c r="W81" s="78">
        <f t="shared" si="50"/>
        <v>0</v>
      </c>
      <c r="X81" s="78">
        <v>0</v>
      </c>
      <c r="Y81" s="78">
        <f t="shared" si="51"/>
        <v>0</v>
      </c>
      <c r="Z81" s="78">
        <f t="shared" si="52"/>
        <v>0</v>
      </c>
      <c r="AA81" s="80">
        <f t="shared" si="53"/>
        <v>0</v>
      </c>
      <c r="AB81" s="80">
        <f t="shared" si="53"/>
        <v>0</v>
      </c>
      <c r="AC81" s="80">
        <f t="shared" si="53"/>
        <v>0</v>
      </c>
      <c r="AD81" s="193">
        <v>0</v>
      </c>
      <c r="AE81" s="78">
        <f t="shared" si="54"/>
        <v>0</v>
      </c>
      <c r="AF81" s="78">
        <f t="shared" si="55"/>
        <v>0</v>
      </c>
      <c r="AG81" s="78">
        <v>0</v>
      </c>
      <c r="AH81" s="78">
        <f t="shared" si="56"/>
        <v>0</v>
      </c>
      <c r="AI81" s="78">
        <f t="shared" si="57"/>
        <v>0</v>
      </c>
      <c r="AJ81" s="78">
        <f t="shared" si="58"/>
        <v>0</v>
      </c>
      <c r="AK81" s="78">
        <f t="shared" si="58"/>
        <v>0</v>
      </c>
      <c r="AL81" s="78">
        <f t="shared" si="58"/>
        <v>0</v>
      </c>
      <c r="AM81" s="81">
        <v>0</v>
      </c>
      <c r="AN81" s="78">
        <f t="shared" si="59"/>
        <v>0</v>
      </c>
      <c r="AO81" s="82">
        <f t="shared" si="60"/>
        <v>0</v>
      </c>
      <c r="AP81" s="78">
        <v>0</v>
      </c>
      <c r="AQ81" s="82">
        <f t="shared" si="61"/>
        <v>0</v>
      </c>
      <c r="AR81" s="78">
        <f t="shared" si="62"/>
        <v>0</v>
      </c>
      <c r="AS81" s="82">
        <f t="shared" si="63"/>
        <v>0</v>
      </c>
      <c r="AT81" s="78">
        <f t="shared" si="63"/>
        <v>0</v>
      </c>
      <c r="AU81" s="82">
        <f t="shared" si="63"/>
        <v>0</v>
      </c>
      <c r="AV81" s="193">
        <v>0</v>
      </c>
      <c r="AW81" s="78">
        <f t="shared" si="64"/>
        <v>0</v>
      </c>
      <c r="AX81" s="82">
        <f t="shared" si="65"/>
        <v>0</v>
      </c>
      <c r="AY81" s="78">
        <v>0</v>
      </c>
      <c r="AZ81" s="82">
        <f t="shared" si="66"/>
        <v>0</v>
      </c>
      <c r="BA81" s="78">
        <f t="shared" si="67"/>
        <v>0</v>
      </c>
      <c r="BB81" s="82">
        <f t="shared" si="68"/>
        <v>0</v>
      </c>
      <c r="BC81" s="78">
        <f t="shared" si="68"/>
        <v>0</v>
      </c>
      <c r="BD81" s="82">
        <f t="shared" si="68"/>
        <v>0</v>
      </c>
      <c r="BE81" s="83">
        <f t="shared" si="69"/>
        <v>1</v>
      </c>
      <c r="BF81" s="83">
        <f t="shared" si="70"/>
        <v>4.6840000000000002</v>
      </c>
      <c r="BG81" s="83">
        <f t="shared" si="71"/>
        <v>28.103999999999999</v>
      </c>
      <c r="BH81" s="83">
        <f t="shared" si="77"/>
        <v>3</v>
      </c>
      <c r="BI81" s="194">
        <f t="shared" si="72"/>
        <v>7.8000000000000007</v>
      </c>
      <c r="BJ81" s="83">
        <f t="shared" si="73"/>
        <v>46.800000000000004</v>
      </c>
      <c r="BK81" s="83">
        <f t="shared" si="74"/>
        <v>4</v>
      </c>
      <c r="BL81" s="83">
        <f t="shared" si="74"/>
        <v>12.484000000000002</v>
      </c>
      <c r="BM81" s="84">
        <f t="shared" si="74"/>
        <v>74.903999999999996</v>
      </c>
      <c r="BN81" s="186">
        <f t="shared" si="75"/>
        <v>37.451999999999998</v>
      </c>
      <c r="BO81" s="195">
        <f t="shared" si="76"/>
        <v>37.5</v>
      </c>
    </row>
    <row r="82" spans="1:67" ht="16.5">
      <c r="A82" s="6">
        <v>75</v>
      </c>
      <c r="B82" s="192" t="s">
        <v>856</v>
      </c>
      <c r="C82" s="193">
        <v>5</v>
      </c>
      <c r="D82" s="78">
        <f t="shared" si="39"/>
        <v>23.42</v>
      </c>
      <c r="E82" s="78">
        <f t="shared" si="40"/>
        <v>140.52000000000001</v>
      </c>
      <c r="F82" s="193">
        <v>0</v>
      </c>
      <c r="G82" s="78">
        <f t="shared" si="41"/>
        <v>0</v>
      </c>
      <c r="H82" s="78">
        <f t="shared" si="42"/>
        <v>0</v>
      </c>
      <c r="I82" s="80">
        <f t="shared" si="43"/>
        <v>5</v>
      </c>
      <c r="J82" s="80">
        <f t="shared" si="43"/>
        <v>23.42</v>
      </c>
      <c r="K82" s="80">
        <f t="shared" si="43"/>
        <v>140.52000000000001</v>
      </c>
      <c r="L82" s="193">
        <v>0</v>
      </c>
      <c r="M82" s="78">
        <f t="shared" si="44"/>
        <v>0</v>
      </c>
      <c r="N82" s="78">
        <f t="shared" si="45"/>
        <v>0</v>
      </c>
      <c r="O82" s="193">
        <v>0</v>
      </c>
      <c r="P82" s="78">
        <f t="shared" si="46"/>
        <v>0</v>
      </c>
      <c r="Q82" s="78">
        <f t="shared" si="47"/>
        <v>0</v>
      </c>
      <c r="R82" s="80">
        <f t="shared" si="48"/>
        <v>0</v>
      </c>
      <c r="S82" s="80">
        <f t="shared" si="48"/>
        <v>0</v>
      </c>
      <c r="T82" s="80">
        <f t="shared" si="48"/>
        <v>0</v>
      </c>
      <c r="U82" s="81">
        <v>0</v>
      </c>
      <c r="V82" s="78">
        <f t="shared" si="49"/>
        <v>0</v>
      </c>
      <c r="W82" s="78">
        <f t="shared" si="50"/>
        <v>0</v>
      </c>
      <c r="X82" s="78">
        <v>0</v>
      </c>
      <c r="Y82" s="78">
        <f t="shared" si="51"/>
        <v>0</v>
      </c>
      <c r="Z82" s="78">
        <f t="shared" si="52"/>
        <v>0</v>
      </c>
      <c r="AA82" s="80">
        <f t="shared" si="53"/>
        <v>0</v>
      </c>
      <c r="AB82" s="80">
        <f t="shared" si="53"/>
        <v>0</v>
      </c>
      <c r="AC82" s="80">
        <f t="shared" si="53"/>
        <v>0</v>
      </c>
      <c r="AD82" s="193">
        <v>0</v>
      </c>
      <c r="AE82" s="78">
        <f t="shared" si="54"/>
        <v>0</v>
      </c>
      <c r="AF82" s="78">
        <f t="shared" si="55"/>
        <v>0</v>
      </c>
      <c r="AG82" s="78">
        <v>0</v>
      </c>
      <c r="AH82" s="78">
        <f t="shared" si="56"/>
        <v>0</v>
      </c>
      <c r="AI82" s="78">
        <f t="shared" si="57"/>
        <v>0</v>
      </c>
      <c r="AJ82" s="78">
        <f t="shared" si="58"/>
        <v>0</v>
      </c>
      <c r="AK82" s="78">
        <f t="shared" si="58"/>
        <v>0</v>
      </c>
      <c r="AL82" s="78">
        <f t="shared" si="58"/>
        <v>0</v>
      </c>
      <c r="AM82" s="81">
        <v>0</v>
      </c>
      <c r="AN82" s="78">
        <f t="shared" si="59"/>
        <v>0</v>
      </c>
      <c r="AO82" s="82">
        <f t="shared" si="60"/>
        <v>0</v>
      </c>
      <c r="AP82" s="78">
        <v>0</v>
      </c>
      <c r="AQ82" s="82">
        <f t="shared" si="61"/>
        <v>0</v>
      </c>
      <c r="AR82" s="78">
        <f t="shared" si="62"/>
        <v>0</v>
      </c>
      <c r="AS82" s="82">
        <f t="shared" si="63"/>
        <v>0</v>
      </c>
      <c r="AT82" s="78">
        <f t="shared" si="63"/>
        <v>0</v>
      </c>
      <c r="AU82" s="82">
        <f t="shared" si="63"/>
        <v>0</v>
      </c>
      <c r="AV82" s="193">
        <v>0</v>
      </c>
      <c r="AW82" s="78">
        <f t="shared" si="64"/>
        <v>0</v>
      </c>
      <c r="AX82" s="82">
        <f t="shared" si="65"/>
        <v>0</v>
      </c>
      <c r="AY82" s="78">
        <v>0</v>
      </c>
      <c r="AZ82" s="82">
        <f t="shared" si="66"/>
        <v>0</v>
      </c>
      <c r="BA82" s="78">
        <f t="shared" si="67"/>
        <v>0</v>
      </c>
      <c r="BB82" s="82">
        <f t="shared" si="68"/>
        <v>0</v>
      </c>
      <c r="BC82" s="78">
        <f t="shared" si="68"/>
        <v>0</v>
      </c>
      <c r="BD82" s="82">
        <f t="shared" si="68"/>
        <v>0</v>
      </c>
      <c r="BE82" s="83">
        <f t="shared" si="69"/>
        <v>5</v>
      </c>
      <c r="BF82" s="83">
        <f t="shared" si="70"/>
        <v>23.42</v>
      </c>
      <c r="BG82" s="83">
        <f t="shared" si="71"/>
        <v>140.52000000000001</v>
      </c>
      <c r="BH82" s="83">
        <f t="shared" si="77"/>
        <v>0</v>
      </c>
      <c r="BI82" s="194">
        <f t="shared" si="72"/>
        <v>0</v>
      </c>
      <c r="BJ82" s="83">
        <f t="shared" si="73"/>
        <v>0</v>
      </c>
      <c r="BK82" s="83">
        <f t="shared" si="74"/>
        <v>5</v>
      </c>
      <c r="BL82" s="83">
        <f t="shared" si="74"/>
        <v>23.42</v>
      </c>
      <c r="BM82" s="84">
        <f t="shared" si="74"/>
        <v>140.52000000000001</v>
      </c>
      <c r="BN82" s="186">
        <f t="shared" si="75"/>
        <v>70.260000000000005</v>
      </c>
      <c r="BO82" s="195">
        <f t="shared" si="76"/>
        <v>70.3</v>
      </c>
    </row>
    <row r="83" spans="1:67" ht="16.5">
      <c r="A83" s="6">
        <v>76</v>
      </c>
      <c r="B83" s="192" t="s">
        <v>857</v>
      </c>
      <c r="C83" s="193">
        <v>2</v>
      </c>
      <c r="D83" s="78">
        <f t="shared" si="39"/>
        <v>9.3680000000000003</v>
      </c>
      <c r="E83" s="78">
        <f t="shared" si="40"/>
        <v>56.207999999999998</v>
      </c>
      <c r="F83" s="193">
        <v>0</v>
      </c>
      <c r="G83" s="78">
        <f t="shared" si="41"/>
        <v>0</v>
      </c>
      <c r="H83" s="78">
        <f t="shared" si="42"/>
        <v>0</v>
      </c>
      <c r="I83" s="80">
        <f t="shared" si="43"/>
        <v>2</v>
      </c>
      <c r="J83" s="80">
        <f t="shared" si="43"/>
        <v>9.3680000000000003</v>
      </c>
      <c r="K83" s="80">
        <f t="shared" si="43"/>
        <v>56.207999999999998</v>
      </c>
      <c r="L83" s="193">
        <v>0</v>
      </c>
      <c r="M83" s="78">
        <f t="shared" si="44"/>
        <v>0</v>
      </c>
      <c r="N83" s="78">
        <f t="shared" si="45"/>
        <v>0</v>
      </c>
      <c r="O83" s="193">
        <v>0</v>
      </c>
      <c r="P83" s="78">
        <f t="shared" si="46"/>
        <v>0</v>
      </c>
      <c r="Q83" s="78">
        <f t="shared" si="47"/>
        <v>0</v>
      </c>
      <c r="R83" s="80">
        <f t="shared" si="48"/>
        <v>0</v>
      </c>
      <c r="S83" s="80">
        <f t="shared" si="48"/>
        <v>0</v>
      </c>
      <c r="T83" s="80">
        <f t="shared" si="48"/>
        <v>0</v>
      </c>
      <c r="U83" s="81">
        <v>0</v>
      </c>
      <c r="V83" s="78">
        <f t="shared" si="49"/>
        <v>0</v>
      </c>
      <c r="W83" s="78">
        <f t="shared" si="50"/>
        <v>0</v>
      </c>
      <c r="X83" s="78">
        <v>0</v>
      </c>
      <c r="Y83" s="78">
        <f t="shared" si="51"/>
        <v>0</v>
      </c>
      <c r="Z83" s="78">
        <f t="shared" si="52"/>
        <v>0</v>
      </c>
      <c r="AA83" s="80">
        <f t="shared" si="53"/>
        <v>0</v>
      </c>
      <c r="AB83" s="80">
        <f t="shared" si="53"/>
        <v>0</v>
      </c>
      <c r="AC83" s="80">
        <f t="shared" si="53"/>
        <v>0</v>
      </c>
      <c r="AD83" s="193">
        <v>0</v>
      </c>
      <c r="AE83" s="78">
        <f t="shared" si="54"/>
        <v>0</v>
      </c>
      <c r="AF83" s="78">
        <f t="shared" si="55"/>
        <v>0</v>
      </c>
      <c r="AG83" s="78">
        <v>0</v>
      </c>
      <c r="AH83" s="78">
        <f t="shared" si="56"/>
        <v>0</v>
      </c>
      <c r="AI83" s="78">
        <f t="shared" si="57"/>
        <v>0</v>
      </c>
      <c r="AJ83" s="78">
        <f t="shared" si="58"/>
        <v>0</v>
      </c>
      <c r="AK83" s="78">
        <f t="shared" si="58"/>
        <v>0</v>
      </c>
      <c r="AL83" s="78">
        <f t="shared" si="58"/>
        <v>0</v>
      </c>
      <c r="AM83" s="81">
        <v>0</v>
      </c>
      <c r="AN83" s="78">
        <f t="shared" si="59"/>
        <v>0</v>
      </c>
      <c r="AO83" s="82">
        <f t="shared" si="60"/>
        <v>0</v>
      </c>
      <c r="AP83" s="78">
        <v>0</v>
      </c>
      <c r="AQ83" s="82">
        <f t="shared" si="61"/>
        <v>0</v>
      </c>
      <c r="AR83" s="78">
        <f t="shared" si="62"/>
        <v>0</v>
      </c>
      <c r="AS83" s="82">
        <f t="shared" si="63"/>
        <v>0</v>
      </c>
      <c r="AT83" s="78">
        <f t="shared" si="63"/>
        <v>0</v>
      </c>
      <c r="AU83" s="82">
        <f t="shared" si="63"/>
        <v>0</v>
      </c>
      <c r="AV83" s="193">
        <v>0</v>
      </c>
      <c r="AW83" s="78">
        <f t="shared" si="64"/>
        <v>0</v>
      </c>
      <c r="AX83" s="82">
        <f t="shared" si="65"/>
        <v>0</v>
      </c>
      <c r="AY83" s="78">
        <v>0</v>
      </c>
      <c r="AZ83" s="82">
        <f t="shared" si="66"/>
        <v>0</v>
      </c>
      <c r="BA83" s="78">
        <f t="shared" si="67"/>
        <v>0</v>
      </c>
      <c r="BB83" s="82">
        <f t="shared" si="68"/>
        <v>0</v>
      </c>
      <c r="BC83" s="78">
        <f t="shared" si="68"/>
        <v>0</v>
      </c>
      <c r="BD83" s="82">
        <f t="shared" si="68"/>
        <v>0</v>
      </c>
      <c r="BE83" s="83">
        <f t="shared" si="69"/>
        <v>2</v>
      </c>
      <c r="BF83" s="83">
        <f t="shared" si="70"/>
        <v>9.3680000000000003</v>
      </c>
      <c r="BG83" s="83">
        <f t="shared" si="71"/>
        <v>56.207999999999998</v>
      </c>
      <c r="BH83" s="83">
        <f t="shared" si="77"/>
        <v>0</v>
      </c>
      <c r="BI83" s="194">
        <f t="shared" si="72"/>
        <v>0</v>
      </c>
      <c r="BJ83" s="83">
        <f t="shared" si="73"/>
        <v>0</v>
      </c>
      <c r="BK83" s="83">
        <f t="shared" si="74"/>
        <v>2</v>
      </c>
      <c r="BL83" s="83">
        <f t="shared" si="74"/>
        <v>9.3680000000000003</v>
      </c>
      <c r="BM83" s="84">
        <f t="shared" si="74"/>
        <v>56.207999999999998</v>
      </c>
      <c r="BN83" s="186">
        <f t="shared" si="75"/>
        <v>28.103999999999999</v>
      </c>
      <c r="BO83" s="195">
        <f t="shared" si="76"/>
        <v>28.1</v>
      </c>
    </row>
    <row r="84" spans="1:67" ht="16.5">
      <c r="A84" s="6">
        <v>77</v>
      </c>
      <c r="B84" s="192" t="s">
        <v>858</v>
      </c>
      <c r="C84" s="193">
        <v>0</v>
      </c>
      <c r="D84" s="78">
        <f t="shared" si="39"/>
        <v>0</v>
      </c>
      <c r="E84" s="78">
        <f t="shared" si="40"/>
        <v>0</v>
      </c>
      <c r="F84" s="193">
        <v>1</v>
      </c>
      <c r="G84" s="78">
        <f t="shared" si="41"/>
        <v>2.6</v>
      </c>
      <c r="H84" s="78">
        <f t="shared" si="42"/>
        <v>15.600000000000001</v>
      </c>
      <c r="I84" s="80">
        <f t="shared" si="43"/>
        <v>1</v>
      </c>
      <c r="J84" s="80">
        <f t="shared" si="43"/>
        <v>2.6</v>
      </c>
      <c r="K84" s="80">
        <f t="shared" si="43"/>
        <v>15.600000000000001</v>
      </c>
      <c r="L84" s="193">
        <v>0</v>
      </c>
      <c r="M84" s="78">
        <f t="shared" si="44"/>
        <v>0</v>
      </c>
      <c r="N84" s="78">
        <f t="shared" si="45"/>
        <v>0</v>
      </c>
      <c r="O84" s="193">
        <v>1</v>
      </c>
      <c r="P84" s="78">
        <f t="shared" si="46"/>
        <v>2.6</v>
      </c>
      <c r="Q84" s="78">
        <f t="shared" si="47"/>
        <v>15.600000000000001</v>
      </c>
      <c r="R84" s="80">
        <f t="shared" si="48"/>
        <v>1</v>
      </c>
      <c r="S84" s="80">
        <f t="shared" si="48"/>
        <v>2.6</v>
      </c>
      <c r="T84" s="80">
        <f t="shared" si="48"/>
        <v>15.600000000000001</v>
      </c>
      <c r="U84" s="81">
        <v>0</v>
      </c>
      <c r="V84" s="78">
        <f t="shared" si="49"/>
        <v>0</v>
      </c>
      <c r="W84" s="78">
        <f t="shared" si="50"/>
        <v>0</v>
      </c>
      <c r="X84" s="78">
        <v>0</v>
      </c>
      <c r="Y84" s="78">
        <f t="shared" si="51"/>
        <v>0</v>
      </c>
      <c r="Z84" s="78">
        <f t="shared" si="52"/>
        <v>0</v>
      </c>
      <c r="AA84" s="80">
        <f t="shared" si="53"/>
        <v>0</v>
      </c>
      <c r="AB84" s="80">
        <f t="shared" si="53"/>
        <v>0</v>
      </c>
      <c r="AC84" s="80">
        <f t="shared" si="53"/>
        <v>0</v>
      </c>
      <c r="AD84" s="193"/>
      <c r="AE84" s="78">
        <f t="shared" si="54"/>
        <v>0</v>
      </c>
      <c r="AF84" s="78">
        <f t="shared" si="55"/>
        <v>0</v>
      </c>
      <c r="AG84" s="78">
        <v>0</v>
      </c>
      <c r="AH84" s="78">
        <f t="shared" si="56"/>
        <v>0</v>
      </c>
      <c r="AI84" s="78">
        <f t="shared" si="57"/>
        <v>0</v>
      </c>
      <c r="AJ84" s="78">
        <f t="shared" si="58"/>
        <v>0</v>
      </c>
      <c r="AK84" s="78">
        <f t="shared" si="58"/>
        <v>0</v>
      </c>
      <c r="AL84" s="78">
        <f t="shared" si="58"/>
        <v>0</v>
      </c>
      <c r="AM84" s="81">
        <v>0</v>
      </c>
      <c r="AN84" s="78">
        <f t="shared" si="59"/>
        <v>0</v>
      </c>
      <c r="AO84" s="82">
        <f t="shared" si="60"/>
        <v>0</v>
      </c>
      <c r="AP84" s="78">
        <v>0</v>
      </c>
      <c r="AQ84" s="82">
        <f t="shared" si="61"/>
        <v>0</v>
      </c>
      <c r="AR84" s="78">
        <f t="shared" si="62"/>
        <v>0</v>
      </c>
      <c r="AS84" s="82">
        <f t="shared" si="63"/>
        <v>0</v>
      </c>
      <c r="AT84" s="78">
        <f t="shared" si="63"/>
        <v>0</v>
      </c>
      <c r="AU84" s="82">
        <f t="shared" si="63"/>
        <v>0</v>
      </c>
      <c r="AV84" s="193">
        <v>0</v>
      </c>
      <c r="AW84" s="78">
        <f t="shared" si="64"/>
        <v>0</v>
      </c>
      <c r="AX84" s="82">
        <f t="shared" si="65"/>
        <v>0</v>
      </c>
      <c r="AY84" s="78">
        <v>0</v>
      </c>
      <c r="AZ84" s="82">
        <f t="shared" si="66"/>
        <v>0</v>
      </c>
      <c r="BA84" s="78">
        <f t="shared" si="67"/>
        <v>0</v>
      </c>
      <c r="BB84" s="82">
        <f t="shared" si="68"/>
        <v>0</v>
      </c>
      <c r="BC84" s="78">
        <f t="shared" si="68"/>
        <v>0</v>
      </c>
      <c r="BD84" s="82">
        <f t="shared" si="68"/>
        <v>0</v>
      </c>
      <c r="BE84" s="83">
        <f t="shared" si="69"/>
        <v>0</v>
      </c>
      <c r="BF84" s="83">
        <f t="shared" si="70"/>
        <v>0</v>
      </c>
      <c r="BG84" s="83">
        <f t="shared" si="71"/>
        <v>0</v>
      </c>
      <c r="BH84" s="83">
        <f t="shared" si="77"/>
        <v>1</v>
      </c>
      <c r="BI84" s="194">
        <f t="shared" si="72"/>
        <v>2.6</v>
      </c>
      <c r="BJ84" s="83">
        <f t="shared" si="73"/>
        <v>15.600000000000001</v>
      </c>
      <c r="BK84" s="83">
        <f t="shared" si="74"/>
        <v>1</v>
      </c>
      <c r="BL84" s="83">
        <f t="shared" si="74"/>
        <v>2.6</v>
      </c>
      <c r="BM84" s="84">
        <f t="shared" si="74"/>
        <v>15.600000000000001</v>
      </c>
      <c r="BN84" s="186">
        <f t="shared" si="75"/>
        <v>7.8000000000000007</v>
      </c>
      <c r="BO84" s="195">
        <f t="shared" si="76"/>
        <v>7.8</v>
      </c>
    </row>
    <row r="85" spans="1:67" ht="16.5">
      <c r="A85" s="6">
        <v>78</v>
      </c>
      <c r="B85" s="192" t="s">
        <v>859</v>
      </c>
      <c r="C85" s="193">
        <v>0</v>
      </c>
      <c r="D85" s="78">
        <f t="shared" si="39"/>
        <v>0</v>
      </c>
      <c r="E85" s="78">
        <f t="shared" si="40"/>
        <v>0</v>
      </c>
      <c r="F85" s="193">
        <v>0</v>
      </c>
      <c r="G85" s="78">
        <f t="shared" si="41"/>
        <v>0</v>
      </c>
      <c r="H85" s="78">
        <f t="shared" si="42"/>
        <v>0</v>
      </c>
      <c r="I85" s="80">
        <f t="shared" si="43"/>
        <v>0</v>
      </c>
      <c r="J85" s="80">
        <f t="shared" si="43"/>
        <v>0</v>
      </c>
      <c r="K85" s="80">
        <f t="shared" si="43"/>
        <v>0</v>
      </c>
      <c r="L85" s="193">
        <v>0</v>
      </c>
      <c r="M85" s="78">
        <f t="shared" si="44"/>
        <v>0</v>
      </c>
      <c r="N85" s="78">
        <f t="shared" si="45"/>
        <v>0</v>
      </c>
      <c r="O85" s="193">
        <v>0</v>
      </c>
      <c r="P85" s="78">
        <f t="shared" si="46"/>
        <v>0</v>
      </c>
      <c r="Q85" s="78">
        <f t="shared" si="47"/>
        <v>0</v>
      </c>
      <c r="R85" s="80">
        <f t="shared" si="48"/>
        <v>0</v>
      </c>
      <c r="S85" s="80">
        <f t="shared" si="48"/>
        <v>0</v>
      </c>
      <c r="T85" s="80">
        <f t="shared" si="48"/>
        <v>0</v>
      </c>
      <c r="U85" s="81">
        <v>0</v>
      </c>
      <c r="V85" s="78">
        <f t="shared" si="49"/>
        <v>0</v>
      </c>
      <c r="W85" s="78">
        <f t="shared" si="50"/>
        <v>0</v>
      </c>
      <c r="X85" s="78">
        <v>0</v>
      </c>
      <c r="Y85" s="78">
        <f t="shared" si="51"/>
        <v>0</v>
      </c>
      <c r="Z85" s="78">
        <f t="shared" si="52"/>
        <v>0</v>
      </c>
      <c r="AA85" s="80">
        <f t="shared" si="53"/>
        <v>0</v>
      </c>
      <c r="AB85" s="80">
        <f t="shared" si="53"/>
        <v>0</v>
      </c>
      <c r="AC85" s="80">
        <f t="shared" si="53"/>
        <v>0</v>
      </c>
      <c r="AD85" s="193">
        <v>0</v>
      </c>
      <c r="AE85" s="78">
        <f t="shared" si="54"/>
        <v>0</v>
      </c>
      <c r="AF85" s="78">
        <f t="shared" si="55"/>
        <v>0</v>
      </c>
      <c r="AG85" s="78">
        <v>0</v>
      </c>
      <c r="AH85" s="78">
        <f t="shared" si="56"/>
        <v>0</v>
      </c>
      <c r="AI85" s="78">
        <f t="shared" si="57"/>
        <v>0</v>
      </c>
      <c r="AJ85" s="78">
        <f t="shared" si="58"/>
        <v>0</v>
      </c>
      <c r="AK85" s="78">
        <f t="shared" si="58"/>
        <v>0</v>
      </c>
      <c r="AL85" s="78">
        <f t="shared" si="58"/>
        <v>0</v>
      </c>
      <c r="AM85" s="81">
        <v>0</v>
      </c>
      <c r="AN85" s="78">
        <f t="shared" si="59"/>
        <v>0</v>
      </c>
      <c r="AO85" s="82">
        <f t="shared" si="60"/>
        <v>0</v>
      </c>
      <c r="AP85" s="78">
        <v>0</v>
      </c>
      <c r="AQ85" s="82">
        <f t="shared" si="61"/>
        <v>0</v>
      </c>
      <c r="AR85" s="78">
        <f t="shared" si="62"/>
        <v>0</v>
      </c>
      <c r="AS85" s="82">
        <f t="shared" si="63"/>
        <v>0</v>
      </c>
      <c r="AT85" s="78">
        <f t="shared" si="63"/>
        <v>0</v>
      </c>
      <c r="AU85" s="82">
        <f t="shared" si="63"/>
        <v>0</v>
      </c>
      <c r="AV85" s="193">
        <v>0</v>
      </c>
      <c r="AW85" s="78">
        <f t="shared" si="64"/>
        <v>0</v>
      </c>
      <c r="AX85" s="82">
        <f t="shared" si="65"/>
        <v>0</v>
      </c>
      <c r="AY85" s="78">
        <v>0</v>
      </c>
      <c r="AZ85" s="82">
        <f t="shared" si="66"/>
        <v>0</v>
      </c>
      <c r="BA85" s="78">
        <f t="shared" si="67"/>
        <v>0</v>
      </c>
      <c r="BB85" s="82">
        <f t="shared" si="68"/>
        <v>0</v>
      </c>
      <c r="BC85" s="78">
        <f t="shared" si="68"/>
        <v>0</v>
      </c>
      <c r="BD85" s="82">
        <f t="shared" si="68"/>
        <v>0</v>
      </c>
      <c r="BE85" s="83">
        <f t="shared" si="69"/>
        <v>0</v>
      </c>
      <c r="BF85" s="83">
        <f t="shared" si="70"/>
        <v>0</v>
      </c>
      <c r="BG85" s="83">
        <f t="shared" si="71"/>
        <v>0</v>
      </c>
      <c r="BH85" s="83">
        <f t="shared" si="77"/>
        <v>0</v>
      </c>
      <c r="BI85" s="194">
        <f t="shared" si="72"/>
        <v>0</v>
      </c>
      <c r="BJ85" s="83">
        <f t="shared" si="73"/>
        <v>0</v>
      </c>
      <c r="BK85" s="83">
        <f t="shared" si="74"/>
        <v>0</v>
      </c>
      <c r="BL85" s="83">
        <f t="shared" si="74"/>
        <v>0</v>
      </c>
      <c r="BM85" s="84">
        <f t="shared" si="74"/>
        <v>0</v>
      </c>
      <c r="BN85" s="186">
        <f t="shared" si="75"/>
        <v>0</v>
      </c>
      <c r="BO85" s="195">
        <f t="shared" si="76"/>
        <v>0</v>
      </c>
    </row>
    <row r="86" spans="1:67" ht="16.5">
      <c r="A86" s="6">
        <v>79</v>
      </c>
      <c r="B86" s="192" t="s">
        <v>860</v>
      </c>
      <c r="C86" s="193">
        <v>2</v>
      </c>
      <c r="D86" s="78">
        <f t="shared" si="39"/>
        <v>9.3680000000000003</v>
      </c>
      <c r="E86" s="78">
        <f t="shared" si="40"/>
        <v>56.207999999999998</v>
      </c>
      <c r="F86" s="193">
        <v>0</v>
      </c>
      <c r="G86" s="78">
        <f t="shared" si="41"/>
        <v>0</v>
      </c>
      <c r="H86" s="78">
        <f t="shared" si="42"/>
        <v>0</v>
      </c>
      <c r="I86" s="80">
        <f t="shared" si="43"/>
        <v>2</v>
      </c>
      <c r="J86" s="80">
        <f t="shared" si="43"/>
        <v>9.3680000000000003</v>
      </c>
      <c r="K86" s="80">
        <f t="shared" si="43"/>
        <v>56.207999999999998</v>
      </c>
      <c r="L86" s="193">
        <v>0</v>
      </c>
      <c r="M86" s="78">
        <f t="shared" si="44"/>
        <v>0</v>
      </c>
      <c r="N86" s="78">
        <f t="shared" si="45"/>
        <v>0</v>
      </c>
      <c r="O86" s="193">
        <v>0</v>
      </c>
      <c r="P86" s="78">
        <f t="shared" si="46"/>
        <v>0</v>
      </c>
      <c r="Q86" s="78">
        <f t="shared" si="47"/>
        <v>0</v>
      </c>
      <c r="R86" s="80">
        <f t="shared" si="48"/>
        <v>0</v>
      </c>
      <c r="S86" s="80">
        <f t="shared" si="48"/>
        <v>0</v>
      </c>
      <c r="T86" s="80">
        <f t="shared" si="48"/>
        <v>0</v>
      </c>
      <c r="U86" s="81">
        <v>1</v>
      </c>
      <c r="V86" s="78">
        <f t="shared" si="49"/>
        <v>4.6840000000000002</v>
      </c>
      <c r="W86" s="78">
        <f t="shared" si="50"/>
        <v>28.103999999999999</v>
      </c>
      <c r="X86" s="78">
        <v>0</v>
      </c>
      <c r="Y86" s="78">
        <f t="shared" si="51"/>
        <v>0</v>
      </c>
      <c r="Z86" s="78">
        <f t="shared" si="52"/>
        <v>0</v>
      </c>
      <c r="AA86" s="80">
        <f t="shared" si="53"/>
        <v>1</v>
      </c>
      <c r="AB86" s="80">
        <f t="shared" si="53"/>
        <v>4.6840000000000002</v>
      </c>
      <c r="AC86" s="80">
        <f t="shared" si="53"/>
        <v>28.103999999999999</v>
      </c>
      <c r="AD86" s="193">
        <v>0</v>
      </c>
      <c r="AE86" s="78">
        <f t="shared" si="54"/>
        <v>0</v>
      </c>
      <c r="AF86" s="78">
        <f t="shared" si="55"/>
        <v>0</v>
      </c>
      <c r="AG86" s="78">
        <v>0</v>
      </c>
      <c r="AH86" s="78">
        <f t="shared" si="56"/>
        <v>0</v>
      </c>
      <c r="AI86" s="78">
        <f t="shared" si="57"/>
        <v>0</v>
      </c>
      <c r="AJ86" s="78">
        <f t="shared" si="58"/>
        <v>0</v>
      </c>
      <c r="AK86" s="78">
        <f t="shared" si="58"/>
        <v>0</v>
      </c>
      <c r="AL86" s="78">
        <f t="shared" si="58"/>
        <v>0</v>
      </c>
      <c r="AM86" s="81">
        <v>0</v>
      </c>
      <c r="AN86" s="78">
        <f t="shared" si="59"/>
        <v>0</v>
      </c>
      <c r="AO86" s="82">
        <f t="shared" si="60"/>
        <v>0</v>
      </c>
      <c r="AP86" s="78">
        <v>0</v>
      </c>
      <c r="AQ86" s="82">
        <f t="shared" si="61"/>
        <v>0</v>
      </c>
      <c r="AR86" s="78">
        <f t="shared" si="62"/>
        <v>0</v>
      </c>
      <c r="AS86" s="82">
        <f t="shared" si="63"/>
        <v>0</v>
      </c>
      <c r="AT86" s="78">
        <f t="shared" si="63"/>
        <v>0</v>
      </c>
      <c r="AU86" s="82">
        <f t="shared" si="63"/>
        <v>0</v>
      </c>
      <c r="AV86" s="193">
        <v>0</v>
      </c>
      <c r="AW86" s="78">
        <f t="shared" si="64"/>
        <v>0</v>
      </c>
      <c r="AX86" s="82">
        <f t="shared" si="65"/>
        <v>0</v>
      </c>
      <c r="AY86" s="78">
        <v>0</v>
      </c>
      <c r="AZ86" s="82">
        <f t="shared" si="66"/>
        <v>0</v>
      </c>
      <c r="BA86" s="78">
        <f t="shared" si="67"/>
        <v>0</v>
      </c>
      <c r="BB86" s="82">
        <f t="shared" si="68"/>
        <v>0</v>
      </c>
      <c r="BC86" s="78">
        <f t="shared" si="68"/>
        <v>0</v>
      </c>
      <c r="BD86" s="82">
        <f t="shared" si="68"/>
        <v>0</v>
      </c>
      <c r="BE86" s="83">
        <f t="shared" si="69"/>
        <v>3</v>
      </c>
      <c r="BF86" s="83">
        <f t="shared" si="70"/>
        <v>14.052</v>
      </c>
      <c r="BG86" s="83">
        <f t="shared" si="71"/>
        <v>84.311999999999998</v>
      </c>
      <c r="BH86" s="83">
        <f t="shared" si="77"/>
        <v>0</v>
      </c>
      <c r="BI86" s="194">
        <f t="shared" si="72"/>
        <v>0</v>
      </c>
      <c r="BJ86" s="83">
        <f t="shared" si="73"/>
        <v>0</v>
      </c>
      <c r="BK86" s="83">
        <f t="shared" si="74"/>
        <v>3</v>
      </c>
      <c r="BL86" s="83">
        <f t="shared" si="74"/>
        <v>14.052</v>
      </c>
      <c r="BM86" s="84">
        <f t="shared" si="74"/>
        <v>84.311999999999998</v>
      </c>
      <c r="BN86" s="186">
        <f t="shared" si="75"/>
        <v>42.155999999999999</v>
      </c>
      <c r="BO86" s="195">
        <f t="shared" si="76"/>
        <v>42.2</v>
      </c>
    </row>
    <row r="87" spans="1:67" ht="16.5">
      <c r="A87" s="6">
        <v>80</v>
      </c>
      <c r="B87" s="196" t="s">
        <v>861</v>
      </c>
      <c r="C87" s="193">
        <v>0</v>
      </c>
      <c r="D87" s="78">
        <f t="shared" si="39"/>
        <v>0</v>
      </c>
      <c r="E87" s="78">
        <f t="shared" si="40"/>
        <v>0</v>
      </c>
      <c r="F87" s="193">
        <v>0</v>
      </c>
      <c r="G87" s="78">
        <f t="shared" si="41"/>
        <v>0</v>
      </c>
      <c r="H87" s="78">
        <f t="shared" si="42"/>
        <v>0</v>
      </c>
      <c r="I87" s="80">
        <f t="shared" si="43"/>
        <v>0</v>
      </c>
      <c r="J87" s="80">
        <f t="shared" si="43"/>
        <v>0</v>
      </c>
      <c r="K87" s="80">
        <f t="shared" si="43"/>
        <v>0</v>
      </c>
      <c r="L87" s="193">
        <v>0</v>
      </c>
      <c r="M87" s="78">
        <f t="shared" si="44"/>
        <v>0</v>
      </c>
      <c r="N87" s="78">
        <f t="shared" si="45"/>
        <v>0</v>
      </c>
      <c r="O87" s="193">
        <v>0</v>
      </c>
      <c r="P87" s="78">
        <f t="shared" si="46"/>
        <v>0</v>
      </c>
      <c r="Q87" s="78">
        <f t="shared" si="47"/>
        <v>0</v>
      </c>
      <c r="R87" s="80">
        <f t="shared" si="48"/>
        <v>0</v>
      </c>
      <c r="S87" s="80">
        <f t="shared" si="48"/>
        <v>0</v>
      </c>
      <c r="T87" s="80">
        <f t="shared" si="48"/>
        <v>0</v>
      </c>
      <c r="U87" s="81">
        <v>0</v>
      </c>
      <c r="V87" s="78">
        <f t="shared" si="49"/>
        <v>0</v>
      </c>
      <c r="W87" s="78">
        <f t="shared" si="50"/>
        <v>0</v>
      </c>
      <c r="X87" s="78">
        <v>0</v>
      </c>
      <c r="Y87" s="78">
        <f t="shared" si="51"/>
        <v>0</v>
      </c>
      <c r="Z87" s="78">
        <f t="shared" si="52"/>
        <v>0</v>
      </c>
      <c r="AA87" s="80">
        <f t="shared" si="53"/>
        <v>0</v>
      </c>
      <c r="AB87" s="80">
        <f t="shared" si="53"/>
        <v>0</v>
      </c>
      <c r="AC87" s="80">
        <f t="shared" si="53"/>
        <v>0</v>
      </c>
      <c r="AD87" s="193"/>
      <c r="AE87" s="78">
        <f t="shared" si="54"/>
        <v>0</v>
      </c>
      <c r="AF87" s="78">
        <f t="shared" si="55"/>
        <v>0</v>
      </c>
      <c r="AG87" s="78">
        <v>0</v>
      </c>
      <c r="AH87" s="78">
        <f t="shared" si="56"/>
        <v>0</v>
      </c>
      <c r="AI87" s="78">
        <f t="shared" si="57"/>
        <v>0</v>
      </c>
      <c r="AJ87" s="78">
        <f t="shared" si="58"/>
        <v>0</v>
      </c>
      <c r="AK87" s="78">
        <f t="shared" si="58"/>
        <v>0</v>
      </c>
      <c r="AL87" s="78">
        <f t="shared" si="58"/>
        <v>0</v>
      </c>
      <c r="AM87" s="81">
        <v>0</v>
      </c>
      <c r="AN87" s="78">
        <f t="shared" si="59"/>
        <v>0</v>
      </c>
      <c r="AO87" s="82">
        <f t="shared" si="60"/>
        <v>0</v>
      </c>
      <c r="AP87" s="78">
        <v>0</v>
      </c>
      <c r="AQ87" s="82">
        <f t="shared" si="61"/>
        <v>0</v>
      </c>
      <c r="AR87" s="78">
        <f t="shared" si="62"/>
        <v>0</v>
      </c>
      <c r="AS87" s="82">
        <f t="shared" si="63"/>
        <v>0</v>
      </c>
      <c r="AT87" s="78">
        <f t="shared" si="63"/>
        <v>0</v>
      </c>
      <c r="AU87" s="82">
        <f t="shared" si="63"/>
        <v>0</v>
      </c>
      <c r="AV87" s="193">
        <v>0</v>
      </c>
      <c r="AW87" s="78">
        <f t="shared" si="64"/>
        <v>0</v>
      </c>
      <c r="AX87" s="82">
        <f t="shared" si="65"/>
        <v>0</v>
      </c>
      <c r="AY87" s="78">
        <v>0</v>
      </c>
      <c r="AZ87" s="82">
        <f t="shared" si="66"/>
        <v>0</v>
      </c>
      <c r="BA87" s="78">
        <f t="shared" si="67"/>
        <v>0</v>
      </c>
      <c r="BB87" s="82">
        <f t="shared" si="68"/>
        <v>0</v>
      </c>
      <c r="BC87" s="78">
        <f t="shared" si="68"/>
        <v>0</v>
      </c>
      <c r="BD87" s="82">
        <f t="shared" si="68"/>
        <v>0</v>
      </c>
      <c r="BE87" s="83">
        <f t="shared" si="69"/>
        <v>0</v>
      </c>
      <c r="BF87" s="83">
        <f t="shared" si="70"/>
        <v>0</v>
      </c>
      <c r="BG87" s="83">
        <f t="shared" si="71"/>
        <v>0</v>
      </c>
      <c r="BH87" s="83">
        <f t="shared" si="77"/>
        <v>0</v>
      </c>
      <c r="BI87" s="194">
        <f t="shared" si="72"/>
        <v>0</v>
      </c>
      <c r="BJ87" s="83">
        <f t="shared" si="73"/>
        <v>0</v>
      </c>
      <c r="BK87" s="83">
        <f t="shared" si="74"/>
        <v>0</v>
      </c>
      <c r="BL87" s="83">
        <f t="shared" si="74"/>
        <v>0</v>
      </c>
      <c r="BM87" s="84">
        <f t="shared" si="74"/>
        <v>0</v>
      </c>
      <c r="BN87" s="186">
        <f t="shared" si="75"/>
        <v>0</v>
      </c>
      <c r="BO87" s="195">
        <f t="shared" si="76"/>
        <v>0</v>
      </c>
    </row>
    <row r="88" spans="1:67" ht="16.5">
      <c r="A88" s="6">
        <v>81</v>
      </c>
      <c r="B88" s="192" t="s">
        <v>736</v>
      </c>
      <c r="C88" s="193">
        <v>1</v>
      </c>
      <c r="D88" s="78">
        <f t="shared" si="39"/>
        <v>4.6840000000000002</v>
      </c>
      <c r="E88" s="78">
        <f t="shared" si="40"/>
        <v>28.103999999999999</v>
      </c>
      <c r="F88" s="193">
        <v>0</v>
      </c>
      <c r="G88" s="78">
        <f t="shared" si="41"/>
        <v>0</v>
      </c>
      <c r="H88" s="78">
        <f t="shared" si="42"/>
        <v>0</v>
      </c>
      <c r="I88" s="80">
        <f t="shared" si="43"/>
        <v>1</v>
      </c>
      <c r="J88" s="80">
        <f t="shared" si="43"/>
        <v>4.6840000000000002</v>
      </c>
      <c r="K88" s="80">
        <f t="shared" si="43"/>
        <v>28.103999999999999</v>
      </c>
      <c r="L88" s="193">
        <v>0</v>
      </c>
      <c r="M88" s="78">
        <f t="shared" si="44"/>
        <v>0</v>
      </c>
      <c r="N88" s="78">
        <f t="shared" si="45"/>
        <v>0</v>
      </c>
      <c r="O88" s="193">
        <v>0</v>
      </c>
      <c r="P88" s="78">
        <f t="shared" si="46"/>
        <v>0</v>
      </c>
      <c r="Q88" s="78">
        <f t="shared" si="47"/>
        <v>0</v>
      </c>
      <c r="R88" s="80">
        <f t="shared" si="48"/>
        <v>0</v>
      </c>
      <c r="S88" s="80">
        <f t="shared" si="48"/>
        <v>0</v>
      </c>
      <c r="T88" s="80">
        <f t="shared" si="48"/>
        <v>0</v>
      </c>
      <c r="U88" s="81">
        <v>0</v>
      </c>
      <c r="V88" s="78">
        <f t="shared" si="49"/>
        <v>0</v>
      </c>
      <c r="W88" s="78">
        <f t="shared" si="50"/>
        <v>0</v>
      </c>
      <c r="X88" s="78">
        <v>0</v>
      </c>
      <c r="Y88" s="78">
        <f t="shared" si="51"/>
        <v>0</v>
      </c>
      <c r="Z88" s="78">
        <f t="shared" si="52"/>
        <v>0</v>
      </c>
      <c r="AA88" s="80">
        <f t="shared" si="53"/>
        <v>0</v>
      </c>
      <c r="AB88" s="80">
        <f t="shared" si="53"/>
        <v>0</v>
      </c>
      <c r="AC88" s="80">
        <f t="shared" si="53"/>
        <v>0</v>
      </c>
      <c r="AD88" s="193">
        <v>0</v>
      </c>
      <c r="AE88" s="78">
        <f t="shared" si="54"/>
        <v>0</v>
      </c>
      <c r="AF88" s="78">
        <f t="shared" si="55"/>
        <v>0</v>
      </c>
      <c r="AG88" s="78">
        <v>0</v>
      </c>
      <c r="AH88" s="78">
        <f t="shared" si="56"/>
        <v>0</v>
      </c>
      <c r="AI88" s="78">
        <f t="shared" si="57"/>
        <v>0</v>
      </c>
      <c r="AJ88" s="78">
        <f t="shared" si="58"/>
        <v>0</v>
      </c>
      <c r="AK88" s="78">
        <f t="shared" si="58"/>
        <v>0</v>
      </c>
      <c r="AL88" s="78">
        <f t="shared" si="58"/>
        <v>0</v>
      </c>
      <c r="AM88" s="81">
        <v>0</v>
      </c>
      <c r="AN88" s="78">
        <f t="shared" si="59"/>
        <v>0</v>
      </c>
      <c r="AO88" s="82">
        <f t="shared" si="60"/>
        <v>0</v>
      </c>
      <c r="AP88" s="78">
        <v>0</v>
      </c>
      <c r="AQ88" s="82">
        <f t="shared" si="61"/>
        <v>0</v>
      </c>
      <c r="AR88" s="78">
        <f t="shared" si="62"/>
        <v>0</v>
      </c>
      <c r="AS88" s="82">
        <f t="shared" si="63"/>
        <v>0</v>
      </c>
      <c r="AT88" s="78">
        <f t="shared" si="63"/>
        <v>0</v>
      </c>
      <c r="AU88" s="82">
        <f t="shared" si="63"/>
        <v>0</v>
      </c>
      <c r="AV88" s="193">
        <v>0</v>
      </c>
      <c r="AW88" s="78">
        <f t="shared" si="64"/>
        <v>0</v>
      </c>
      <c r="AX88" s="82">
        <f t="shared" si="65"/>
        <v>0</v>
      </c>
      <c r="AY88" s="78">
        <v>0</v>
      </c>
      <c r="AZ88" s="82">
        <f t="shared" si="66"/>
        <v>0</v>
      </c>
      <c r="BA88" s="78">
        <f t="shared" si="67"/>
        <v>0</v>
      </c>
      <c r="BB88" s="82">
        <f t="shared" si="68"/>
        <v>0</v>
      </c>
      <c r="BC88" s="78">
        <f t="shared" si="68"/>
        <v>0</v>
      </c>
      <c r="BD88" s="82">
        <f t="shared" si="68"/>
        <v>0</v>
      </c>
      <c r="BE88" s="83">
        <f t="shared" si="69"/>
        <v>1</v>
      </c>
      <c r="BF88" s="83">
        <f t="shared" si="70"/>
        <v>4.6840000000000002</v>
      </c>
      <c r="BG88" s="83">
        <f t="shared" si="71"/>
        <v>28.103999999999999</v>
      </c>
      <c r="BH88" s="83">
        <f t="shared" si="77"/>
        <v>0</v>
      </c>
      <c r="BI88" s="194">
        <f t="shared" si="72"/>
        <v>0</v>
      </c>
      <c r="BJ88" s="83">
        <f t="shared" si="73"/>
        <v>0</v>
      </c>
      <c r="BK88" s="83">
        <f t="shared" si="74"/>
        <v>1</v>
      </c>
      <c r="BL88" s="83">
        <f t="shared" si="74"/>
        <v>4.6840000000000002</v>
      </c>
      <c r="BM88" s="84">
        <f t="shared" si="74"/>
        <v>28.103999999999999</v>
      </c>
      <c r="BN88" s="186">
        <f t="shared" si="75"/>
        <v>14.052</v>
      </c>
      <c r="BO88" s="195">
        <f t="shared" si="76"/>
        <v>14.1</v>
      </c>
    </row>
    <row r="89" spans="1:67" ht="16.5">
      <c r="A89" s="6">
        <v>82</v>
      </c>
      <c r="B89" s="192" t="s">
        <v>862</v>
      </c>
      <c r="C89" s="193">
        <v>0</v>
      </c>
      <c r="D89" s="78">
        <f t="shared" si="39"/>
        <v>0</v>
      </c>
      <c r="E89" s="78">
        <f t="shared" si="40"/>
        <v>0</v>
      </c>
      <c r="F89" s="193">
        <v>0</v>
      </c>
      <c r="G89" s="78">
        <f t="shared" si="41"/>
        <v>0</v>
      </c>
      <c r="H89" s="78">
        <f t="shared" si="42"/>
        <v>0</v>
      </c>
      <c r="I89" s="80">
        <f t="shared" si="43"/>
        <v>0</v>
      </c>
      <c r="J89" s="80">
        <f t="shared" si="43"/>
        <v>0</v>
      </c>
      <c r="K89" s="80">
        <f t="shared" si="43"/>
        <v>0</v>
      </c>
      <c r="L89" s="193">
        <v>0</v>
      </c>
      <c r="M89" s="78">
        <f t="shared" si="44"/>
        <v>0</v>
      </c>
      <c r="N89" s="78">
        <f t="shared" si="45"/>
        <v>0</v>
      </c>
      <c r="O89" s="193">
        <v>0</v>
      </c>
      <c r="P89" s="78">
        <f t="shared" si="46"/>
        <v>0</v>
      </c>
      <c r="Q89" s="78">
        <f t="shared" si="47"/>
        <v>0</v>
      </c>
      <c r="R89" s="80">
        <f t="shared" si="48"/>
        <v>0</v>
      </c>
      <c r="S89" s="80">
        <f t="shared" si="48"/>
        <v>0</v>
      </c>
      <c r="T89" s="80">
        <f t="shared" si="48"/>
        <v>0</v>
      </c>
      <c r="U89" s="81">
        <v>0</v>
      </c>
      <c r="V89" s="78">
        <f t="shared" si="49"/>
        <v>0</v>
      </c>
      <c r="W89" s="78">
        <f t="shared" si="50"/>
        <v>0</v>
      </c>
      <c r="X89" s="78">
        <v>0</v>
      </c>
      <c r="Y89" s="78">
        <f t="shared" si="51"/>
        <v>0</v>
      </c>
      <c r="Z89" s="78">
        <f t="shared" si="52"/>
        <v>0</v>
      </c>
      <c r="AA89" s="80">
        <f t="shared" si="53"/>
        <v>0</v>
      </c>
      <c r="AB89" s="80">
        <f t="shared" si="53"/>
        <v>0</v>
      </c>
      <c r="AC89" s="80">
        <f t="shared" si="53"/>
        <v>0</v>
      </c>
      <c r="AD89" s="193">
        <v>0</v>
      </c>
      <c r="AE89" s="78">
        <f t="shared" si="54"/>
        <v>0</v>
      </c>
      <c r="AF89" s="78">
        <f t="shared" si="55"/>
        <v>0</v>
      </c>
      <c r="AG89" s="78">
        <v>0</v>
      </c>
      <c r="AH89" s="78">
        <f t="shared" si="56"/>
        <v>0</v>
      </c>
      <c r="AI89" s="78">
        <f t="shared" si="57"/>
        <v>0</v>
      </c>
      <c r="AJ89" s="78">
        <f t="shared" si="58"/>
        <v>0</v>
      </c>
      <c r="AK89" s="78">
        <f t="shared" si="58"/>
        <v>0</v>
      </c>
      <c r="AL89" s="78">
        <f t="shared" si="58"/>
        <v>0</v>
      </c>
      <c r="AM89" s="81">
        <v>0</v>
      </c>
      <c r="AN89" s="78">
        <f t="shared" si="59"/>
        <v>0</v>
      </c>
      <c r="AO89" s="82">
        <f t="shared" si="60"/>
        <v>0</v>
      </c>
      <c r="AP89" s="78">
        <v>0</v>
      </c>
      <c r="AQ89" s="82">
        <f t="shared" si="61"/>
        <v>0</v>
      </c>
      <c r="AR89" s="78">
        <f t="shared" si="62"/>
        <v>0</v>
      </c>
      <c r="AS89" s="82">
        <f t="shared" si="63"/>
        <v>0</v>
      </c>
      <c r="AT89" s="78">
        <f t="shared" si="63"/>
        <v>0</v>
      </c>
      <c r="AU89" s="82">
        <f t="shared" si="63"/>
        <v>0</v>
      </c>
      <c r="AV89" s="193">
        <v>0</v>
      </c>
      <c r="AW89" s="78">
        <f t="shared" si="64"/>
        <v>0</v>
      </c>
      <c r="AX89" s="82">
        <f t="shared" si="65"/>
        <v>0</v>
      </c>
      <c r="AY89" s="78">
        <v>0</v>
      </c>
      <c r="AZ89" s="82">
        <f t="shared" si="66"/>
        <v>0</v>
      </c>
      <c r="BA89" s="78">
        <f t="shared" si="67"/>
        <v>0</v>
      </c>
      <c r="BB89" s="82">
        <f t="shared" si="68"/>
        <v>0</v>
      </c>
      <c r="BC89" s="78">
        <f t="shared" si="68"/>
        <v>0</v>
      </c>
      <c r="BD89" s="82">
        <f t="shared" si="68"/>
        <v>0</v>
      </c>
      <c r="BE89" s="83">
        <f t="shared" si="69"/>
        <v>0</v>
      </c>
      <c r="BF89" s="83">
        <f t="shared" si="70"/>
        <v>0</v>
      </c>
      <c r="BG89" s="83">
        <f t="shared" si="71"/>
        <v>0</v>
      </c>
      <c r="BH89" s="83">
        <f t="shared" si="77"/>
        <v>0</v>
      </c>
      <c r="BI89" s="194">
        <f t="shared" si="72"/>
        <v>0</v>
      </c>
      <c r="BJ89" s="83">
        <f t="shared" si="73"/>
        <v>0</v>
      </c>
      <c r="BK89" s="83">
        <f t="shared" si="74"/>
        <v>0</v>
      </c>
      <c r="BL89" s="83">
        <f t="shared" si="74"/>
        <v>0</v>
      </c>
      <c r="BM89" s="84">
        <f t="shared" si="74"/>
        <v>0</v>
      </c>
      <c r="BN89" s="186">
        <f t="shared" si="75"/>
        <v>0</v>
      </c>
      <c r="BO89" s="195">
        <f t="shared" si="76"/>
        <v>0</v>
      </c>
    </row>
    <row r="90" spans="1:67" ht="16.5">
      <c r="A90" s="6">
        <v>83</v>
      </c>
      <c r="B90" s="192" t="s">
        <v>863</v>
      </c>
      <c r="C90" s="193">
        <v>4</v>
      </c>
      <c r="D90" s="78">
        <f t="shared" si="39"/>
        <v>18.736000000000001</v>
      </c>
      <c r="E90" s="78">
        <f t="shared" si="40"/>
        <v>112.416</v>
      </c>
      <c r="F90" s="193">
        <v>0</v>
      </c>
      <c r="G90" s="78">
        <f t="shared" si="41"/>
        <v>0</v>
      </c>
      <c r="H90" s="78">
        <f t="shared" si="42"/>
        <v>0</v>
      </c>
      <c r="I90" s="80">
        <f t="shared" si="43"/>
        <v>4</v>
      </c>
      <c r="J90" s="80">
        <f t="shared" si="43"/>
        <v>18.736000000000001</v>
      </c>
      <c r="K90" s="80">
        <f t="shared" si="43"/>
        <v>112.416</v>
      </c>
      <c r="L90" s="193">
        <v>1</v>
      </c>
      <c r="M90" s="78">
        <f t="shared" si="44"/>
        <v>4.6840000000000002</v>
      </c>
      <c r="N90" s="78">
        <f t="shared" si="45"/>
        <v>28.103999999999999</v>
      </c>
      <c r="O90" s="193">
        <v>0</v>
      </c>
      <c r="P90" s="78">
        <f t="shared" si="46"/>
        <v>0</v>
      </c>
      <c r="Q90" s="78">
        <f t="shared" si="47"/>
        <v>0</v>
      </c>
      <c r="R90" s="80">
        <f t="shared" si="48"/>
        <v>1</v>
      </c>
      <c r="S90" s="80">
        <f t="shared" si="48"/>
        <v>4.6840000000000002</v>
      </c>
      <c r="T90" s="80">
        <f t="shared" si="48"/>
        <v>28.103999999999999</v>
      </c>
      <c r="U90" s="81">
        <v>0</v>
      </c>
      <c r="V90" s="78">
        <f t="shared" si="49"/>
        <v>0</v>
      </c>
      <c r="W90" s="78">
        <f t="shared" si="50"/>
        <v>0</v>
      </c>
      <c r="X90" s="78">
        <v>0</v>
      </c>
      <c r="Y90" s="78">
        <f t="shared" si="51"/>
        <v>0</v>
      </c>
      <c r="Z90" s="78">
        <f t="shared" si="52"/>
        <v>0</v>
      </c>
      <c r="AA90" s="80">
        <f t="shared" si="53"/>
        <v>0</v>
      </c>
      <c r="AB90" s="80">
        <f t="shared" si="53"/>
        <v>0</v>
      </c>
      <c r="AC90" s="80">
        <f t="shared" si="53"/>
        <v>0</v>
      </c>
      <c r="AD90" s="193"/>
      <c r="AE90" s="78">
        <f t="shared" si="54"/>
        <v>0</v>
      </c>
      <c r="AF90" s="78">
        <f t="shared" si="55"/>
        <v>0</v>
      </c>
      <c r="AG90" s="78">
        <v>0</v>
      </c>
      <c r="AH90" s="78">
        <f t="shared" si="56"/>
        <v>0</v>
      </c>
      <c r="AI90" s="78">
        <f t="shared" si="57"/>
        <v>0</v>
      </c>
      <c r="AJ90" s="78">
        <f t="shared" si="58"/>
        <v>0</v>
      </c>
      <c r="AK90" s="78">
        <f t="shared" si="58"/>
        <v>0</v>
      </c>
      <c r="AL90" s="78">
        <f t="shared" si="58"/>
        <v>0</v>
      </c>
      <c r="AM90" s="81">
        <v>0</v>
      </c>
      <c r="AN90" s="78">
        <f t="shared" si="59"/>
        <v>0</v>
      </c>
      <c r="AO90" s="82">
        <f t="shared" si="60"/>
        <v>0</v>
      </c>
      <c r="AP90" s="78">
        <v>0</v>
      </c>
      <c r="AQ90" s="82">
        <f t="shared" si="61"/>
        <v>0</v>
      </c>
      <c r="AR90" s="78">
        <f t="shared" si="62"/>
        <v>0</v>
      </c>
      <c r="AS90" s="82">
        <f t="shared" si="63"/>
        <v>0</v>
      </c>
      <c r="AT90" s="78">
        <f t="shared" si="63"/>
        <v>0</v>
      </c>
      <c r="AU90" s="82">
        <f t="shared" si="63"/>
        <v>0</v>
      </c>
      <c r="AV90" s="193">
        <v>0</v>
      </c>
      <c r="AW90" s="78">
        <f t="shared" si="64"/>
        <v>0</v>
      </c>
      <c r="AX90" s="82">
        <f t="shared" si="65"/>
        <v>0</v>
      </c>
      <c r="AY90" s="78">
        <v>0</v>
      </c>
      <c r="AZ90" s="82">
        <f t="shared" si="66"/>
        <v>0</v>
      </c>
      <c r="BA90" s="78">
        <f t="shared" si="67"/>
        <v>0</v>
      </c>
      <c r="BB90" s="82">
        <f t="shared" si="68"/>
        <v>0</v>
      </c>
      <c r="BC90" s="78">
        <f t="shared" si="68"/>
        <v>0</v>
      </c>
      <c r="BD90" s="82">
        <f t="shared" si="68"/>
        <v>0</v>
      </c>
      <c r="BE90" s="83">
        <f t="shared" si="69"/>
        <v>4</v>
      </c>
      <c r="BF90" s="83">
        <f t="shared" si="70"/>
        <v>18.736000000000001</v>
      </c>
      <c r="BG90" s="83">
        <f t="shared" si="71"/>
        <v>112.416</v>
      </c>
      <c r="BH90" s="83">
        <f t="shared" si="77"/>
        <v>0</v>
      </c>
      <c r="BI90" s="194">
        <f t="shared" si="72"/>
        <v>0</v>
      </c>
      <c r="BJ90" s="83">
        <f t="shared" si="73"/>
        <v>0</v>
      </c>
      <c r="BK90" s="83">
        <f t="shared" si="74"/>
        <v>4</v>
      </c>
      <c r="BL90" s="83">
        <f t="shared" si="74"/>
        <v>18.736000000000001</v>
      </c>
      <c r="BM90" s="84">
        <f t="shared" si="74"/>
        <v>112.416</v>
      </c>
      <c r="BN90" s="186">
        <f t="shared" si="75"/>
        <v>56.207999999999998</v>
      </c>
      <c r="BO90" s="195">
        <f t="shared" si="76"/>
        <v>56.2</v>
      </c>
    </row>
    <row r="91" spans="1:67" ht="16.5">
      <c r="A91" s="6">
        <v>84</v>
      </c>
      <c r="B91" s="192" t="s">
        <v>684</v>
      </c>
      <c r="C91" s="193">
        <v>0</v>
      </c>
      <c r="D91" s="78">
        <f t="shared" si="39"/>
        <v>0</v>
      </c>
      <c r="E91" s="78">
        <f t="shared" si="40"/>
        <v>0</v>
      </c>
      <c r="F91" s="193">
        <v>0</v>
      </c>
      <c r="G91" s="78">
        <f t="shared" si="41"/>
        <v>0</v>
      </c>
      <c r="H91" s="78">
        <f t="shared" si="42"/>
        <v>0</v>
      </c>
      <c r="I91" s="80">
        <f t="shared" si="43"/>
        <v>0</v>
      </c>
      <c r="J91" s="80">
        <f t="shared" si="43"/>
        <v>0</v>
      </c>
      <c r="K91" s="80">
        <f t="shared" si="43"/>
        <v>0</v>
      </c>
      <c r="L91" s="193">
        <v>0</v>
      </c>
      <c r="M91" s="78">
        <f t="shared" si="44"/>
        <v>0</v>
      </c>
      <c r="N91" s="78">
        <f t="shared" si="45"/>
        <v>0</v>
      </c>
      <c r="O91" s="193">
        <v>0</v>
      </c>
      <c r="P91" s="78">
        <f t="shared" si="46"/>
        <v>0</v>
      </c>
      <c r="Q91" s="78">
        <f t="shared" si="47"/>
        <v>0</v>
      </c>
      <c r="R91" s="80">
        <f t="shared" si="48"/>
        <v>0</v>
      </c>
      <c r="S91" s="80">
        <f t="shared" si="48"/>
        <v>0</v>
      </c>
      <c r="T91" s="80">
        <f t="shared" si="48"/>
        <v>0</v>
      </c>
      <c r="U91" s="81">
        <v>0</v>
      </c>
      <c r="V91" s="78">
        <f t="shared" si="49"/>
        <v>0</v>
      </c>
      <c r="W91" s="78">
        <f t="shared" si="50"/>
        <v>0</v>
      </c>
      <c r="X91" s="78">
        <v>0</v>
      </c>
      <c r="Y91" s="78">
        <f t="shared" si="51"/>
        <v>0</v>
      </c>
      <c r="Z91" s="78">
        <f t="shared" si="52"/>
        <v>0</v>
      </c>
      <c r="AA91" s="80">
        <f t="shared" si="53"/>
        <v>0</v>
      </c>
      <c r="AB91" s="80">
        <f t="shared" si="53"/>
        <v>0</v>
      </c>
      <c r="AC91" s="80">
        <f t="shared" si="53"/>
        <v>0</v>
      </c>
      <c r="AD91" s="193"/>
      <c r="AE91" s="78">
        <f t="shared" si="54"/>
        <v>0</v>
      </c>
      <c r="AF91" s="78">
        <f t="shared" si="55"/>
        <v>0</v>
      </c>
      <c r="AG91" s="78">
        <v>0</v>
      </c>
      <c r="AH91" s="78">
        <f t="shared" si="56"/>
        <v>0</v>
      </c>
      <c r="AI91" s="78">
        <f t="shared" si="57"/>
        <v>0</v>
      </c>
      <c r="AJ91" s="78">
        <f t="shared" si="58"/>
        <v>0</v>
      </c>
      <c r="AK91" s="78">
        <f t="shared" si="58"/>
        <v>0</v>
      </c>
      <c r="AL91" s="78">
        <f t="shared" si="58"/>
        <v>0</v>
      </c>
      <c r="AM91" s="81">
        <v>0</v>
      </c>
      <c r="AN91" s="78">
        <f t="shared" si="59"/>
        <v>0</v>
      </c>
      <c r="AO91" s="82">
        <f t="shared" si="60"/>
        <v>0</v>
      </c>
      <c r="AP91" s="78">
        <v>0</v>
      </c>
      <c r="AQ91" s="82">
        <f t="shared" si="61"/>
        <v>0</v>
      </c>
      <c r="AR91" s="78">
        <f t="shared" si="62"/>
        <v>0</v>
      </c>
      <c r="AS91" s="82">
        <f t="shared" si="63"/>
        <v>0</v>
      </c>
      <c r="AT91" s="78">
        <f t="shared" si="63"/>
        <v>0</v>
      </c>
      <c r="AU91" s="82">
        <f t="shared" si="63"/>
        <v>0</v>
      </c>
      <c r="AV91" s="193">
        <v>0</v>
      </c>
      <c r="AW91" s="78">
        <f t="shared" si="64"/>
        <v>0</v>
      </c>
      <c r="AX91" s="82">
        <f t="shared" si="65"/>
        <v>0</v>
      </c>
      <c r="AY91" s="78">
        <v>0</v>
      </c>
      <c r="AZ91" s="82">
        <f t="shared" si="66"/>
        <v>0</v>
      </c>
      <c r="BA91" s="78">
        <f t="shared" si="67"/>
        <v>0</v>
      </c>
      <c r="BB91" s="82">
        <f t="shared" si="68"/>
        <v>0</v>
      </c>
      <c r="BC91" s="78">
        <f t="shared" si="68"/>
        <v>0</v>
      </c>
      <c r="BD91" s="82">
        <f t="shared" si="68"/>
        <v>0</v>
      </c>
      <c r="BE91" s="83">
        <f t="shared" si="69"/>
        <v>0</v>
      </c>
      <c r="BF91" s="83">
        <f t="shared" si="70"/>
        <v>0</v>
      </c>
      <c r="BG91" s="83">
        <f t="shared" si="71"/>
        <v>0</v>
      </c>
      <c r="BH91" s="83">
        <f t="shared" si="77"/>
        <v>0</v>
      </c>
      <c r="BI91" s="194">
        <f t="shared" si="72"/>
        <v>0</v>
      </c>
      <c r="BJ91" s="83">
        <f t="shared" si="73"/>
        <v>0</v>
      </c>
      <c r="BK91" s="83">
        <f t="shared" si="74"/>
        <v>0</v>
      </c>
      <c r="BL91" s="83">
        <f t="shared" si="74"/>
        <v>0</v>
      </c>
      <c r="BM91" s="84">
        <f t="shared" si="74"/>
        <v>0</v>
      </c>
      <c r="BN91" s="186">
        <f t="shared" si="75"/>
        <v>0</v>
      </c>
      <c r="BO91" s="195">
        <f t="shared" si="76"/>
        <v>0</v>
      </c>
    </row>
    <row r="92" spans="1:67" ht="16.5">
      <c r="A92" s="6">
        <v>85</v>
      </c>
      <c r="B92" s="192" t="s">
        <v>864</v>
      </c>
      <c r="C92" s="193">
        <v>3</v>
      </c>
      <c r="D92" s="78">
        <f t="shared" si="39"/>
        <v>14.052</v>
      </c>
      <c r="E92" s="78">
        <f t="shared" si="40"/>
        <v>84.311999999999998</v>
      </c>
      <c r="F92" s="193">
        <v>0</v>
      </c>
      <c r="G92" s="78">
        <f t="shared" si="41"/>
        <v>0</v>
      </c>
      <c r="H92" s="78">
        <f t="shared" si="42"/>
        <v>0</v>
      </c>
      <c r="I92" s="80">
        <f t="shared" si="43"/>
        <v>3</v>
      </c>
      <c r="J92" s="80">
        <f t="shared" si="43"/>
        <v>14.052</v>
      </c>
      <c r="K92" s="80">
        <f t="shared" si="43"/>
        <v>84.311999999999998</v>
      </c>
      <c r="L92" s="193">
        <v>0</v>
      </c>
      <c r="M92" s="78">
        <f t="shared" si="44"/>
        <v>0</v>
      </c>
      <c r="N92" s="78">
        <f t="shared" si="45"/>
        <v>0</v>
      </c>
      <c r="O92" s="193">
        <v>0</v>
      </c>
      <c r="P92" s="78">
        <f t="shared" si="46"/>
        <v>0</v>
      </c>
      <c r="Q92" s="78">
        <f t="shared" si="47"/>
        <v>0</v>
      </c>
      <c r="R92" s="80">
        <f t="shared" si="48"/>
        <v>0</v>
      </c>
      <c r="S92" s="80">
        <f t="shared" si="48"/>
        <v>0</v>
      </c>
      <c r="T92" s="80">
        <f t="shared" si="48"/>
        <v>0</v>
      </c>
      <c r="U92" s="81">
        <v>3</v>
      </c>
      <c r="V92" s="78">
        <f t="shared" si="49"/>
        <v>14.052</v>
      </c>
      <c r="W92" s="78">
        <f t="shared" si="50"/>
        <v>84.311999999999998</v>
      </c>
      <c r="X92" s="78">
        <v>0</v>
      </c>
      <c r="Y92" s="78">
        <f t="shared" si="51"/>
        <v>0</v>
      </c>
      <c r="Z92" s="78">
        <f t="shared" si="52"/>
        <v>0</v>
      </c>
      <c r="AA92" s="80">
        <f t="shared" si="53"/>
        <v>3</v>
      </c>
      <c r="AB92" s="80">
        <f t="shared" si="53"/>
        <v>14.052</v>
      </c>
      <c r="AC92" s="80">
        <f t="shared" si="53"/>
        <v>84.311999999999998</v>
      </c>
      <c r="AD92" s="193"/>
      <c r="AE92" s="78">
        <f t="shared" si="54"/>
        <v>0</v>
      </c>
      <c r="AF92" s="78">
        <f t="shared" si="55"/>
        <v>0</v>
      </c>
      <c r="AG92" s="78">
        <v>0</v>
      </c>
      <c r="AH92" s="78">
        <f t="shared" si="56"/>
        <v>0</v>
      </c>
      <c r="AI92" s="78">
        <f t="shared" si="57"/>
        <v>0</v>
      </c>
      <c r="AJ92" s="78">
        <f t="shared" si="58"/>
        <v>0</v>
      </c>
      <c r="AK92" s="78">
        <f t="shared" si="58"/>
        <v>0</v>
      </c>
      <c r="AL92" s="78">
        <f t="shared" si="58"/>
        <v>0</v>
      </c>
      <c r="AM92" s="81">
        <v>0</v>
      </c>
      <c r="AN92" s="78">
        <f t="shared" si="59"/>
        <v>0</v>
      </c>
      <c r="AO92" s="82">
        <f t="shared" si="60"/>
        <v>0</v>
      </c>
      <c r="AP92" s="78">
        <v>0</v>
      </c>
      <c r="AQ92" s="82">
        <f t="shared" si="61"/>
        <v>0</v>
      </c>
      <c r="AR92" s="78">
        <f t="shared" si="62"/>
        <v>0</v>
      </c>
      <c r="AS92" s="82">
        <f t="shared" si="63"/>
        <v>0</v>
      </c>
      <c r="AT92" s="78">
        <f t="shared" si="63"/>
        <v>0</v>
      </c>
      <c r="AU92" s="82">
        <f t="shared" si="63"/>
        <v>0</v>
      </c>
      <c r="AV92" s="193">
        <v>0</v>
      </c>
      <c r="AW92" s="78">
        <f t="shared" si="64"/>
        <v>0</v>
      </c>
      <c r="AX92" s="82">
        <f t="shared" si="65"/>
        <v>0</v>
      </c>
      <c r="AY92" s="78">
        <v>0</v>
      </c>
      <c r="AZ92" s="82">
        <f t="shared" si="66"/>
        <v>0</v>
      </c>
      <c r="BA92" s="78">
        <f t="shared" si="67"/>
        <v>0</v>
      </c>
      <c r="BB92" s="82">
        <f t="shared" si="68"/>
        <v>0</v>
      </c>
      <c r="BC92" s="78">
        <f t="shared" si="68"/>
        <v>0</v>
      </c>
      <c r="BD92" s="82">
        <f t="shared" si="68"/>
        <v>0</v>
      </c>
      <c r="BE92" s="83">
        <f t="shared" si="69"/>
        <v>6</v>
      </c>
      <c r="BF92" s="83">
        <f t="shared" si="70"/>
        <v>28.103999999999999</v>
      </c>
      <c r="BG92" s="83">
        <f t="shared" si="71"/>
        <v>168.624</v>
      </c>
      <c r="BH92" s="83">
        <f t="shared" si="77"/>
        <v>0</v>
      </c>
      <c r="BI92" s="194">
        <f t="shared" si="72"/>
        <v>0</v>
      </c>
      <c r="BJ92" s="83">
        <f t="shared" si="73"/>
        <v>0</v>
      </c>
      <c r="BK92" s="83">
        <f t="shared" si="74"/>
        <v>6</v>
      </c>
      <c r="BL92" s="83">
        <f t="shared" si="74"/>
        <v>28.103999999999999</v>
      </c>
      <c r="BM92" s="84">
        <f t="shared" si="74"/>
        <v>168.624</v>
      </c>
      <c r="BN92" s="186">
        <f t="shared" si="75"/>
        <v>84.311999999999998</v>
      </c>
      <c r="BO92" s="195">
        <f t="shared" si="76"/>
        <v>84.3</v>
      </c>
    </row>
    <row r="93" spans="1:67" ht="16.5">
      <c r="A93" s="6">
        <v>86</v>
      </c>
      <c r="B93" s="192" t="s">
        <v>865</v>
      </c>
      <c r="C93" s="193">
        <v>0</v>
      </c>
      <c r="D93" s="78">
        <f t="shared" si="39"/>
        <v>0</v>
      </c>
      <c r="E93" s="78">
        <f t="shared" si="40"/>
        <v>0</v>
      </c>
      <c r="F93" s="193">
        <v>2</v>
      </c>
      <c r="G93" s="78">
        <f t="shared" si="41"/>
        <v>5.2</v>
      </c>
      <c r="H93" s="78">
        <f t="shared" si="42"/>
        <v>31.200000000000003</v>
      </c>
      <c r="I93" s="80">
        <f t="shared" si="43"/>
        <v>2</v>
      </c>
      <c r="J93" s="80">
        <f t="shared" si="43"/>
        <v>5.2</v>
      </c>
      <c r="K93" s="80">
        <f t="shared" si="43"/>
        <v>31.200000000000003</v>
      </c>
      <c r="L93" s="193">
        <v>0</v>
      </c>
      <c r="M93" s="78">
        <f t="shared" si="44"/>
        <v>0</v>
      </c>
      <c r="N93" s="78">
        <f t="shared" si="45"/>
        <v>0</v>
      </c>
      <c r="O93" s="193">
        <v>0</v>
      </c>
      <c r="P93" s="78">
        <f t="shared" si="46"/>
        <v>0</v>
      </c>
      <c r="Q93" s="78">
        <f t="shared" si="47"/>
        <v>0</v>
      </c>
      <c r="R93" s="80">
        <f t="shared" si="48"/>
        <v>0</v>
      </c>
      <c r="S93" s="80">
        <f t="shared" si="48"/>
        <v>0</v>
      </c>
      <c r="T93" s="80">
        <f t="shared" si="48"/>
        <v>0</v>
      </c>
      <c r="U93" s="81">
        <v>0</v>
      </c>
      <c r="V93" s="78">
        <f t="shared" si="49"/>
        <v>0</v>
      </c>
      <c r="W93" s="78">
        <f t="shared" si="50"/>
        <v>0</v>
      </c>
      <c r="X93" s="78">
        <v>4</v>
      </c>
      <c r="Y93" s="78">
        <f t="shared" si="51"/>
        <v>10.4</v>
      </c>
      <c r="Z93" s="78">
        <f t="shared" si="52"/>
        <v>62.400000000000006</v>
      </c>
      <c r="AA93" s="80">
        <f t="shared" si="53"/>
        <v>4</v>
      </c>
      <c r="AB93" s="80">
        <f t="shared" si="53"/>
        <v>10.4</v>
      </c>
      <c r="AC93" s="80">
        <f t="shared" si="53"/>
        <v>62.400000000000006</v>
      </c>
      <c r="AD93" s="193">
        <v>0</v>
      </c>
      <c r="AE93" s="78">
        <f t="shared" si="54"/>
        <v>0</v>
      </c>
      <c r="AF93" s="78">
        <f t="shared" si="55"/>
        <v>0</v>
      </c>
      <c r="AG93" s="78">
        <v>0</v>
      </c>
      <c r="AH93" s="78">
        <f t="shared" si="56"/>
        <v>0</v>
      </c>
      <c r="AI93" s="78">
        <f t="shared" si="57"/>
        <v>0</v>
      </c>
      <c r="AJ93" s="78">
        <f t="shared" si="58"/>
        <v>0</v>
      </c>
      <c r="AK93" s="78">
        <f t="shared" si="58"/>
        <v>0</v>
      </c>
      <c r="AL93" s="78">
        <f t="shared" si="58"/>
        <v>0</v>
      </c>
      <c r="AM93" s="81">
        <v>0</v>
      </c>
      <c r="AN93" s="78">
        <f t="shared" si="59"/>
        <v>0</v>
      </c>
      <c r="AO93" s="82">
        <f t="shared" si="60"/>
        <v>0</v>
      </c>
      <c r="AP93" s="78">
        <v>0</v>
      </c>
      <c r="AQ93" s="82">
        <f t="shared" si="61"/>
        <v>0</v>
      </c>
      <c r="AR93" s="78">
        <f t="shared" si="62"/>
        <v>0</v>
      </c>
      <c r="AS93" s="82">
        <f t="shared" si="63"/>
        <v>0</v>
      </c>
      <c r="AT93" s="78">
        <f t="shared" si="63"/>
        <v>0</v>
      </c>
      <c r="AU93" s="82">
        <f t="shared" si="63"/>
        <v>0</v>
      </c>
      <c r="AV93" s="193">
        <v>0</v>
      </c>
      <c r="AW93" s="78">
        <f t="shared" si="64"/>
        <v>0</v>
      </c>
      <c r="AX93" s="82">
        <f t="shared" si="65"/>
        <v>0</v>
      </c>
      <c r="AY93" s="78">
        <v>0</v>
      </c>
      <c r="AZ93" s="82">
        <f t="shared" si="66"/>
        <v>0</v>
      </c>
      <c r="BA93" s="78">
        <f t="shared" si="67"/>
        <v>0</v>
      </c>
      <c r="BB93" s="82">
        <f t="shared" si="68"/>
        <v>0</v>
      </c>
      <c r="BC93" s="78">
        <f t="shared" si="68"/>
        <v>0</v>
      </c>
      <c r="BD93" s="82">
        <f t="shared" si="68"/>
        <v>0</v>
      </c>
      <c r="BE93" s="83">
        <f t="shared" si="69"/>
        <v>0</v>
      </c>
      <c r="BF93" s="83">
        <f t="shared" si="70"/>
        <v>0</v>
      </c>
      <c r="BG93" s="83">
        <f t="shared" si="71"/>
        <v>0</v>
      </c>
      <c r="BH93" s="83">
        <f t="shared" si="77"/>
        <v>6</v>
      </c>
      <c r="BI93" s="194">
        <f t="shared" si="72"/>
        <v>15.600000000000001</v>
      </c>
      <c r="BJ93" s="83">
        <f t="shared" si="73"/>
        <v>93.600000000000009</v>
      </c>
      <c r="BK93" s="83">
        <f t="shared" si="74"/>
        <v>6</v>
      </c>
      <c r="BL93" s="83">
        <f t="shared" si="74"/>
        <v>15.600000000000001</v>
      </c>
      <c r="BM93" s="84">
        <f t="shared" si="74"/>
        <v>93.600000000000009</v>
      </c>
      <c r="BN93" s="186">
        <f t="shared" si="75"/>
        <v>46.800000000000004</v>
      </c>
      <c r="BO93" s="195">
        <f t="shared" si="76"/>
        <v>46.8</v>
      </c>
    </row>
    <row r="94" spans="1:67" ht="16.5">
      <c r="A94" s="6">
        <v>87</v>
      </c>
      <c r="B94" s="192" t="s">
        <v>866</v>
      </c>
      <c r="C94" s="193">
        <v>2</v>
      </c>
      <c r="D94" s="78">
        <f t="shared" si="39"/>
        <v>9.3680000000000003</v>
      </c>
      <c r="E94" s="78">
        <f t="shared" si="40"/>
        <v>56.207999999999998</v>
      </c>
      <c r="F94" s="193">
        <v>0</v>
      </c>
      <c r="G94" s="78">
        <f t="shared" si="41"/>
        <v>0</v>
      </c>
      <c r="H94" s="78">
        <f t="shared" si="42"/>
        <v>0</v>
      </c>
      <c r="I94" s="80">
        <f t="shared" si="43"/>
        <v>2</v>
      </c>
      <c r="J94" s="80">
        <f t="shared" si="43"/>
        <v>9.3680000000000003</v>
      </c>
      <c r="K94" s="80">
        <f t="shared" si="43"/>
        <v>56.207999999999998</v>
      </c>
      <c r="L94" s="193">
        <v>0</v>
      </c>
      <c r="M94" s="78">
        <f t="shared" si="44"/>
        <v>0</v>
      </c>
      <c r="N94" s="78">
        <f t="shared" si="45"/>
        <v>0</v>
      </c>
      <c r="O94" s="193">
        <v>0</v>
      </c>
      <c r="P94" s="78">
        <f t="shared" si="46"/>
        <v>0</v>
      </c>
      <c r="Q94" s="78">
        <f t="shared" si="47"/>
        <v>0</v>
      </c>
      <c r="R94" s="80">
        <f t="shared" si="48"/>
        <v>0</v>
      </c>
      <c r="S94" s="80">
        <f t="shared" si="48"/>
        <v>0</v>
      </c>
      <c r="T94" s="80">
        <f t="shared" si="48"/>
        <v>0</v>
      </c>
      <c r="U94" s="81">
        <v>0</v>
      </c>
      <c r="V94" s="78">
        <f t="shared" si="49"/>
        <v>0</v>
      </c>
      <c r="W94" s="78">
        <f t="shared" si="50"/>
        <v>0</v>
      </c>
      <c r="X94" s="78">
        <v>0</v>
      </c>
      <c r="Y94" s="78">
        <f t="shared" si="51"/>
        <v>0</v>
      </c>
      <c r="Z94" s="78">
        <f t="shared" si="52"/>
        <v>0</v>
      </c>
      <c r="AA94" s="80">
        <f t="shared" si="53"/>
        <v>0</v>
      </c>
      <c r="AB94" s="80">
        <f t="shared" si="53"/>
        <v>0</v>
      </c>
      <c r="AC94" s="80">
        <f t="shared" si="53"/>
        <v>0</v>
      </c>
      <c r="AD94" s="193">
        <v>0</v>
      </c>
      <c r="AE94" s="78">
        <f t="shared" si="54"/>
        <v>0</v>
      </c>
      <c r="AF94" s="78">
        <f t="shared" si="55"/>
        <v>0</v>
      </c>
      <c r="AG94" s="78">
        <v>0</v>
      </c>
      <c r="AH94" s="78">
        <f t="shared" si="56"/>
        <v>0</v>
      </c>
      <c r="AI94" s="78">
        <f t="shared" si="57"/>
        <v>0</v>
      </c>
      <c r="AJ94" s="78">
        <f t="shared" si="58"/>
        <v>0</v>
      </c>
      <c r="AK94" s="78">
        <f t="shared" si="58"/>
        <v>0</v>
      </c>
      <c r="AL94" s="78">
        <f t="shared" si="58"/>
        <v>0</v>
      </c>
      <c r="AM94" s="81">
        <v>0</v>
      </c>
      <c r="AN94" s="78">
        <f t="shared" si="59"/>
        <v>0</v>
      </c>
      <c r="AO94" s="82">
        <f t="shared" si="60"/>
        <v>0</v>
      </c>
      <c r="AP94" s="78">
        <v>0</v>
      </c>
      <c r="AQ94" s="82">
        <f t="shared" si="61"/>
        <v>0</v>
      </c>
      <c r="AR94" s="78">
        <f t="shared" si="62"/>
        <v>0</v>
      </c>
      <c r="AS94" s="82">
        <f t="shared" si="63"/>
        <v>0</v>
      </c>
      <c r="AT94" s="78">
        <f t="shared" si="63"/>
        <v>0</v>
      </c>
      <c r="AU94" s="82">
        <f t="shared" si="63"/>
        <v>0</v>
      </c>
      <c r="AV94" s="193">
        <v>0</v>
      </c>
      <c r="AW94" s="78">
        <f t="shared" si="64"/>
        <v>0</v>
      </c>
      <c r="AX94" s="82">
        <f t="shared" si="65"/>
        <v>0</v>
      </c>
      <c r="AY94" s="78">
        <v>0</v>
      </c>
      <c r="AZ94" s="82">
        <f t="shared" si="66"/>
        <v>0</v>
      </c>
      <c r="BA94" s="78">
        <f t="shared" si="67"/>
        <v>0</v>
      </c>
      <c r="BB94" s="82">
        <f t="shared" si="68"/>
        <v>0</v>
      </c>
      <c r="BC94" s="78">
        <f t="shared" si="68"/>
        <v>0</v>
      </c>
      <c r="BD94" s="82">
        <f t="shared" si="68"/>
        <v>0</v>
      </c>
      <c r="BE94" s="83">
        <f t="shared" si="69"/>
        <v>2</v>
      </c>
      <c r="BF94" s="83">
        <f t="shared" si="70"/>
        <v>9.3680000000000003</v>
      </c>
      <c r="BG94" s="83">
        <f t="shared" si="71"/>
        <v>56.207999999999998</v>
      </c>
      <c r="BH94" s="83">
        <f t="shared" si="77"/>
        <v>0</v>
      </c>
      <c r="BI94" s="194">
        <f t="shared" si="72"/>
        <v>0</v>
      </c>
      <c r="BJ94" s="83">
        <f t="shared" si="73"/>
        <v>0</v>
      </c>
      <c r="BK94" s="83">
        <f t="shared" si="74"/>
        <v>2</v>
      </c>
      <c r="BL94" s="83">
        <f t="shared" si="74"/>
        <v>9.3680000000000003</v>
      </c>
      <c r="BM94" s="84">
        <f t="shared" si="74"/>
        <v>56.207999999999998</v>
      </c>
      <c r="BN94" s="186">
        <f t="shared" si="75"/>
        <v>28.103999999999999</v>
      </c>
      <c r="BO94" s="195">
        <f t="shared" si="76"/>
        <v>28.1</v>
      </c>
    </row>
    <row r="95" spans="1:67" ht="16.5">
      <c r="A95" s="6">
        <v>88</v>
      </c>
      <c r="B95" s="192" t="s">
        <v>867</v>
      </c>
      <c r="C95" s="193">
        <v>1</v>
      </c>
      <c r="D95" s="78">
        <f t="shared" si="39"/>
        <v>4.6840000000000002</v>
      </c>
      <c r="E95" s="78">
        <f t="shared" si="40"/>
        <v>28.103999999999999</v>
      </c>
      <c r="F95" s="193">
        <v>0</v>
      </c>
      <c r="G95" s="78">
        <f t="shared" si="41"/>
        <v>0</v>
      </c>
      <c r="H95" s="78">
        <f t="shared" si="42"/>
        <v>0</v>
      </c>
      <c r="I95" s="80">
        <f t="shared" si="43"/>
        <v>1</v>
      </c>
      <c r="J95" s="80">
        <f t="shared" si="43"/>
        <v>4.6840000000000002</v>
      </c>
      <c r="K95" s="80">
        <f t="shared" si="43"/>
        <v>28.103999999999999</v>
      </c>
      <c r="L95" s="193">
        <v>0</v>
      </c>
      <c r="M95" s="78">
        <f t="shared" si="44"/>
        <v>0</v>
      </c>
      <c r="N95" s="78">
        <f t="shared" si="45"/>
        <v>0</v>
      </c>
      <c r="O95" s="193">
        <v>0</v>
      </c>
      <c r="P95" s="78">
        <f t="shared" si="46"/>
        <v>0</v>
      </c>
      <c r="Q95" s="78">
        <f t="shared" si="47"/>
        <v>0</v>
      </c>
      <c r="R95" s="80">
        <f t="shared" si="48"/>
        <v>0</v>
      </c>
      <c r="S95" s="80">
        <f t="shared" si="48"/>
        <v>0</v>
      </c>
      <c r="T95" s="80">
        <f t="shared" si="48"/>
        <v>0</v>
      </c>
      <c r="U95" s="81">
        <v>0</v>
      </c>
      <c r="V95" s="78">
        <f t="shared" si="49"/>
        <v>0</v>
      </c>
      <c r="W95" s="78">
        <f t="shared" si="50"/>
        <v>0</v>
      </c>
      <c r="X95" s="78">
        <v>0</v>
      </c>
      <c r="Y95" s="78">
        <f t="shared" si="51"/>
        <v>0</v>
      </c>
      <c r="Z95" s="78">
        <f t="shared" si="52"/>
        <v>0</v>
      </c>
      <c r="AA95" s="80">
        <f t="shared" si="53"/>
        <v>0</v>
      </c>
      <c r="AB95" s="80">
        <f t="shared" si="53"/>
        <v>0</v>
      </c>
      <c r="AC95" s="80">
        <f t="shared" si="53"/>
        <v>0</v>
      </c>
      <c r="AD95" s="193">
        <v>0</v>
      </c>
      <c r="AE95" s="78">
        <f t="shared" si="54"/>
        <v>0</v>
      </c>
      <c r="AF95" s="78">
        <f t="shared" si="55"/>
        <v>0</v>
      </c>
      <c r="AG95" s="78">
        <v>0</v>
      </c>
      <c r="AH95" s="78">
        <f t="shared" si="56"/>
        <v>0</v>
      </c>
      <c r="AI95" s="78">
        <f t="shared" si="57"/>
        <v>0</v>
      </c>
      <c r="AJ95" s="78">
        <f t="shared" si="58"/>
        <v>0</v>
      </c>
      <c r="AK95" s="78">
        <f t="shared" si="58"/>
        <v>0</v>
      </c>
      <c r="AL95" s="78">
        <f t="shared" si="58"/>
        <v>0</v>
      </c>
      <c r="AM95" s="81">
        <v>0</v>
      </c>
      <c r="AN95" s="78">
        <f t="shared" si="59"/>
        <v>0</v>
      </c>
      <c r="AO95" s="82">
        <f t="shared" si="60"/>
        <v>0</v>
      </c>
      <c r="AP95" s="78">
        <v>0</v>
      </c>
      <c r="AQ95" s="82">
        <f t="shared" si="61"/>
        <v>0</v>
      </c>
      <c r="AR95" s="78">
        <f t="shared" si="62"/>
        <v>0</v>
      </c>
      <c r="AS95" s="82">
        <f t="shared" si="63"/>
        <v>0</v>
      </c>
      <c r="AT95" s="78">
        <f t="shared" si="63"/>
        <v>0</v>
      </c>
      <c r="AU95" s="82">
        <f t="shared" si="63"/>
        <v>0</v>
      </c>
      <c r="AV95" s="193">
        <v>0</v>
      </c>
      <c r="AW95" s="78">
        <f t="shared" si="64"/>
        <v>0</v>
      </c>
      <c r="AX95" s="82">
        <f t="shared" si="65"/>
        <v>0</v>
      </c>
      <c r="AY95" s="78">
        <v>0</v>
      </c>
      <c r="AZ95" s="82">
        <f t="shared" si="66"/>
        <v>0</v>
      </c>
      <c r="BA95" s="78">
        <f t="shared" si="67"/>
        <v>0</v>
      </c>
      <c r="BB95" s="82">
        <f t="shared" si="68"/>
        <v>0</v>
      </c>
      <c r="BC95" s="78">
        <f t="shared" si="68"/>
        <v>0</v>
      </c>
      <c r="BD95" s="82">
        <f t="shared" si="68"/>
        <v>0</v>
      </c>
      <c r="BE95" s="83">
        <f t="shared" si="69"/>
        <v>1</v>
      </c>
      <c r="BF95" s="83">
        <f t="shared" si="70"/>
        <v>4.6840000000000002</v>
      </c>
      <c r="BG95" s="83">
        <f t="shared" si="71"/>
        <v>28.103999999999999</v>
      </c>
      <c r="BH95" s="83">
        <f t="shared" si="77"/>
        <v>0</v>
      </c>
      <c r="BI95" s="194">
        <f t="shared" si="72"/>
        <v>0</v>
      </c>
      <c r="BJ95" s="83">
        <f t="shared" si="73"/>
        <v>0</v>
      </c>
      <c r="BK95" s="83">
        <f t="shared" si="74"/>
        <v>1</v>
      </c>
      <c r="BL95" s="83">
        <f t="shared" si="74"/>
        <v>4.6840000000000002</v>
      </c>
      <c r="BM95" s="84">
        <f t="shared" si="74"/>
        <v>28.103999999999999</v>
      </c>
      <c r="BN95" s="186">
        <f t="shared" si="75"/>
        <v>14.052</v>
      </c>
      <c r="BO95" s="195">
        <f t="shared" si="76"/>
        <v>14.1</v>
      </c>
    </row>
    <row r="96" spans="1:67" ht="16.5">
      <c r="A96" s="6">
        <v>89</v>
      </c>
      <c r="B96" s="192" t="s">
        <v>868</v>
      </c>
      <c r="C96" s="193">
        <v>1</v>
      </c>
      <c r="D96" s="78">
        <f t="shared" si="39"/>
        <v>4.6840000000000002</v>
      </c>
      <c r="E96" s="78">
        <f t="shared" si="40"/>
        <v>28.103999999999999</v>
      </c>
      <c r="F96" s="193">
        <v>0</v>
      </c>
      <c r="G96" s="78">
        <f t="shared" si="41"/>
        <v>0</v>
      </c>
      <c r="H96" s="78">
        <f t="shared" si="42"/>
        <v>0</v>
      </c>
      <c r="I96" s="80">
        <f t="shared" si="43"/>
        <v>1</v>
      </c>
      <c r="J96" s="80">
        <f t="shared" si="43"/>
        <v>4.6840000000000002</v>
      </c>
      <c r="K96" s="80">
        <f t="shared" si="43"/>
        <v>28.103999999999999</v>
      </c>
      <c r="L96" s="193">
        <v>0</v>
      </c>
      <c r="M96" s="78">
        <f t="shared" si="44"/>
        <v>0</v>
      </c>
      <c r="N96" s="78">
        <f t="shared" si="45"/>
        <v>0</v>
      </c>
      <c r="O96" s="193">
        <v>0</v>
      </c>
      <c r="P96" s="78">
        <f t="shared" si="46"/>
        <v>0</v>
      </c>
      <c r="Q96" s="78">
        <f t="shared" si="47"/>
        <v>0</v>
      </c>
      <c r="R96" s="80">
        <f t="shared" si="48"/>
        <v>0</v>
      </c>
      <c r="S96" s="80">
        <f t="shared" si="48"/>
        <v>0</v>
      </c>
      <c r="T96" s="80">
        <f t="shared" si="48"/>
        <v>0</v>
      </c>
      <c r="U96" s="81">
        <v>0</v>
      </c>
      <c r="V96" s="78">
        <f t="shared" si="49"/>
        <v>0</v>
      </c>
      <c r="W96" s="78">
        <f t="shared" si="50"/>
        <v>0</v>
      </c>
      <c r="X96" s="78">
        <v>0</v>
      </c>
      <c r="Y96" s="78">
        <f t="shared" si="51"/>
        <v>0</v>
      </c>
      <c r="Z96" s="78">
        <f t="shared" si="52"/>
        <v>0</v>
      </c>
      <c r="AA96" s="80">
        <f t="shared" si="53"/>
        <v>0</v>
      </c>
      <c r="AB96" s="80">
        <f t="shared" si="53"/>
        <v>0</v>
      </c>
      <c r="AC96" s="80">
        <f t="shared" si="53"/>
        <v>0</v>
      </c>
      <c r="AD96" s="193">
        <v>0</v>
      </c>
      <c r="AE96" s="78">
        <f t="shared" si="54"/>
        <v>0</v>
      </c>
      <c r="AF96" s="78">
        <f t="shared" si="55"/>
        <v>0</v>
      </c>
      <c r="AG96" s="78">
        <v>0</v>
      </c>
      <c r="AH96" s="78">
        <f t="shared" si="56"/>
        <v>0</v>
      </c>
      <c r="AI96" s="78">
        <f t="shared" si="57"/>
        <v>0</v>
      </c>
      <c r="AJ96" s="78">
        <f t="shared" si="58"/>
        <v>0</v>
      </c>
      <c r="AK96" s="78">
        <f t="shared" si="58"/>
        <v>0</v>
      </c>
      <c r="AL96" s="78">
        <f t="shared" si="58"/>
        <v>0</v>
      </c>
      <c r="AM96" s="81">
        <v>0</v>
      </c>
      <c r="AN96" s="78">
        <f t="shared" si="59"/>
        <v>0</v>
      </c>
      <c r="AO96" s="82">
        <f t="shared" si="60"/>
        <v>0</v>
      </c>
      <c r="AP96" s="78">
        <v>0</v>
      </c>
      <c r="AQ96" s="82">
        <f t="shared" si="61"/>
        <v>0</v>
      </c>
      <c r="AR96" s="78">
        <f t="shared" si="62"/>
        <v>0</v>
      </c>
      <c r="AS96" s="82">
        <f t="shared" si="63"/>
        <v>0</v>
      </c>
      <c r="AT96" s="78">
        <f t="shared" si="63"/>
        <v>0</v>
      </c>
      <c r="AU96" s="82">
        <f t="shared" si="63"/>
        <v>0</v>
      </c>
      <c r="AV96" s="193">
        <v>0</v>
      </c>
      <c r="AW96" s="78">
        <f t="shared" si="64"/>
        <v>0</v>
      </c>
      <c r="AX96" s="82">
        <f t="shared" si="65"/>
        <v>0</v>
      </c>
      <c r="AY96" s="78">
        <v>0</v>
      </c>
      <c r="AZ96" s="82">
        <f t="shared" si="66"/>
        <v>0</v>
      </c>
      <c r="BA96" s="78">
        <f t="shared" si="67"/>
        <v>0</v>
      </c>
      <c r="BB96" s="82">
        <f t="shared" si="68"/>
        <v>0</v>
      </c>
      <c r="BC96" s="78">
        <f t="shared" si="68"/>
        <v>0</v>
      </c>
      <c r="BD96" s="82">
        <f t="shared" si="68"/>
        <v>0</v>
      </c>
      <c r="BE96" s="83">
        <f t="shared" si="69"/>
        <v>1</v>
      </c>
      <c r="BF96" s="83">
        <f t="shared" si="70"/>
        <v>4.6840000000000002</v>
      </c>
      <c r="BG96" s="83">
        <f t="shared" si="71"/>
        <v>28.103999999999999</v>
      </c>
      <c r="BH96" s="83">
        <f t="shared" si="77"/>
        <v>0</v>
      </c>
      <c r="BI96" s="194">
        <f t="shared" si="72"/>
        <v>0</v>
      </c>
      <c r="BJ96" s="83">
        <f t="shared" si="73"/>
        <v>0</v>
      </c>
      <c r="BK96" s="83">
        <f t="shared" si="74"/>
        <v>1</v>
      </c>
      <c r="BL96" s="83">
        <f t="shared" si="74"/>
        <v>4.6840000000000002</v>
      </c>
      <c r="BM96" s="84">
        <f t="shared" si="74"/>
        <v>28.103999999999999</v>
      </c>
      <c r="BN96" s="186">
        <f t="shared" si="75"/>
        <v>14.052</v>
      </c>
      <c r="BO96" s="195">
        <f t="shared" si="76"/>
        <v>14.1</v>
      </c>
    </row>
    <row r="97" spans="1:67" ht="16.5">
      <c r="A97" s="6">
        <v>90</v>
      </c>
      <c r="B97" s="192" t="s">
        <v>869</v>
      </c>
      <c r="C97" s="193">
        <v>0</v>
      </c>
      <c r="D97" s="78">
        <f t="shared" si="39"/>
        <v>0</v>
      </c>
      <c r="E97" s="78">
        <f t="shared" si="40"/>
        <v>0</v>
      </c>
      <c r="F97" s="193">
        <v>1</v>
      </c>
      <c r="G97" s="78">
        <f t="shared" si="41"/>
        <v>2.6</v>
      </c>
      <c r="H97" s="78">
        <f t="shared" si="42"/>
        <v>15.600000000000001</v>
      </c>
      <c r="I97" s="80">
        <f t="shared" si="43"/>
        <v>1</v>
      </c>
      <c r="J97" s="80">
        <f t="shared" si="43"/>
        <v>2.6</v>
      </c>
      <c r="K97" s="80">
        <f t="shared" si="43"/>
        <v>15.600000000000001</v>
      </c>
      <c r="L97" s="193">
        <v>0</v>
      </c>
      <c r="M97" s="78">
        <f t="shared" si="44"/>
        <v>0</v>
      </c>
      <c r="N97" s="78">
        <f t="shared" si="45"/>
        <v>0</v>
      </c>
      <c r="O97" s="193">
        <v>0</v>
      </c>
      <c r="P97" s="78">
        <f t="shared" si="46"/>
        <v>0</v>
      </c>
      <c r="Q97" s="78">
        <f t="shared" si="47"/>
        <v>0</v>
      </c>
      <c r="R97" s="80">
        <f t="shared" si="48"/>
        <v>0</v>
      </c>
      <c r="S97" s="80">
        <f t="shared" si="48"/>
        <v>0</v>
      </c>
      <c r="T97" s="80">
        <f t="shared" si="48"/>
        <v>0</v>
      </c>
      <c r="U97" s="81">
        <v>1</v>
      </c>
      <c r="V97" s="78">
        <f t="shared" si="49"/>
        <v>4.6840000000000002</v>
      </c>
      <c r="W97" s="78">
        <f t="shared" si="50"/>
        <v>28.103999999999999</v>
      </c>
      <c r="X97" s="78">
        <v>0</v>
      </c>
      <c r="Y97" s="78">
        <f t="shared" si="51"/>
        <v>0</v>
      </c>
      <c r="Z97" s="78">
        <f t="shared" si="52"/>
        <v>0</v>
      </c>
      <c r="AA97" s="80">
        <f t="shared" si="53"/>
        <v>1</v>
      </c>
      <c r="AB97" s="80">
        <f t="shared" si="53"/>
        <v>4.6840000000000002</v>
      </c>
      <c r="AC97" s="80">
        <f t="shared" si="53"/>
        <v>28.103999999999999</v>
      </c>
      <c r="AD97" s="193">
        <v>0</v>
      </c>
      <c r="AE97" s="78">
        <f t="shared" si="54"/>
        <v>0</v>
      </c>
      <c r="AF97" s="78">
        <f t="shared" si="55"/>
        <v>0</v>
      </c>
      <c r="AG97" s="78">
        <v>0</v>
      </c>
      <c r="AH97" s="78">
        <f t="shared" si="56"/>
        <v>0</v>
      </c>
      <c r="AI97" s="78">
        <f t="shared" si="57"/>
        <v>0</v>
      </c>
      <c r="AJ97" s="78">
        <f t="shared" si="58"/>
        <v>0</v>
      </c>
      <c r="AK97" s="78">
        <f t="shared" si="58"/>
        <v>0</v>
      </c>
      <c r="AL97" s="78">
        <f t="shared" si="58"/>
        <v>0</v>
      </c>
      <c r="AM97" s="81">
        <v>0</v>
      </c>
      <c r="AN97" s="78">
        <f t="shared" si="59"/>
        <v>0</v>
      </c>
      <c r="AO97" s="82">
        <f t="shared" si="60"/>
        <v>0</v>
      </c>
      <c r="AP97" s="78">
        <v>0</v>
      </c>
      <c r="AQ97" s="82">
        <f t="shared" si="61"/>
        <v>0</v>
      </c>
      <c r="AR97" s="78">
        <f t="shared" si="62"/>
        <v>0</v>
      </c>
      <c r="AS97" s="82">
        <f t="shared" si="63"/>
        <v>0</v>
      </c>
      <c r="AT97" s="78">
        <f t="shared" si="63"/>
        <v>0</v>
      </c>
      <c r="AU97" s="82">
        <f t="shared" si="63"/>
        <v>0</v>
      </c>
      <c r="AV97" s="193">
        <v>0</v>
      </c>
      <c r="AW97" s="78">
        <f t="shared" si="64"/>
        <v>0</v>
      </c>
      <c r="AX97" s="82">
        <f t="shared" si="65"/>
        <v>0</v>
      </c>
      <c r="AY97" s="78">
        <v>0</v>
      </c>
      <c r="AZ97" s="82">
        <f t="shared" si="66"/>
        <v>0</v>
      </c>
      <c r="BA97" s="78">
        <f t="shared" si="67"/>
        <v>0</v>
      </c>
      <c r="BB97" s="82">
        <f t="shared" si="68"/>
        <v>0</v>
      </c>
      <c r="BC97" s="78">
        <f t="shared" si="68"/>
        <v>0</v>
      </c>
      <c r="BD97" s="82">
        <f t="shared" si="68"/>
        <v>0</v>
      </c>
      <c r="BE97" s="83">
        <f t="shared" si="69"/>
        <v>1</v>
      </c>
      <c r="BF97" s="83">
        <f t="shared" si="70"/>
        <v>4.6840000000000002</v>
      </c>
      <c r="BG97" s="83">
        <f t="shared" si="71"/>
        <v>28.103999999999999</v>
      </c>
      <c r="BH97" s="83">
        <f t="shared" si="77"/>
        <v>1</v>
      </c>
      <c r="BI97" s="194">
        <f t="shared" si="72"/>
        <v>2.6</v>
      </c>
      <c r="BJ97" s="83">
        <f t="shared" si="73"/>
        <v>15.600000000000001</v>
      </c>
      <c r="BK97" s="83">
        <f t="shared" si="74"/>
        <v>2</v>
      </c>
      <c r="BL97" s="83">
        <f t="shared" si="74"/>
        <v>7.2840000000000007</v>
      </c>
      <c r="BM97" s="84">
        <f t="shared" si="74"/>
        <v>43.704000000000001</v>
      </c>
      <c r="BN97" s="186">
        <f t="shared" si="75"/>
        <v>21.852</v>
      </c>
      <c r="BO97" s="195">
        <f t="shared" si="76"/>
        <v>21.9</v>
      </c>
    </row>
    <row r="98" spans="1:67" ht="16.5">
      <c r="A98" s="6">
        <v>91</v>
      </c>
      <c r="B98" s="192" t="s">
        <v>870</v>
      </c>
      <c r="C98" s="193">
        <v>0</v>
      </c>
      <c r="D98" s="78">
        <f t="shared" si="39"/>
        <v>0</v>
      </c>
      <c r="E98" s="78">
        <f t="shared" si="40"/>
        <v>0</v>
      </c>
      <c r="F98" s="193">
        <v>1</v>
      </c>
      <c r="G98" s="78">
        <f t="shared" si="41"/>
        <v>2.6</v>
      </c>
      <c r="H98" s="78">
        <f t="shared" si="42"/>
        <v>15.600000000000001</v>
      </c>
      <c r="I98" s="80">
        <f t="shared" si="43"/>
        <v>1</v>
      </c>
      <c r="J98" s="80">
        <f t="shared" si="43"/>
        <v>2.6</v>
      </c>
      <c r="K98" s="80">
        <f t="shared" si="43"/>
        <v>15.600000000000001</v>
      </c>
      <c r="L98" s="193">
        <v>0</v>
      </c>
      <c r="M98" s="78">
        <f t="shared" si="44"/>
        <v>0</v>
      </c>
      <c r="N98" s="78">
        <f t="shared" si="45"/>
        <v>0</v>
      </c>
      <c r="O98" s="193">
        <v>1</v>
      </c>
      <c r="P98" s="78">
        <f t="shared" si="46"/>
        <v>2.6</v>
      </c>
      <c r="Q98" s="78">
        <f t="shared" si="47"/>
        <v>15.600000000000001</v>
      </c>
      <c r="R98" s="80">
        <f t="shared" si="48"/>
        <v>1</v>
      </c>
      <c r="S98" s="80">
        <f t="shared" si="48"/>
        <v>2.6</v>
      </c>
      <c r="T98" s="80">
        <f t="shared" si="48"/>
        <v>15.600000000000001</v>
      </c>
      <c r="U98" s="81">
        <v>0</v>
      </c>
      <c r="V98" s="78">
        <f t="shared" si="49"/>
        <v>0</v>
      </c>
      <c r="W98" s="78">
        <f t="shared" si="50"/>
        <v>0</v>
      </c>
      <c r="X98" s="78">
        <v>0</v>
      </c>
      <c r="Y98" s="78">
        <f t="shared" si="51"/>
        <v>0</v>
      </c>
      <c r="Z98" s="78">
        <f t="shared" si="52"/>
        <v>0</v>
      </c>
      <c r="AA98" s="80">
        <f t="shared" si="53"/>
        <v>0</v>
      </c>
      <c r="AB98" s="80">
        <f t="shared" si="53"/>
        <v>0</v>
      </c>
      <c r="AC98" s="80">
        <f t="shared" si="53"/>
        <v>0</v>
      </c>
      <c r="AD98" s="193">
        <v>0</v>
      </c>
      <c r="AE98" s="78">
        <f t="shared" si="54"/>
        <v>0</v>
      </c>
      <c r="AF98" s="78">
        <f t="shared" si="55"/>
        <v>0</v>
      </c>
      <c r="AG98" s="78">
        <v>0</v>
      </c>
      <c r="AH98" s="78">
        <f t="shared" si="56"/>
        <v>0</v>
      </c>
      <c r="AI98" s="78">
        <f t="shared" si="57"/>
        <v>0</v>
      </c>
      <c r="AJ98" s="78">
        <f t="shared" si="58"/>
        <v>0</v>
      </c>
      <c r="AK98" s="78">
        <f t="shared" si="58"/>
        <v>0</v>
      </c>
      <c r="AL98" s="78">
        <f t="shared" si="58"/>
        <v>0</v>
      </c>
      <c r="AM98" s="81">
        <v>0</v>
      </c>
      <c r="AN98" s="78">
        <f t="shared" si="59"/>
        <v>0</v>
      </c>
      <c r="AO98" s="82">
        <f t="shared" si="60"/>
        <v>0</v>
      </c>
      <c r="AP98" s="78">
        <v>0</v>
      </c>
      <c r="AQ98" s="82">
        <f t="shared" si="61"/>
        <v>0</v>
      </c>
      <c r="AR98" s="78">
        <f t="shared" si="62"/>
        <v>0</v>
      </c>
      <c r="AS98" s="82">
        <f t="shared" si="63"/>
        <v>0</v>
      </c>
      <c r="AT98" s="78">
        <f t="shared" si="63"/>
        <v>0</v>
      </c>
      <c r="AU98" s="82">
        <f t="shared" si="63"/>
        <v>0</v>
      </c>
      <c r="AV98" s="193">
        <v>0</v>
      </c>
      <c r="AW98" s="78">
        <f t="shared" si="64"/>
        <v>0</v>
      </c>
      <c r="AX98" s="82">
        <f t="shared" si="65"/>
        <v>0</v>
      </c>
      <c r="AY98" s="78">
        <v>0</v>
      </c>
      <c r="AZ98" s="82">
        <f t="shared" si="66"/>
        <v>0</v>
      </c>
      <c r="BA98" s="78">
        <f t="shared" si="67"/>
        <v>0</v>
      </c>
      <c r="BB98" s="82">
        <f t="shared" si="68"/>
        <v>0</v>
      </c>
      <c r="BC98" s="78">
        <f t="shared" si="68"/>
        <v>0</v>
      </c>
      <c r="BD98" s="82">
        <f t="shared" si="68"/>
        <v>0</v>
      </c>
      <c r="BE98" s="83">
        <f t="shared" si="69"/>
        <v>0</v>
      </c>
      <c r="BF98" s="83">
        <f t="shared" si="70"/>
        <v>0</v>
      </c>
      <c r="BG98" s="83">
        <f t="shared" si="71"/>
        <v>0</v>
      </c>
      <c r="BH98" s="83">
        <f t="shared" si="77"/>
        <v>1</v>
      </c>
      <c r="BI98" s="194">
        <f t="shared" si="72"/>
        <v>2.6</v>
      </c>
      <c r="BJ98" s="83">
        <f t="shared" si="73"/>
        <v>15.600000000000001</v>
      </c>
      <c r="BK98" s="83">
        <f t="shared" si="74"/>
        <v>1</v>
      </c>
      <c r="BL98" s="83">
        <f t="shared" si="74"/>
        <v>2.6</v>
      </c>
      <c r="BM98" s="84">
        <f t="shared" si="74"/>
        <v>15.600000000000001</v>
      </c>
      <c r="BN98" s="186">
        <f t="shared" si="75"/>
        <v>7.8000000000000007</v>
      </c>
      <c r="BO98" s="195">
        <f t="shared" si="76"/>
        <v>7.8</v>
      </c>
    </row>
    <row r="99" spans="1:67" ht="16.5">
      <c r="A99" s="6">
        <v>92</v>
      </c>
      <c r="B99" s="192" t="s">
        <v>871</v>
      </c>
      <c r="C99" s="193">
        <v>0</v>
      </c>
      <c r="D99" s="78">
        <f t="shared" si="39"/>
        <v>0</v>
      </c>
      <c r="E99" s="78">
        <f t="shared" si="40"/>
        <v>0</v>
      </c>
      <c r="F99" s="193">
        <v>0</v>
      </c>
      <c r="G99" s="78">
        <f t="shared" si="41"/>
        <v>0</v>
      </c>
      <c r="H99" s="78">
        <f t="shared" si="42"/>
        <v>0</v>
      </c>
      <c r="I99" s="80">
        <f t="shared" si="43"/>
        <v>0</v>
      </c>
      <c r="J99" s="80">
        <f t="shared" si="43"/>
        <v>0</v>
      </c>
      <c r="K99" s="80">
        <f t="shared" si="43"/>
        <v>0</v>
      </c>
      <c r="L99" s="193">
        <v>0</v>
      </c>
      <c r="M99" s="78">
        <f t="shared" si="44"/>
        <v>0</v>
      </c>
      <c r="N99" s="78">
        <f t="shared" si="45"/>
        <v>0</v>
      </c>
      <c r="O99" s="193">
        <v>0</v>
      </c>
      <c r="P99" s="78">
        <f t="shared" si="46"/>
        <v>0</v>
      </c>
      <c r="Q99" s="78">
        <f t="shared" si="47"/>
        <v>0</v>
      </c>
      <c r="R99" s="80">
        <f t="shared" si="48"/>
        <v>0</v>
      </c>
      <c r="S99" s="80">
        <f t="shared" si="48"/>
        <v>0</v>
      </c>
      <c r="T99" s="80">
        <f t="shared" si="48"/>
        <v>0</v>
      </c>
      <c r="U99" s="81">
        <v>0</v>
      </c>
      <c r="V99" s="78">
        <f t="shared" si="49"/>
        <v>0</v>
      </c>
      <c r="W99" s="78">
        <f t="shared" si="50"/>
        <v>0</v>
      </c>
      <c r="X99" s="78">
        <v>0</v>
      </c>
      <c r="Y99" s="78">
        <f t="shared" si="51"/>
        <v>0</v>
      </c>
      <c r="Z99" s="78">
        <f t="shared" si="52"/>
        <v>0</v>
      </c>
      <c r="AA99" s="80">
        <f t="shared" si="53"/>
        <v>0</v>
      </c>
      <c r="AB99" s="80">
        <f t="shared" si="53"/>
        <v>0</v>
      </c>
      <c r="AC99" s="80">
        <f t="shared" si="53"/>
        <v>0</v>
      </c>
      <c r="AD99" s="193"/>
      <c r="AE99" s="78">
        <f t="shared" si="54"/>
        <v>0</v>
      </c>
      <c r="AF99" s="78">
        <f t="shared" si="55"/>
        <v>0</v>
      </c>
      <c r="AG99" s="78">
        <v>0</v>
      </c>
      <c r="AH99" s="78">
        <f t="shared" si="56"/>
        <v>0</v>
      </c>
      <c r="AI99" s="78">
        <f t="shared" si="57"/>
        <v>0</v>
      </c>
      <c r="AJ99" s="78">
        <f t="shared" si="58"/>
        <v>0</v>
      </c>
      <c r="AK99" s="78">
        <f t="shared" si="58"/>
        <v>0</v>
      </c>
      <c r="AL99" s="78">
        <f t="shared" si="58"/>
        <v>0</v>
      </c>
      <c r="AM99" s="81">
        <v>0</v>
      </c>
      <c r="AN99" s="78">
        <f t="shared" si="59"/>
        <v>0</v>
      </c>
      <c r="AO99" s="82">
        <f t="shared" si="60"/>
        <v>0</v>
      </c>
      <c r="AP99" s="78">
        <v>0</v>
      </c>
      <c r="AQ99" s="82">
        <f t="shared" si="61"/>
        <v>0</v>
      </c>
      <c r="AR99" s="78">
        <f t="shared" si="62"/>
        <v>0</v>
      </c>
      <c r="AS99" s="82">
        <f t="shared" si="63"/>
        <v>0</v>
      </c>
      <c r="AT99" s="78">
        <f t="shared" si="63"/>
        <v>0</v>
      </c>
      <c r="AU99" s="82">
        <f t="shared" si="63"/>
        <v>0</v>
      </c>
      <c r="AV99" s="193">
        <v>0</v>
      </c>
      <c r="AW99" s="78">
        <f t="shared" si="64"/>
        <v>0</v>
      </c>
      <c r="AX99" s="82">
        <f t="shared" si="65"/>
        <v>0</v>
      </c>
      <c r="AY99" s="78">
        <v>0</v>
      </c>
      <c r="AZ99" s="82">
        <f t="shared" si="66"/>
        <v>0</v>
      </c>
      <c r="BA99" s="78">
        <f t="shared" si="67"/>
        <v>0</v>
      </c>
      <c r="BB99" s="82">
        <f t="shared" si="68"/>
        <v>0</v>
      </c>
      <c r="BC99" s="78">
        <f t="shared" si="68"/>
        <v>0</v>
      </c>
      <c r="BD99" s="82">
        <f t="shared" si="68"/>
        <v>0</v>
      </c>
      <c r="BE99" s="83">
        <f t="shared" si="69"/>
        <v>0</v>
      </c>
      <c r="BF99" s="83">
        <f t="shared" si="70"/>
        <v>0</v>
      </c>
      <c r="BG99" s="83">
        <f t="shared" si="71"/>
        <v>0</v>
      </c>
      <c r="BH99" s="83">
        <f t="shared" si="77"/>
        <v>0</v>
      </c>
      <c r="BI99" s="194">
        <f t="shared" si="72"/>
        <v>0</v>
      </c>
      <c r="BJ99" s="83">
        <f t="shared" si="73"/>
        <v>0</v>
      </c>
      <c r="BK99" s="83">
        <f t="shared" si="74"/>
        <v>0</v>
      </c>
      <c r="BL99" s="83">
        <f t="shared" si="74"/>
        <v>0</v>
      </c>
      <c r="BM99" s="84">
        <f t="shared" si="74"/>
        <v>0</v>
      </c>
      <c r="BN99" s="186">
        <f t="shared" si="75"/>
        <v>0</v>
      </c>
      <c r="BO99" s="195">
        <f t="shared" si="76"/>
        <v>0</v>
      </c>
    </row>
    <row r="100" spans="1:67" ht="16.5">
      <c r="A100" s="6">
        <v>93</v>
      </c>
      <c r="B100" s="192" t="s">
        <v>872</v>
      </c>
      <c r="C100" s="193">
        <v>2</v>
      </c>
      <c r="D100" s="78">
        <f t="shared" si="39"/>
        <v>9.3680000000000003</v>
      </c>
      <c r="E100" s="78">
        <f t="shared" si="40"/>
        <v>56.207999999999998</v>
      </c>
      <c r="F100" s="193">
        <v>0</v>
      </c>
      <c r="G100" s="78">
        <f t="shared" si="41"/>
        <v>0</v>
      </c>
      <c r="H100" s="78">
        <f t="shared" si="42"/>
        <v>0</v>
      </c>
      <c r="I100" s="80">
        <f t="shared" si="43"/>
        <v>2</v>
      </c>
      <c r="J100" s="80">
        <f t="shared" si="43"/>
        <v>9.3680000000000003</v>
      </c>
      <c r="K100" s="80">
        <f t="shared" si="43"/>
        <v>56.207999999999998</v>
      </c>
      <c r="L100" s="193">
        <v>0</v>
      </c>
      <c r="M100" s="78">
        <f t="shared" si="44"/>
        <v>0</v>
      </c>
      <c r="N100" s="78">
        <f t="shared" si="45"/>
        <v>0</v>
      </c>
      <c r="O100" s="193">
        <v>0</v>
      </c>
      <c r="P100" s="78">
        <f t="shared" si="46"/>
        <v>0</v>
      </c>
      <c r="Q100" s="78">
        <f t="shared" si="47"/>
        <v>0</v>
      </c>
      <c r="R100" s="80">
        <f t="shared" si="48"/>
        <v>0</v>
      </c>
      <c r="S100" s="80">
        <f t="shared" si="48"/>
        <v>0</v>
      </c>
      <c r="T100" s="80">
        <f t="shared" si="48"/>
        <v>0</v>
      </c>
      <c r="U100" s="81">
        <v>0</v>
      </c>
      <c r="V100" s="78">
        <f t="shared" si="49"/>
        <v>0</v>
      </c>
      <c r="W100" s="78">
        <f t="shared" si="50"/>
        <v>0</v>
      </c>
      <c r="X100" s="78">
        <v>0</v>
      </c>
      <c r="Y100" s="78">
        <f t="shared" si="51"/>
        <v>0</v>
      </c>
      <c r="Z100" s="78">
        <f t="shared" si="52"/>
        <v>0</v>
      </c>
      <c r="AA100" s="80">
        <f t="shared" si="53"/>
        <v>0</v>
      </c>
      <c r="AB100" s="80">
        <f t="shared" si="53"/>
        <v>0</v>
      </c>
      <c r="AC100" s="80">
        <f t="shared" si="53"/>
        <v>0</v>
      </c>
      <c r="AD100" s="193"/>
      <c r="AE100" s="78">
        <f t="shared" si="54"/>
        <v>0</v>
      </c>
      <c r="AF100" s="78">
        <f t="shared" si="55"/>
        <v>0</v>
      </c>
      <c r="AG100" s="78">
        <v>0</v>
      </c>
      <c r="AH100" s="78">
        <f t="shared" si="56"/>
        <v>0</v>
      </c>
      <c r="AI100" s="78">
        <f t="shared" si="57"/>
        <v>0</v>
      </c>
      <c r="AJ100" s="78">
        <f t="shared" si="58"/>
        <v>0</v>
      </c>
      <c r="AK100" s="78">
        <f t="shared" si="58"/>
        <v>0</v>
      </c>
      <c r="AL100" s="78">
        <f t="shared" si="58"/>
        <v>0</v>
      </c>
      <c r="AM100" s="81">
        <v>0</v>
      </c>
      <c r="AN100" s="78">
        <f t="shared" si="59"/>
        <v>0</v>
      </c>
      <c r="AO100" s="82">
        <f t="shared" si="60"/>
        <v>0</v>
      </c>
      <c r="AP100" s="78">
        <v>0</v>
      </c>
      <c r="AQ100" s="82">
        <f t="shared" si="61"/>
        <v>0</v>
      </c>
      <c r="AR100" s="78">
        <f t="shared" si="62"/>
        <v>0</v>
      </c>
      <c r="AS100" s="82">
        <f t="shared" si="63"/>
        <v>0</v>
      </c>
      <c r="AT100" s="78">
        <f t="shared" si="63"/>
        <v>0</v>
      </c>
      <c r="AU100" s="82">
        <f t="shared" si="63"/>
        <v>0</v>
      </c>
      <c r="AV100" s="193">
        <v>0</v>
      </c>
      <c r="AW100" s="78">
        <f t="shared" si="64"/>
        <v>0</v>
      </c>
      <c r="AX100" s="82">
        <f t="shared" si="65"/>
        <v>0</v>
      </c>
      <c r="AY100" s="78">
        <v>0</v>
      </c>
      <c r="AZ100" s="82">
        <f t="shared" si="66"/>
        <v>0</v>
      </c>
      <c r="BA100" s="78">
        <f t="shared" si="67"/>
        <v>0</v>
      </c>
      <c r="BB100" s="82">
        <f t="shared" si="68"/>
        <v>0</v>
      </c>
      <c r="BC100" s="78">
        <f t="shared" si="68"/>
        <v>0</v>
      </c>
      <c r="BD100" s="82">
        <f t="shared" si="68"/>
        <v>0</v>
      </c>
      <c r="BE100" s="83">
        <f t="shared" si="69"/>
        <v>2</v>
      </c>
      <c r="BF100" s="83">
        <f t="shared" si="70"/>
        <v>9.3680000000000003</v>
      </c>
      <c r="BG100" s="83">
        <f t="shared" si="71"/>
        <v>56.207999999999998</v>
      </c>
      <c r="BH100" s="83">
        <f t="shared" si="77"/>
        <v>0</v>
      </c>
      <c r="BI100" s="194">
        <f t="shared" si="72"/>
        <v>0</v>
      </c>
      <c r="BJ100" s="83">
        <f t="shared" si="73"/>
        <v>0</v>
      </c>
      <c r="BK100" s="83">
        <f t="shared" si="74"/>
        <v>2</v>
      </c>
      <c r="BL100" s="83">
        <f t="shared" si="74"/>
        <v>9.3680000000000003</v>
      </c>
      <c r="BM100" s="84">
        <f t="shared" si="74"/>
        <v>56.207999999999998</v>
      </c>
      <c r="BN100" s="186">
        <f t="shared" si="75"/>
        <v>28.103999999999999</v>
      </c>
      <c r="BO100" s="195">
        <f t="shared" si="76"/>
        <v>28.1</v>
      </c>
    </row>
    <row r="101" spans="1:67" ht="16.5">
      <c r="A101" s="6">
        <v>94</v>
      </c>
      <c r="B101" s="192" t="s">
        <v>873</v>
      </c>
      <c r="C101" s="193">
        <v>2</v>
      </c>
      <c r="D101" s="78">
        <f t="shared" si="39"/>
        <v>9.3680000000000003</v>
      </c>
      <c r="E101" s="78">
        <f t="shared" si="40"/>
        <v>56.207999999999998</v>
      </c>
      <c r="F101" s="193">
        <v>0</v>
      </c>
      <c r="G101" s="78">
        <f t="shared" si="41"/>
        <v>0</v>
      </c>
      <c r="H101" s="78">
        <f t="shared" si="42"/>
        <v>0</v>
      </c>
      <c r="I101" s="80">
        <f t="shared" si="43"/>
        <v>2</v>
      </c>
      <c r="J101" s="80">
        <f t="shared" si="43"/>
        <v>9.3680000000000003</v>
      </c>
      <c r="K101" s="80">
        <f t="shared" si="43"/>
        <v>56.207999999999998</v>
      </c>
      <c r="L101" s="193">
        <v>0</v>
      </c>
      <c r="M101" s="78">
        <f t="shared" si="44"/>
        <v>0</v>
      </c>
      <c r="N101" s="78">
        <f t="shared" si="45"/>
        <v>0</v>
      </c>
      <c r="O101" s="193">
        <v>0</v>
      </c>
      <c r="P101" s="78">
        <f t="shared" si="46"/>
        <v>0</v>
      </c>
      <c r="Q101" s="78">
        <f t="shared" si="47"/>
        <v>0</v>
      </c>
      <c r="R101" s="80">
        <f t="shared" si="48"/>
        <v>0</v>
      </c>
      <c r="S101" s="80">
        <f t="shared" si="48"/>
        <v>0</v>
      </c>
      <c r="T101" s="80">
        <f t="shared" si="48"/>
        <v>0</v>
      </c>
      <c r="U101" s="81">
        <v>0</v>
      </c>
      <c r="V101" s="78">
        <f t="shared" si="49"/>
        <v>0</v>
      </c>
      <c r="W101" s="78">
        <f t="shared" si="50"/>
        <v>0</v>
      </c>
      <c r="X101" s="78">
        <v>0</v>
      </c>
      <c r="Y101" s="78">
        <f t="shared" si="51"/>
        <v>0</v>
      </c>
      <c r="Z101" s="78">
        <f t="shared" si="52"/>
        <v>0</v>
      </c>
      <c r="AA101" s="80">
        <f t="shared" si="53"/>
        <v>0</v>
      </c>
      <c r="AB101" s="80">
        <f t="shared" si="53"/>
        <v>0</v>
      </c>
      <c r="AC101" s="80">
        <f t="shared" si="53"/>
        <v>0</v>
      </c>
      <c r="AD101" s="193">
        <v>0</v>
      </c>
      <c r="AE101" s="78">
        <f t="shared" si="54"/>
        <v>0</v>
      </c>
      <c r="AF101" s="78">
        <f t="shared" si="55"/>
        <v>0</v>
      </c>
      <c r="AG101" s="78">
        <v>0</v>
      </c>
      <c r="AH101" s="78">
        <f t="shared" si="56"/>
        <v>0</v>
      </c>
      <c r="AI101" s="78">
        <f t="shared" si="57"/>
        <v>0</v>
      </c>
      <c r="AJ101" s="78">
        <f t="shared" si="58"/>
        <v>0</v>
      </c>
      <c r="AK101" s="78">
        <f t="shared" si="58"/>
        <v>0</v>
      </c>
      <c r="AL101" s="78">
        <f t="shared" si="58"/>
        <v>0</v>
      </c>
      <c r="AM101" s="81">
        <v>0</v>
      </c>
      <c r="AN101" s="78">
        <f t="shared" si="59"/>
        <v>0</v>
      </c>
      <c r="AO101" s="82">
        <f t="shared" si="60"/>
        <v>0</v>
      </c>
      <c r="AP101" s="78">
        <v>0</v>
      </c>
      <c r="AQ101" s="82">
        <f t="shared" si="61"/>
        <v>0</v>
      </c>
      <c r="AR101" s="78">
        <f t="shared" si="62"/>
        <v>0</v>
      </c>
      <c r="AS101" s="82">
        <f t="shared" si="63"/>
        <v>0</v>
      </c>
      <c r="AT101" s="78">
        <f t="shared" si="63"/>
        <v>0</v>
      </c>
      <c r="AU101" s="82">
        <f t="shared" si="63"/>
        <v>0</v>
      </c>
      <c r="AV101" s="193">
        <v>0</v>
      </c>
      <c r="AW101" s="78">
        <f t="shared" si="64"/>
        <v>0</v>
      </c>
      <c r="AX101" s="82">
        <f t="shared" si="65"/>
        <v>0</v>
      </c>
      <c r="AY101" s="78">
        <v>0</v>
      </c>
      <c r="AZ101" s="82">
        <f t="shared" si="66"/>
        <v>0</v>
      </c>
      <c r="BA101" s="78">
        <f t="shared" si="67"/>
        <v>0</v>
      </c>
      <c r="BB101" s="82">
        <f t="shared" si="68"/>
        <v>0</v>
      </c>
      <c r="BC101" s="78">
        <f t="shared" si="68"/>
        <v>0</v>
      </c>
      <c r="BD101" s="82">
        <f t="shared" si="68"/>
        <v>0</v>
      </c>
      <c r="BE101" s="83">
        <f t="shared" si="69"/>
        <v>2</v>
      </c>
      <c r="BF101" s="83">
        <f t="shared" si="70"/>
        <v>9.3680000000000003</v>
      </c>
      <c r="BG101" s="83">
        <f t="shared" si="71"/>
        <v>56.207999999999998</v>
      </c>
      <c r="BH101" s="83">
        <f t="shared" si="77"/>
        <v>0</v>
      </c>
      <c r="BI101" s="194">
        <f t="shared" si="72"/>
        <v>0</v>
      </c>
      <c r="BJ101" s="83">
        <f t="shared" si="73"/>
        <v>0</v>
      </c>
      <c r="BK101" s="83">
        <f t="shared" si="74"/>
        <v>2</v>
      </c>
      <c r="BL101" s="83">
        <f t="shared" si="74"/>
        <v>9.3680000000000003</v>
      </c>
      <c r="BM101" s="84">
        <f t="shared" si="74"/>
        <v>56.207999999999998</v>
      </c>
      <c r="BN101" s="186">
        <f t="shared" si="75"/>
        <v>28.103999999999999</v>
      </c>
      <c r="BO101" s="195">
        <f t="shared" si="76"/>
        <v>28.1</v>
      </c>
    </row>
    <row r="102" spans="1:67" ht="16.5">
      <c r="A102" s="6">
        <v>95</v>
      </c>
      <c r="B102" s="192" t="s">
        <v>874</v>
      </c>
      <c r="C102" s="193">
        <v>0</v>
      </c>
      <c r="D102" s="78">
        <f t="shared" si="39"/>
        <v>0</v>
      </c>
      <c r="E102" s="78">
        <f t="shared" si="40"/>
        <v>0</v>
      </c>
      <c r="F102" s="193">
        <v>0</v>
      </c>
      <c r="G102" s="78">
        <f t="shared" si="41"/>
        <v>0</v>
      </c>
      <c r="H102" s="78">
        <f t="shared" si="42"/>
        <v>0</v>
      </c>
      <c r="I102" s="80">
        <f t="shared" si="43"/>
        <v>0</v>
      </c>
      <c r="J102" s="80">
        <f t="shared" si="43"/>
        <v>0</v>
      </c>
      <c r="K102" s="80">
        <f t="shared" si="43"/>
        <v>0</v>
      </c>
      <c r="L102" s="193">
        <v>0</v>
      </c>
      <c r="M102" s="78">
        <f t="shared" si="44"/>
        <v>0</v>
      </c>
      <c r="N102" s="78">
        <f t="shared" si="45"/>
        <v>0</v>
      </c>
      <c r="O102" s="193">
        <v>0</v>
      </c>
      <c r="P102" s="78">
        <f t="shared" si="46"/>
        <v>0</v>
      </c>
      <c r="Q102" s="78">
        <f t="shared" si="47"/>
        <v>0</v>
      </c>
      <c r="R102" s="80">
        <f t="shared" si="48"/>
        <v>0</v>
      </c>
      <c r="S102" s="80">
        <f t="shared" si="48"/>
        <v>0</v>
      </c>
      <c r="T102" s="80">
        <f t="shared" si="48"/>
        <v>0</v>
      </c>
      <c r="U102" s="81">
        <v>0</v>
      </c>
      <c r="V102" s="78">
        <f t="shared" si="49"/>
        <v>0</v>
      </c>
      <c r="W102" s="78">
        <f t="shared" si="50"/>
        <v>0</v>
      </c>
      <c r="X102" s="78">
        <v>0</v>
      </c>
      <c r="Y102" s="78">
        <f t="shared" si="51"/>
        <v>0</v>
      </c>
      <c r="Z102" s="78">
        <f t="shared" si="52"/>
        <v>0</v>
      </c>
      <c r="AA102" s="80">
        <f t="shared" si="53"/>
        <v>0</v>
      </c>
      <c r="AB102" s="80">
        <f t="shared" si="53"/>
        <v>0</v>
      </c>
      <c r="AC102" s="80">
        <f t="shared" si="53"/>
        <v>0</v>
      </c>
      <c r="AD102" s="193">
        <v>0</v>
      </c>
      <c r="AE102" s="78">
        <f t="shared" si="54"/>
        <v>0</v>
      </c>
      <c r="AF102" s="78">
        <f t="shared" si="55"/>
        <v>0</v>
      </c>
      <c r="AG102" s="78">
        <v>0</v>
      </c>
      <c r="AH102" s="78">
        <f t="shared" si="56"/>
        <v>0</v>
      </c>
      <c r="AI102" s="78">
        <f t="shared" si="57"/>
        <v>0</v>
      </c>
      <c r="AJ102" s="78">
        <f t="shared" si="58"/>
        <v>0</v>
      </c>
      <c r="AK102" s="78">
        <f t="shared" si="58"/>
        <v>0</v>
      </c>
      <c r="AL102" s="78">
        <f t="shared" si="58"/>
        <v>0</v>
      </c>
      <c r="AM102" s="81">
        <v>0</v>
      </c>
      <c r="AN102" s="78">
        <f t="shared" si="59"/>
        <v>0</v>
      </c>
      <c r="AO102" s="82">
        <f t="shared" si="60"/>
        <v>0</v>
      </c>
      <c r="AP102" s="78">
        <v>0</v>
      </c>
      <c r="AQ102" s="82">
        <f t="shared" si="61"/>
        <v>0</v>
      </c>
      <c r="AR102" s="78">
        <f t="shared" si="62"/>
        <v>0</v>
      </c>
      <c r="AS102" s="82">
        <f t="shared" si="63"/>
        <v>0</v>
      </c>
      <c r="AT102" s="78">
        <f t="shared" si="63"/>
        <v>0</v>
      </c>
      <c r="AU102" s="82">
        <f t="shared" si="63"/>
        <v>0</v>
      </c>
      <c r="AV102" s="193">
        <v>0</v>
      </c>
      <c r="AW102" s="78">
        <f t="shared" si="64"/>
        <v>0</v>
      </c>
      <c r="AX102" s="82">
        <f t="shared" si="65"/>
        <v>0</v>
      </c>
      <c r="AY102" s="78">
        <v>0</v>
      </c>
      <c r="AZ102" s="82">
        <f t="shared" si="66"/>
        <v>0</v>
      </c>
      <c r="BA102" s="78">
        <f t="shared" si="67"/>
        <v>0</v>
      </c>
      <c r="BB102" s="82">
        <f t="shared" si="68"/>
        <v>0</v>
      </c>
      <c r="BC102" s="78">
        <f t="shared" si="68"/>
        <v>0</v>
      </c>
      <c r="BD102" s="82">
        <f t="shared" si="68"/>
        <v>0</v>
      </c>
      <c r="BE102" s="83">
        <f t="shared" si="69"/>
        <v>0</v>
      </c>
      <c r="BF102" s="83">
        <f t="shared" si="70"/>
        <v>0</v>
      </c>
      <c r="BG102" s="83">
        <f t="shared" si="71"/>
        <v>0</v>
      </c>
      <c r="BH102" s="83">
        <f t="shared" si="77"/>
        <v>0</v>
      </c>
      <c r="BI102" s="194">
        <f t="shared" si="72"/>
        <v>0</v>
      </c>
      <c r="BJ102" s="83">
        <f t="shared" si="73"/>
        <v>0</v>
      </c>
      <c r="BK102" s="83">
        <f t="shared" si="74"/>
        <v>0</v>
      </c>
      <c r="BL102" s="83">
        <f t="shared" si="74"/>
        <v>0</v>
      </c>
      <c r="BM102" s="84">
        <f t="shared" si="74"/>
        <v>0</v>
      </c>
      <c r="BN102" s="186">
        <f t="shared" si="75"/>
        <v>0</v>
      </c>
      <c r="BO102" s="195">
        <f t="shared" si="76"/>
        <v>0</v>
      </c>
    </row>
    <row r="103" spans="1:67" ht="16.5">
      <c r="A103" s="6">
        <v>96</v>
      </c>
      <c r="B103" s="196" t="s">
        <v>875</v>
      </c>
      <c r="C103" s="193">
        <v>4</v>
      </c>
      <c r="D103" s="78">
        <f t="shared" si="39"/>
        <v>18.736000000000001</v>
      </c>
      <c r="E103" s="78">
        <f t="shared" si="40"/>
        <v>112.416</v>
      </c>
      <c r="F103" s="193">
        <v>0</v>
      </c>
      <c r="G103" s="78">
        <f t="shared" si="41"/>
        <v>0</v>
      </c>
      <c r="H103" s="78">
        <f t="shared" si="42"/>
        <v>0</v>
      </c>
      <c r="I103" s="80">
        <f t="shared" si="43"/>
        <v>4</v>
      </c>
      <c r="J103" s="80">
        <f t="shared" si="43"/>
        <v>18.736000000000001</v>
      </c>
      <c r="K103" s="80">
        <f t="shared" si="43"/>
        <v>112.416</v>
      </c>
      <c r="L103" s="193">
        <v>1</v>
      </c>
      <c r="M103" s="78">
        <f t="shared" si="44"/>
        <v>4.6840000000000002</v>
      </c>
      <c r="N103" s="78">
        <f t="shared" si="45"/>
        <v>28.103999999999999</v>
      </c>
      <c r="O103" s="193">
        <v>0</v>
      </c>
      <c r="P103" s="78">
        <f t="shared" si="46"/>
        <v>0</v>
      </c>
      <c r="Q103" s="78">
        <f t="shared" si="47"/>
        <v>0</v>
      </c>
      <c r="R103" s="80">
        <f t="shared" si="48"/>
        <v>1</v>
      </c>
      <c r="S103" s="80">
        <f t="shared" si="48"/>
        <v>4.6840000000000002</v>
      </c>
      <c r="T103" s="80">
        <f t="shared" si="48"/>
        <v>28.103999999999999</v>
      </c>
      <c r="U103" s="81">
        <v>2</v>
      </c>
      <c r="V103" s="78">
        <f t="shared" si="49"/>
        <v>9.3680000000000003</v>
      </c>
      <c r="W103" s="78">
        <f t="shared" si="50"/>
        <v>56.207999999999998</v>
      </c>
      <c r="X103" s="78">
        <v>0</v>
      </c>
      <c r="Y103" s="78">
        <f t="shared" si="51"/>
        <v>0</v>
      </c>
      <c r="Z103" s="78">
        <f t="shared" si="52"/>
        <v>0</v>
      </c>
      <c r="AA103" s="80">
        <f t="shared" si="53"/>
        <v>2</v>
      </c>
      <c r="AB103" s="80">
        <f t="shared" si="53"/>
        <v>9.3680000000000003</v>
      </c>
      <c r="AC103" s="80">
        <f t="shared" si="53"/>
        <v>56.207999999999998</v>
      </c>
      <c r="AD103" s="193">
        <v>2</v>
      </c>
      <c r="AE103" s="78">
        <f t="shared" si="54"/>
        <v>9.3680000000000003</v>
      </c>
      <c r="AF103" s="78">
        <f t="shared" si="55"/>
        <v>56.207999999999998</v>
      </c>
      <c r="AG103" s="78">
        <v>0</v>
      </c>
      <c r="AH103" s="78">
        <f t="shared" si="56"/>
        <v>0</v>
      </c>
      <c r="AI103" s="78">
        <f t="shared" si="57"/>
        <v>0</v>
      </c>
      <c r="AJ103" s="78">
        <f t="shared" si="58"/>
        <v>2</v>
      </c>
      <c r="AK103" s="78">
        <f t="shared" si="58"/>
        <v>9.3680000000000003</v>
      </c>
      <c r="AL103" s="78">
        <f t="shared" si="58"/>
        <v>56.207999999999998</v>
      </c>
      <c r="AM103" s="81">
        <v>0</v>
      </c>
      <c r="AN103" s="78">
        <f t="shared" si="59"/>
        <v>0</v>
      </c>
      <c r="AO103" s="82">
        <f t="shared" si="60"/>
        <v>0</v>
      </c>
      <c r="AP103" s="78">
        <v>0</v>
      </c>
      <c r="AQ103" s="82">
        <f t="shared" si="61"/>
        <v>0</v>
      </c>
      <c r="AR103" s="78">
        <f t="shared" si="62"/>
        <v>0</v>
      </c>
      <c r="AS103" s="82">
        <f t="shared" si="63"/>
        <v>0</v>
      </c>
      <c r="AT103" s="78">
        <f t="shared" si="63"/>
        <v>0</v>
      </c>
      <c r="AU103" s="82">
        <f t="shared" si="63"/>
        <v>0</v>
      </c>
      <c r="AV103" s="193">
        <v>0</v>
      </c>
      <c r="AW103" s="78">
        <f t="shared" si="64"/>
        <v>0</v>
      </c>
      <c r="AX103" s="82">
        <f t="shared" si="65"/>
        <v>0</v>
      </c>
      <c r="AY103" s="78">
        <v>0</v>
      </c>
      <c r="AZ103" s="82">
        <f t="shared" si="66"/>
        <v>0</v>
      </c>
      <c r="BA103" s="78">
        <f t="shared" si="67"/>
        <v>0</v>
      </c>
      <c r="BB103" s="82">
        <f t="shared" si="68"/>
        <v>0</v>
      </c>
      <c r="BC103" s="78">
        <f t="shared" si="68"/>
        <v>0</v>
      </c>
      <c r="BD103" s="82">
        <f t="shared" si="68"/>
        <v>0</v>
      </c>
      <c r="BE103" s="83">
        <f t="shared" si="69"/>
        <v>6</v>
      </c>
      <c r="BF103" s="83">
        <f t="shared" si="70"/>
        <v>28.103999999999999</v>
      </c>
      <c r="BG103" s="83">
        <f t="shared" si="71"/>
        <v>168.624</v>
      </c>
      <c r="BH103" s="83">
        <f t="shared" si="77"/>
        <v>0</v>
      </c>
      <c r="BI103" s="194">
        <f t="shared" si="72"/>
        <v>0</v>
      </c>
      <c r="BJ103" s="83">
        <f t="shared" si="73"/>
        <v>0</v>
      </c>
      <c r="BK103" s="83">
        <f t="shared" si="74"/>
        <v>6</v>
      </c>
      <c r="BL103" s="83">
        <f t="shared" si="74"/>
        <v>28.103999999999999</v>
      </c>
      <c r="BM103" s="84">
        <f t="shared" si="74"/>
        <v>168.624</v>
      </c>
      <c r="BN103" s="186">
        <f t="shared" si="75"/>
        <v>84.311999999999998</v>
      </c>
      <c r="BO103" s="195">
        <f t="shared" si="76"/>
        <v>84.3</v>
      </c>
    </row>
    <row r="104" spans="1:67" ht="16.5">
      <c r="A104" s="6">
        <v>97</v>
      </c>
      <c r="B104" s="192" t="s">
        <v>876</v>
      </c>
      <c r="C104" s="193">
        <v>4</v>
      </c>
      <c r="D104" s="78">
        <f t="shared" si="39"/>
        <v>18.736000000000001</v>
      </c>
      <c r="E104" s="78">
        <f t="shared" si="40"/>
        <v>112.416</v>
      </c>
      <c r="F104" s="193">
        <v>0</v>
      </c>
      <c r="G104" s="78">
        <f t="shared" si="41"/>
        <v>0</v>
      </c>
      <c r="H104" s="78">
        <f t="shared" si="42"/>
        <v>0</v>
      </c>
      <c r="I104" s="80">
        <f t="shared" si="43"/>
        <v>4</v>
      </c>
      <c r="J104" s="80">
        <f t="shared" si="43"/>
        <v>18.736000000000001</v>
      </c>
      <c r="K104" s="80">
        <f t="shared" si="43"/>
        <v>112.416</v>
      </c>
      <c r="L104" s="193">
        <v>0</v>
      </c>
      <c r="M104" s="78">
        <f t="shared" si="44"/>
        <v>0</v>
      </c>
      <c r="N104" s="78">
        <f t="shared" si="45"/>
        <v>0</v>
      </c>
      <c r="O104" s="193">
        <v>0</v>
      </c>
      <c r="P104" s="78">
        <f t="shared" si="46"/>
        <v>0</v>
      </c>
      <c r="Q104" s="78">
        <f t="shared" si="47"/>
        <v>0</v>
      </c>
      <c r="R104" s="80">
        <f t="shared" si="48"/>
        <v>0</v>
      </c>
      <c r="S104" s="80">
        <f t="shared" si="48"/>
        <v>0</v>
      </c>
      <c r="T104" s="80">
        <f t="shared" si="48"/>
        <v>0</v>
      </c>
      <c r="U104" s="81">
        <v>19.25</v>
      </c>
      <c r="V104" s="78">
        <f t="shared" si="49"/>
        <v>90.167000000000002</v>
      </c>
      <c r="W104" s="78">
        <f t="shared" si="50"/>
        <v>541.00199999999995</v>
      </c>
      <c r="X104" s="78">
        <v>6</v>
      </c>
      <c r="Y104" s="78">
        <f t="shared" si="51"/>
        <v>15.600000000000001</v>
      </c>
      <c r="Z104" s="78">
        <f t="shared" si="52"/>
        <v>93.600000000000009</v>
      </c>
      <c r="AA104" s="80">
        <f t="shared" si="53"/>
        <v>25.25</v>
      </c>
      <c r="AB104" s="80">
        <f t="shared" si="53"/>
        <v>105.767</v>
      </c>
      <c r="AC104" s="80">
        <f t="shared" si="53"/>
        <v>634.60199999999998</v>
      </c>
      <c r="AD104" s="193">
        <v>3</v>
      </c>
      <c r="AE104" s="78">
        <f t="shared" si="54"/>
        <v>14.052</v>
      </c>
      <c r="AF104" s="78">
        <f t="shared" si="55"/>
        <v>84.311999999999998</v>
      </c>
      <c r="AG104" s="78">
        <v>6</v>
      </c>
      <c r="AH104" s="78">
        <f t="shared" si="56"/>
        <v>15.600000000000001</v>
      </c>
      <c r="AI104" s="78">
        <f t="shared" si="57"/>
        <v>93.600000000000009</v>
      </c>
      <c r="AJ104" s="78">
        <f t="shared" si="58"/>
        <v>9</v>
      </c>
      <c r="AK104" s="78">
        <f t="shared" si="58"/>
        <v>29.652000000000001</v>
      </c>
      <c r="AL104" s="78">
        <f t="shared" si="58"/>
        <v>177.91200000000001</v>
      </c>
      <c r="AM104" s="81">
        <v>5.75</v>
      </c>
      <c r="AN104" s="78">
        <f t="shared" si="59"/>
        <v>26.933</v>
      </c>
      <c r="AO104" s="82">
        <f t="shared" si="60"/>
        <v>161.59800000000001</v>
      </c>
      <c r="AP104" s="78">
        <v>0</v>
      </c>
      <c r="AQ104" s="82">
        <f t="shared" si="61"/>
        <v>0</v>
      </c>
      <c r="AR104" s="78">
        <f t="shared" si="62"/>
        <v>0</v>
      </c>
      <c r="AS104" s="82">
        <f t="shared" si="63"/>
        <v>5.75</v>
      </c>
      <c r="AT104" s="78">
        <f t="shared" si="63"/>
        <v>26.933</v>
      </c>
      <c r="AU104" s="82">
        <f t="shared" si="63"/>
        <v>161.59800000000001</v>
      </c>
      <c r="AV104" s="193">
        <v>0</v>
      </c>
      <c r="AW104" s="78">
        <f t="shared" si="64"/>
        <v>0</v>
      </c>
      <c r="AX104" s="82">
        <f t="shared" si="65"/>
        <v>0</v>
      </c>
      <c r="AY104" s="78">
        <v>0</v>
      </c>
      <c r="AZ104" s="82">
        <f t="shared" si="66"/>
        <v>0</v>
      </c>
      <c r="BA104" s="78">
        <f t="shared" si="67"/>
        <v>0</v>
      </c>
      <c r="BB104" s="82">
        <f t="shared" si="68"/>
        <v>0</v>
      </c>
      <c r="BC104" s="78">
        <f t="shared" si="68"/>
        <v>0</v>
      </c>
      <c r="BD104" s="82">
        <f t="shared" si="68"/>
        <v>0</v>
      </c>
      <c r="BE104" s="83">
        <f t="shared" si="69"/>
        <v>29</v>
      </c>
      <c r="BF104" s="83">
        <f t="shared" si="70"/>
        <v>135.83600000000001</v>
      </c>
      <c r="BG104" s="83">
        <f t="shared" si="71"/>
        <v>815.01600000000008</v>
      </c>
      <c r="BH104" s="83">
        <f t="shared" si="77"/>
        <v>6</v>
      </c>
      <c r="BI104" s="194">
        <f t="shared" si="72"/>
        <v>15.600000000000001</v>
      </c>
      <c r="BJ104" s="83">
        <f t="shared" si="73"/>
        <v>93.600000000000009</v>
      </c>
      <c r="BK104" s="83">
        <f t="shared" si="74"/>
        <v>35</v>
      </c>
      <c r="BL104" s="83">
        <f t="shared" si="74"/>
        <v>151.43600000000001</v>
      </c>
      <c r="BM104" s="84">
        <f t="shared" si="74"/>
        <v>908.6160000000001</v>
      </c>
      <c r="BN104" s="186">
        <f t="shared" si="75"/>
        <v>454.30800000000005</v>
      </c>
      <c r="BO104" s="195">
        <f t="shared" si="76"/>
        <v>454.3</v>
      </c>
    </row>
    <row r="105" spans="1:67" ht="16.5">
      <c r="A105" s="6">
        <v>98</v>
      </c>
      <c r="B105" s="192" t="s">
        <v>877</v>
      </c>
      <c r="C105" s="197">
        <v>0</v>
      </c>
      <c r="D105" s="78">
        <f t="shared" si="39"/>
        <v>0</v>
      </c>
      <c r="E105" s="78">
        <f t="shared" si="40"/>
        <v>0</v>
      </c>
      <c r="F105" s="193">
        <v>0</v>
      </c>
      <c r="G105" s="78">
        <f t="shared" si="41"/>
        <v>0</v>
      </c>
      <c r="H105" s="78">
        <f t="shared" si="42"/>
        <v>0</v>
      </c>
      <c r="I105" s="80">
        <f t="shared" si="43"/>
        <v>0</v>
      </c>
      <c r="J105" s="80">
        <f t="shared" si="43"/>
        <v>0</v>
      </c>
      <c r="K105" s="80">
        <f t="shared" si="43"/>
        <v>0</v>
      </c>
      <c r="L105" s="197">
        <v>0</v>
      </c>
      <c r="M105" s="78">
        <f t="shared" si="44"/>
        <v>0</v>
      </c>
      <c r="N105" s="78">
        <f t="shared" si="45"/>
        <v>0</v>
      </c>
      <c r="O105" s="197">
        <v>0</v>
      </c>
      <c r="P105" s="78">
        <f t="shared" si="46"/>
        <v>0</v>
      </c>
      <c r="Q105" s="78">
        <f t="shared" si="47"/>
        <v>0</v>
      </c>
      <c r="R105" s="80">
        <f t="shared" si="48"/>
        <v>0</v>
      </c>
      <c r="S105" s="80">
        <f t="shared" si="48"/>
        <v>0</v>
      </c>
      <c r="T105" s="80">
        <f t="shared" si="48"/>
        <v>0</v>
      </c>
      <c r="U105" s="81">
        <v>2</v>
      </c>
      <c r="V105" s="78">
        <f t="shared" si="49"/>
        <v>9.3680000000000003</v>
      </c>
      <c r="W105" s="78">
        <f t="shared" si="50"/>
        <v>56.207999999999998</v>
      </c>
      <c r="X105" s="78">
        <v>0</v>
      </c>
      <c r="Y105" s="78">
        <f t="shared" si="51"/>
        <v>0</v>
      </c>
      <c r="Z105" s="78">
        <f t="shared" si="52"/>
        <v>0</v>
      </c>
      <c r="AA105" s="80">
        <f t="shared" si="53"/>
        <v>2</v>
      </c>
      <c r="AB105" s="80">
        <f t="shared" si="53"/>
        <v>9.3680000000000003</v>
      </c>
      <c r="AC105" s="80">
        <f t="shared" si="53"/>
        <v>56.207999999999998</v>
      </c>
      <c r="AD105" s="197"/>
      <c r="AE105" s="78">
        <f t="shared" si="54"/>
        <v>0</v>
      </c>
      <c r="AF105" s="78">
        <f t="shared" si="55"/>
        <v>0</v>
      </c>
      <c r="AG105" s="78">
        <v>0</v>
      </c>
      <c r="AH105" s="78">
        <f t="shared" si="56"/>
        <v>0</v>
      </c>
      <c r="AI105" s="78">
        <f t="shared" si="57"/>
        <v>0</v>
      </c>
      <c r="AJ105" s="78">
        <f t="shared" si="58"/>
        <v>0</v>
      </c>
      <c r="AK105" s="78">
        <f t="shared" si="58"/>
        <v>0</v>
      </c>
      <c r="AL105" s="78">
        <f t="shared" si="58"/>
        <v>0</v>
      </c>
      <c r="AM105" s="81">
        <v>0</v>
      </c>
      <c r="AN105" s="78">
        <f t="shared" si="59"/>
        <v>0</v>
      </c>
      <c r="AO105" s="82">
        <f t="shared" si="60"/>
        <v>0</v>
      </c>
      <c r="AP105" s="78">
        <v>0</v>
      </c>
      <c r="AQ105" s="82">
        <f t="shared" si="61"/>
        <v>0</v>
      </c>
      <c r="AR105" s="78">
        <f t="shared" si="62"/>
        <v>0</v>
      </c>
      <c r="AS105" s="82">
        <f t="shared" si="63"/>
        <v>0</v>
      </c>
      <c r="AT105" s="78">
        <f t="shared" si="63"/>
        <v>0</v>
      </c>
      <c r="AU105" s="82">
        <f t="shared" si="63"/>
        <v>0</v>
      </c>
      <c r="AV105" s="193">
        <v>0</v>
      </c>
      <c r="AW105" s="78">
        <f t="shared" si="64"/>
        <v>0</v>
      </c>
      <c r="AX105" s="82">
        <f t="shared" si="65"/>
        <v>0</v>
      </c>
      <c r="AY105" s="78">
        <v>0</v>
      </c>
      <c r="AZ105" s="82">
        <f t="shared" si="66"/>
        <v>0</v>
      </c>
      <c r="BA105" s="78">
        <f t="shared" si="67"/>
        <v>0</v>
      </c>
      <c r="BB105" s="82">
        <f t="shared" si="68"/>
        <v>0</v>
      </c>
      <c r="BC105" s="78">
        <f t="shared" si="68"/>
        <v>0</v>
      </c>
      <c r="BD105" s="82">
        <f t="shared" si="68"/>
        <v>0</v>
      </c>
      <c r="BE105" s="83">
        <f t="shared" si="69"/>
        <v>2</v>
      </c>
      <c r="BF105" s="83">
        <f t="shared" si="70"/>
        <v>9.3680000000000003</v>
      </c>
      <c r="BG105" s="83">
        <f t="shared" si="71"/>
        <v>56.207999999999998</v>
      </c>
      <c r="BH105" s="83">
        <f t="shared" si="77"/>
        <v>0</v>
      </c>
      <c r="BI105" s="194">
        <f t="shared" si="72"/>
        <v>0</v>
      </c>
      <c r="BJ105" s="83">
        <f t="shared" si="73"/>
        <v>0</v>
      </c>
      <c r="BK105" s="83">
        <f t="shared" si="74"/>
        <v>2</v>
      </c>
      <c r="BL105" s="83">
        <f t="shared" si="74"/>
        <v>9.3680000000000003</v>
      </c>
      <c r="BM105" s="84">
        <f t="shared" si="74"/>
        <v>56.207999999999998</v>
      </c>
      <c r="BN105" s="186">
        <f t="shared" si="75"/>
        <v>28.103999999999999</v>
      </c>
      <c r="BO105" s="195">
        <f t="shared" si="76"/>
        <v>28.1</v>
      </c>
    </row>
    <row r="106" spans="1:67" ht="16.5">
      <c r="A106" s="6">
        <v>99</v>
      </c>
      <c r="B106" s="192" t="s">
        <v>878</v>
      </c>
      <c r="C106" s="193">
        <v>0</v>
      </c>
      <c r="D106" s="78">
        <f t="shared" si="39"/>
        <v>0</v>
      </c>
      <c r="E106" s="78">
        <f t="shared" si="40"/>
        <v>0</v>
      </c>
      <c r="F106" s="193">
        <v>1</v>
      </c>
      <c r="G106" s="78">
        <f t="shared" si="41"/>
        <v>2.6</v>
      </c>
      <c r="H106" s="78">
        <f t="shared" si="42"/>
        <v>15.600000000000001</v>
      </c>
      <c r="I106" s="80">
        <f t="shared" si="43"/>
        <v>1</v>
      </c>
      <c r="J106" s="80">
        <f t="shared" si="43"/>
        <v>2.6</v>
      </c>
      <c r="K106" s="80">
        <f t="shared" si="43"/>
        <v>15.600000000000001</v>
      </c>
      <c r="L106" s="193">
        <v>0</v>
      </c>
      <c r="M106" s="78">
        <f t="shared" si="44"/>
        <v>0</v>
      </c>
      <c r="N106" s="78">
        <f t="shared" si="45"/>
        <v>0</v>
      </c>
      <c r="O106" s="193">
        <v>0</v>
      </c>
      <c r="P106" s="78">
        <f t="shared" si="46"/>
        <v>0</v>
      </c>
      <c r="Q106" s="78">
        <f t="shared" si="47"/>
        <v>0</v>
      </c>
      <c r="R106" s="80">
        <f t="shared" si="48"/>
        <v>0</v>
      </c>
      <c r="S106" s="80">
        <f t="shared" si="48"/>
        <v>0</v>
      </c>
      <c r="T106" s="80">
        <f t="shared" si="48"/>
        <v>0</v>
      </c>
      <c r="U106" s="81">
        <v>0</v>
      </c>
      <c r="V106" s="78">
        <f t="shared" si="49"/>
        <v>0</v>
      </c>
      <c r="W106" s="78">
        <f t="shared" si="50"/>
        <v>0</v>
      </c>
      <c r="X106" s="78">
        <v>0</v>
      </c>
      <c r="Y106" s="78">
        <f t="shared" si="51"/>
        <v>0</v>
      </c>
      <c r="Z106" s="78">
        <f t="shared" si="52"/>
        <v>0</v>
      </c>
      <c r="AA106" s="80">
        <f t="shared" si="53"/>
        <v>0</v>
      </c>
      <c r="AB106" s="80">
        <f t="shared" si="53"/>
        <v>0</v>
      </c>
      <c r="AC106" s="80">
        <f t="shared" si="53"/>
        <v>0</v>
      </c>
      <c r="AD106" s="193">
        <v>0</v>
      </c>
      <c r="AE106" s="78">
        <f t="shared" si="54"/>
        <v>0</v>
      </c>
      <c r="AF106" s="78">
        <f t="shared" si="55"/>
        <v>0</v>
      </c>
      <c r="AG106" s="78">
        <v>0</v>
      </c>
      <c r="AH106" s="78">
        <f t="shared" si="56"/>
        <v>0</v>
      </c>
      <c r="AI106" s="78">
        <f t="shared" si="57"/>
        <v>0</v>
      </c>
      <c r="AJ106" s="78">
        <f t="shared" si="58"/>
        <v>0</v>
      </c>
      <c r="AK106" s="78">
        <f t="shared" si="58"/>
        <v>0</v>
      </c>
      <c r="AL106" s="78">
        <f t="shared" si="58"/>
        <v>0</v>
      </c>
      <c r="AM106" s="81">
        <v>0</v>
      </c>
      <c r="AN106" s="78">
        <f t="shared" si="59"/>
        <v>0</v>
      </c>
      <c r="AO106" s="82">
        <f t="shared" si="60"/>
        <v>0</v>
      </c>
      <c r="AP106" s="78">
        <v>0</v>
      </c>
      <c r="AQ106" s="82">
        <f t="shared" si="61"/>
        <v>0</v>
      </c>
      <c r="AR106" s="78">
        <f t="shared" si="62"/>
        <v>0</v>
      </c>
      <c r="AS106" s="82">
        <f t="shared" si="63"/>
        <v>0</v>
      </c>
      <c r="AT106" s="78">
        <f t="shared" si="63"/>
        <v>0</v>
      </c>
      <c r="AU106" s="82">
        <f t="shared" si="63"/>
        <v>0</v>
      </c>
      <c r="AV106" s="193">
        <v>0</v>
      </c>
      <c r="AW106" s="78">
        <f t="shared" si="64"/>
        <v>0</v>
      </c>
      <c r="AX106" s="82">
        <f t="shared" si="65"/>
        <v>0</v>
      </c>
      <c r="AY106" s="78">
        <v>0</v>
      </c>
      <c r="AZ106" s="82">
        <f t="shared" si="66"/>
        <v>0</v>
      </c>
      <c r="BA106" s="78">
        <f t="shared" si="67"/>
        <v>0</v>
      </c>
      <c r="BB106" s="82">
        <f t="shared" si="68"/>
        <v>0</v>
      </c>
      <c r="BC106" s="78">
        <f t="shared" si="68"/>
        <v>0</v>
      </c>
      <c r="BD106" s="82">
        <f t="shared" si="68"/>
        <v>0</v>
      </c>
      <c r="BE106" s="83">
        <f t="shared" si="69"/>
        <v>0</v>
      </c>
      <c r="BF106" s="83">
        <f t="shared" si="70"/>
        <v>0</v>
      </c>
      <c r="BG106" s="83">
        <f t="shared" si="71"/>
        <v>0</v>
      </c>
      <c r="BH106" s="83">
        <f t="shared" si="77"/>
        <v>1</v>
      </c>
      <c r="BI106" s="194">
        <f t="shared" si="72"/>
        <v>2.6</v>
      </c>
      <c r="BJ106" s="83">
        <f t="shared" si="73"/>
        <v>15.600000000000001</v>
      </c>
      <c r="BK106" s="83">
        <f t="shared" si="74"/>
        <v>1</v>
      </c>
      <c r="BL106" s="83">
        <f t="shared" si="74"/>
        <v>2.6</v>
      </c>
      <c r="BM106" s="84">
        <f t="shared" si="74"/>
        <v>15.600000000000001</v>
      </c>
      <c r="BN106" s="186">
        <f t="shared" si="75"/>
        <v>7.8000000000000007</v>
      </c>
      <c r="BO106" s="195">
        <f t="shared" si="76"/>
        <v>7.8</v>
      </c>
    </row>
    <row r="107" spans="1:67" ht="16.5">
      <c r="A107" s="6">
        <v>100</v>
      </c>
      <c r="B107" s="192" t="s">
        <v>879</v>
      </c>
      <c r="C107" s="193">
        <v>0</v>
      </c>
      <c r="D107" s="78">
        <f t="shared" si="39"/>
        <v>0</v>
      </c>
      <c r="E107" s="78">
        <f t="shared" si="40"/>
        <v>0</v>
      </c>
      <c r="F107" s="193">
        <v>0</v>
      </c>
      <c r="G107" s="78">
        <f t="shared" si="41"/>
        <v>0</v>
      </c>
      <c r="H107" s="78">
        <f t="shared" si="42"/>
        <v>0</v>
      </c>
      <c r="I107" s="80">
        <f t="shared" si="43"/>
        <v>0</v>
      </c>
      <c r="J107" s="80">
        <f t="shared" si="43"/>
        <v>0</v>
      </c>
      <c r="K107" s="80">
        <f t="shared" si="43"/>
        <v>0</v>
      </c>
      <c r="L107" s="193">
        <v>0</v>
      </c>
      <c r="M107" s="78">
        <f t="shared" si="44"/>
        <v>0</v>
      </c>
      <c r="N107" s="78">
        <f t="shared" si="45"/>
        <v>0</v>
      </c>
      <c r="O107" s="193">
        <v>0</v>
      </c>
      <c r="P107" s="78">
        <f t="shared" si="46"/>
        <v>0</v>
      </c>
      <c r="Q107" s="78">
        <f t="shared" si="47"/>
        <v>0</v>
      </c>
      <c r="R107" s="80">
        <f t="shared" si="48"/>
        <v>0</v>
      </c>
      <c r="S107" s="80">
        <f t="shared" si="48"/>
        <v>0</v>
      </c>
      <c r="T107" s="80">
        <f t="shared" si="48"/>
        <v>0</v>
      </c>
      <c r="U107" s="81">
        <v>0</v>
      </c>
      <c r="V107" s="78">
        <f t="shared" si="49"/>
        <v>0</v>
      </c>
      <c r="W107" s="78">
        <f t="shared" si="50"/>
        <v>0</v>
      </c>
      <c r="X107" s="78">
        <v>0</v>
      </c>
      <c r="Y107" s="78">
        <f t="shared" si="51"/>
        <v>0</v>
      </c>
      <c r="Z107" s="78">
        <f t="shared" si="52"/>
        <v>0</v>
      </c>
      <c r="AA107" s="80">
        <f t="shared" si="53"/>
        <v>0</v>
      </c>
      <c r="AB107" s="80">
        <f t="shared" si="53"/>
        <v>0</v>
      </c>
      <c r="AC107" s="80">
        <f t="shared" si="53"/>
        <v>0</v>
      </c>
      <c r="AD107" s="193"/>
      <c r="AE107" s="78">
        <f t="shared" si="54"/>
        <v>0</v>
      </c>
      <c r="AF107" s="78">
        <f t="shared" si="55"/>
        <v>0</v>
      </c>
      <c r="AG107" s="78">
        <v>0</v>
      </c>
      <c r="AH107" s="78">
        <f t="shared" si="56"/>
        <v>0</v>
      </c>
      <c r="AI107" s="78">
        <f t="shared" si="57"/>
        <v>0</v>
      </c>
      <c r="AJ107" s="78">
        <f t="shared" si="58"/>
        <v>0</v>
      </c>
      <c r="AK107" s="78">
        <f t="shared" si="58"/>
        <v>0</v>
      </c>
      <c r="AL107" s="78">
        <f t="shared" si="58"/>
        <v>0</v>
      </c>
      <c r="AM107" s="81">
        <v>0</v>
      </c>
      <c r="AN107" s="78">
        <f t="shared" si="59"/>
        <v>0</v>
      </c>
      <c r="AO107" s="82">
        <f t="shared" si="60"/>
        <v>0</v>
      </c>
      <c r="AP107" s="78">
        <v>0</v>
      </c>
      <c r="AQ107" s="82">
        <f t="shared" si="61"/>
        <v>0</v>
      </c>
      <c r="AR107" s="78">
        <f t="shared" si="62"/>
        <v>0</v>
      </c>
      <c r="AS107" s="82">
        <f t="shared" si="63"/>
        <v>0</v>
      </c>
      <c r="AT107" s="78">
        <f t="shared" si="63"/>
        <v>0</v>
      </c>
      <c r="AU107" s="82">
        <f t="shared" si="63"/>
        <v>0</v>
      </c>
      <c r="AV107" s="193">
        <v>0</v>
      </c>
      <c r="AW107" s="78">
        <f t="shared" si="64"/>
        <v>0</v>
      </c>
      <c r="AX107" s="82">
        <f t="shared" si="65"/>
        <v>0</v>
      </c>
      <c r="AY107" s="78">
        <v>0</v>
      </c>
      <c r="AZ107" s="82">
        <f t="shared" si="66"/>
        <v>0</v>
      </c>
      <c r="BA107" s="78">
        <f t="shared" si="67"/>
        <v>0</v>
      </c>
      <c r="BB107" s="82">
        <f t="shared" si="68"/>
        <v>0</v>
      </c>
      <c r="BC107" s="78">
        <f t="shared" si="68"/>
        <v>0</v>
      </c>
      <c r="BD107" s="82">
        <f t="shared" si="68"/>
        <v>0</v>
      </c>
      <c r="BE107" s="83">
        <f t="shared" si="69"/>
        <v>0</v>
      </c>
      <c r="BF107" s="83">
        <f t="shared" si="70"/>
        <v>0</v>
      </c>
      <c r="BG107" s="83">
        <f t="shared" si="71"/>
        <v>0</v>
      </c>
      <c r="BH107" s="83">
        <f t="shared" si="77"/>
        <v>0</v>
      </c>
      <c r="BI107" s="194">
        <f t="shared" si="72"/>
        <v>0</v>
      </c>
      <c r="BJ107" s="83">
        <f t="shared" si="73"/>
        <v>0</v>
      </c>
      <c r="BK107" s="83">
        <f t="shared" si="74"/>
        <v>0</v>
      </c>
      <c r="BL107" s="83">
        <f t="shared" si="74"/>
        <v>0</v>
      </c>
      <c r="BM107" s="84">
        <f t="shared" si="74"/>
        <v>0</v>
      </c>
      <c r="BN107" s="186">
        <f t="shared" si="75"/>
        <v>0</v>
      </c>
      <c r="BO107" s="195">
        <f t="shared" si="76"/>
        <v>0</v>
      </c>
    </row>
    <row r="108" spans="1:67" ht="16.5">
      <c r="A108" s="6">
        <v>101</v>
      </c>
      <c r="B108" s="192" t="s">
        <v>880</v>
      </c>
      <c r="C108" s="193">
        <v>3</v>
      </c>
      <c r="D108" s="78">
        <f t="shared" si="39"/>
        <v>14.052</v>
      </c>
      <c r="E108" s="78">
        <f t="shared" si="40"/>
        <v>84.311999999999998</v>
      </c>
      <c r="F108" s="193">
        <v>0</v>
      </c>
      <c r="G108" s="78">
        <f t="shared" si="41"/>
        <v>0</v>
      </c>
      <c r="H108" s="78">
        <f t="shared" si="42"/>
        <v>0</v>
      </c>
      <c r="I108" s="80">
        <f t="shared" si="43"/>
        <v>3</v>
      </c>
      <c r="J108" s="80">
        <f t="shared" si="43"/>
        <v>14.052</v>
      </c>
      <c r="K108" s="80">
        <f t="shared" si="43"/>
        <v>84.311999999999998</v>
      </c>
      <c r="L108" s="193">
        <v>0</v>
      </c>
      <c r="M108" s="78">
        <f t="shared" si="44"/>
        <v>0</v>
      </c>
      <c r="N108" s="78">
        <f t="shared" si="45"/>
        <v>0</v>
      </c>
      <c r="O108" s="193">
        <v>0</v>
      </c>
      <c r="P108" s="78">
        <f t="shared" si="46"/>
        <v>0</v>
      </c>
      <c r="Q108" s="78">
        <f t="shared" si="47"/>
        <v>0</v>
      </c>
      <c r="R108" s="80">
        <f t="shared" si="48"/>
        <v>0</v>
      </c>
      <c r="S108" s="80">
        <f t="shared" si="48"/>
        <v>0</v>
      </c>
      <c r="T108" s="80">
        <f t="shared" si="48"/>
        <v>0</v>
      </c>
      <c r="U108" s="81">
        <v>0</v>
      </c>
      <c r="V108" s="78">
        <f t="shared" si="49"/>
        <v>0</v>
      </c>
      <c r="W108" s="78">
        <f t="shared" si="50"/>
        <v>0</v>
      </c>
      <c r="X108" s="78">
        <v>0</v>
      </c>
      <c r="Y108" s="78">
        <f t="shared" si="51"/>
        <v>0</v>
      </c>
      <c r="Z108" s="78">
        <f t="shared" si="52"/>
        <v>0</v>
      </c>
      <c r="AA108" s="80">
        <f t="shared" si="53"/>
        <v>0</v>
      </c>
      <c r="AB108" s="80">
        <f t="shared" si="53"/>
        <v>0</v>
      </c>
      <c r="AC108" s="80">
        <f t="shared" si="53"/>
        <v>0</v>
      </c>
      <c r="AD108" s="193">
        <v>0</v>
      </c>
      <c r="AE108" s="78">
        <f t="shared" si="54"/>
        <v>0</v>
      </c>
      <c r="AF108" s="78">
        <f t="shared" si="55"/>
        <v>0</v>
      </c>
      <c r="AG108" s="78">
        <v>0</v>
      </c>
      <c r="AH108" s="78">
        <f t="shared" si="56"/>
        <v>0</v>
      </c>
      <c r="AI108" s="78">
        <f t="shared" si="57"/>
        <v>0</v>
      </c>
      <c r="AJ108" s="78">
        <f t="shared" si="58"/>
        <v>0</v>
      </c>
      <c r="AK108" s="78">
        <f t="shared" si="58"/>
        <v>0</v>
      </c>
      <c r="AL108" s="78">
        <f t="shared" si="58"/>
        <v>0</v>
      </c>
      <c r="AM108" s="81">
        <v>3</v>
      </c>
      <c r="AN108" s="78">
        <f t="shared" si="59"/>
        <v>14.052</v>
      </c>
      <c r="AO108" s="82">
        <f t="shared" si="60"/>
        <v>84.311999999999998</v>
      </c>
      <c r="AP108" s="78">
        <v>0</v>
      </c>
      <c r="AQ108" s="82">
        <f t="shared" si="61"/>
        <v>0</v>
      </c>
      <c r="AR108" s="78">
        <f t="shared" si="62"/>
        <v>0</v>
      </c>
      <c r="AS108" s="82">
        <f t="shared" si="63"/>
        <v>3</v>
      </c>
      <c r="AT108" s="78">
        <f t="shared" si="63"/>
        <v>14.052</v>
      </c>
      <c r="AU108" s="82">
        <f t="shared" si="63"/>
        <v>84.311999999999998</v>
      </c>
      <c r="AV108" s="193">
        <v>3</v>
      </c>
      <c r="AW108" s="78">
        <f t="shared" si="64"/>
        <v>14.052</v>
      </c>
      <c r="AX108" s="82">
        <f t="shared" si="65"/>
        <v>84.311999999999998</v>
      </c>
      <c r="AY108" s="78">
        <v>0</v>
      </c>
      <c r="AZ108" s="82">
        <f t="shared" si="66"/>
        <v>0</v>
      </c>
      <c r="BA108" s="78">
        <f t="shared" si="67"/>
        <v>0</v>
      </c>
      <c r="BB108" s="82">
        <f t="shared" si="68"/>
        <v>3</v>
      </c>
      <c r="BC108" s="78">
        <f t="shared" si="68"/>
        <v>14.052</v>
      </c>
      <c r="BD108" s="82">
        <f t="shared" si="68"/>
        <v>84.311999999999998</v>
      </c>
      <c r="BE108" s="83">
        <f t="shared" si="69"/>
        <v>6</v>
      </c>
      <c r="BF108" s="83">
        <f t="shared" si="70"/>
        <v>28.103999999999999</v>
      </c>
      <c r="BG108" s="83">
        <f t="shared" si="71"/>
        <v>168.624</v>
      </c>
      <c r="BH108" s="83">
        <f t="shared" si="77"/>
        <v>0</v>
      </c>
      <c r="BI108" s="194">
        <f t="shared" si="72"/>
        <v>0</v>
      </c>
      <c r="BJ108" s="83">
        <f t="shared" si="73"/>
        <v>0</v>
      </c>
      <c r="BK108" s="83">
        <f t="shared" si="74"/>
        <v>6</v>
      </c>
      <c r="BL108" s="83">
        <f t="shared" si="74"/>
        <v>28.103999999999999</v>
      </c>
      <c r="BM108" s="84">
        <f t="shared" si="74"/>
        <v>168.624</v>
      </c>
      <c r="BN108" s="186">
        <f t="shared" si="75"/>
        <v>84.311999999999998</v>
      </c>
      <c r="BO108" s="195">
        <f t="shared" si="76"/>
        <v>84.3</v>
      </c>
    </row>
    <row r="109" spans="1:67" ht="16.5">
      <c r="A109" s="6">
        <v>102</v>
      </c>
      <c r="B109" s="192" t="s">
        <v>604</v>
      </c>
      <c r="C109" s="193">
        <v>0</v>
      </c>
      <c r="D109" s="78">
        <f t="shared" si="39"/>
        <v>0</v>
      </c>
      <c r="E109" s="78">
        <f t="shared" si="40"/>
        <v>0</v>
      </c>
      <c r="F109" s="193">
        <v>0</v>
      </c>
      <c r="G109" s="78">
        <f t="shared" si="41"/>
        <v>0</v>
      </c>
      <c r="H109" s="78">
        <f t="shared" si="42"/>
        <v>0</v>
      </c>
      <c r="I109" s="80">
        <f t="shared" si="43"/>
        <v>0</v>
      </c>
      <c r="J109" s="80">
        <f t="shared" si="43"/>
        <v>0</v>
      </c>
      <c r="K109" s="80">
        <f t="shared" si="43"/>
        <v>0</v>
      </c>
      <c r="L109" s="193">
        <v>0</v>
      </c>
      <c r="M109" s="78">
        <f t="shared" si="44"/>
        <v>0</v>
      </c>
      <c r="N109" s="78">
        <f t="shared" si="45"/>
        <v>0</v>
      </c>
      <c r="O109" s="193">
        <v>0</v>
      </c>
      <c r="P109" s="78">
        <f t="shared" si="46"/>
        <v>0</v>
      </c>
      <c r="Q109" s="78">
        <f t="shared" si="47"/>
        <v>0</v>
      </c>
      <c r="R109" s="80">
        <f t="shared" si="48"/>
        <v>0</v>
      </c>
      <c r="S109" s="80">
        <f t="shared" si="48"/>
        <v>0</v>
      </c>
      <c r="T109" s="80">
        <f t="shared" si="48"/>
        <v>0</v>
      </c>
      <c r="U109" s="81">
        <v>0</v>
      </c>
      <c r="V109" s="78">
        <f t="shared" si="49"/>
        <v>0</v>
      </c>
      <c r="W109" s="78">
        <f t="shared" si="50"/>
        <v>0</v>
      </c>
      <c r="X109" s="78">
        <v>0</v>
      </c>
      <c r="Y109" s="78">
        <f t="shared" si="51"/>
        <v>0</v>
      </c>
      <c r="Z109" s="78">
        <f t="shared" si="52"/>
        <v>0</v>
      </c>
      <c r="AA109" s="80">
        <f t="shared" si="53"/>
        <v>0</v>
      </c>
      <c r="AB109" s="80">
        <f t="shared" si="53"/>
        <v>0</v>
      </c>
      <c r="AC109" s="80">
        <f t="shared" si="53"/>
        <v>0</v>
      </c>
      <c r="AD109" s="193"/>
      <c r="AE109" s="78">
        <f t="shared" si="54"/>
        <v>0</v>
      </c>
      <c r="AF109" s="78">
        <f t="shared" si="55"/>
        <v>0</v>
      </c>
      <c r="AG109" s="78">
        <v>0</v>
      </c>
      <c r="AH109" s="78">
        <f t="shared" si="56"/>
        <v>0</v>
      </c>
      <c r="AI109" s="78">
        <f t="shared" si="57"/>
        <v>0</v>
      </c>
      <c r="AJ109" s="78">
        <f t="shared" si="58"/>
        <v>0</v>
      </c>
      <c r="AK109" s="78">
        <f t="shared" si="58"/>
        <v>0</v>
      </c>
      <c r="AL109" s="78">
        <f t="shared" si="58"/>
        <v>0</v>
      </c>
      <c r="AM109" s="81">
        <v>0</v>
      </c>
      <c r="AN109" s="78">
        <f t="shared" si="59"/>
        <v>0</v>
      </c>
      <c r="AO109" s="82">
        <f t="shared" si="60"/>
        <v>0</v>
      </c>
      <c r="AP109" s="78">
        <v>0</v>
      </c>
      <c r="AQ109" s="82">
        <f t="shared" si="61"/>
        <v>0</v>
      </c>
      <c r="AR109" s="78">
        <f t="shared" si="62"/>
        <v>0</v>
      </c>
      <c r="AS109" s="82">
        <f t="shared" si="63"/>
        <v>0</v>
      </c>
      <c r="AT109" s="78">
        <f t="shared" si="63"/>
        <v>0</v>
      </c>
      <c r="AU109" s="82">
        <f t="shared" si="63"/>
        <v>0</v>
      </c>
      <c r="AV109" s="193">
        <v>0</v>
      </c>
      <c r="AW109" s="78">
        <f t="shared" si="64"/>
        <v>0</v>
      </c>
      <c r="AX109" s="82">
        <f t="shared" si="65"/>
        <v>0</v>
      </c>
      <c r="AY109" s="78">
        <v>0</v>
      </c>
      <c r="AZ109" s="82">
        <f t="shared" si="66"/>
        <v>0</v>
      </c>
      <c r="BA109" s="78">
        <f t="shared" si="67"/>
        <v>0</v>
      </c>
      <c r="BB109" s="82">
        <f t="shared" si="68"/>
        <v>0</v>
      </c>
      <c r="BC109" s="78">
        <f t="shared" si="68"/>
        <v>0</v>
      </c>
      <c r="BD109" s="82">
        <f t="shared" si="68"/>
        <v>0</v>
      </c>
      <c r="BE109" s="83">
        <f t="shared" si="69"/>
        <v>0</v>
      </c>
      <c r="BF109" s="83">
        <f t="shared" si="70"/>
        <v>0</v>
      </c>
      <c r="BG109" s="83">
        <f t="shared" si="71"/>
        <v>0</v>
      </c>
      <c r="BH109" s="83">
        <f t="shared" si="77"/>
        <v>0</v>
      </c>
      <c r="BI109" s="194">
        <f t="shared" si="72"/>
        <v>0</v>
      </c>
      <c r="BJ109" s="83">
        <f t="shared" si="73"/>
        <v>0</v>
      </c>
      <c r="BK109" s="83">
        <f t="shared" si="74"/>
        <v>0</v>
      </c>
      <c r="BL109" s="83">
        <f t="shared" si="74"/>
        <v>0</v>
      </c>
      <c r="BM109" s="84">
        <f t="shared" si="74"/>
        <v>0</v>
      </c>
      <c r="BN109" s="186">
        <f t="shared" si="75"/>
        <v>0</v>
      </c>
      <c r="BO109" s="195">
        <f t="shared" si="76"/>
        <v>0</v>
      </c>
    </row>
    <row r="110" spans="1:67" ht="16.5">
      <c r="A110" s="6">
        <v>103</v>
      </c>
      <c r="B110" s="192" t="s">
        <v>881</v>
      </c>
      <c r="C110" s="197">
        <v>0</v>
      </c>
      <c r="D110" s="78">
        <f t="shared" si="39"/>
        <v>0</v>
      </c>
      <c r="E110" s="78">
        <f t="shared" si="40"/>
        <v>0</v>
      </c>
      <c r="F110" s="193">
        <v>3</v>
      </c>
      <c r="G110" s="78">
        <f t="shared" si="41"/>
        <v>7.8000000000000007</v>
      </c>
      <c r="H110" s="78">
        <f t="shared" si="42"/>
        <v>46.800000000000004</v>
      </c>
      <c r="I110" s="80">
        <f t="shared" si="43"/>
        <v>3</v>
      </c>
      <c r="J110" s="80">
        <f t="shared" si="43"/>
        <v>7.8000000000000007</v>
      </c>
      <c r="K110" s="80">
        <f t="shared" si="43"/>
        <v>46.800000000000004</v>
      </c>
      <c r="L110" s="197">
        <v>0</v>
      </c>
      <c r="M110" s="78">
        <f t="shared" si="44"/>
        <v>0</v>
      </c>
      <c r="N110" s="78">
        <f t="shared" si="45"/>
        <v>0</v>
      </c>
      <c r="O110" s="197">
        <v>0</v>
      </c>
      <c r="P110" s="78">
        <f t="shared" si="46"/>
        <v>0</v>
      </c>
      <c r="Q110" s="78">
        <f t="shared" si="47"/>
        <v>0</v>
      </c>
      <c r="R110" s="80">
        <f t="shared" si="48"/>
        <v>0</v>
      </c>
      <c r="S110" s="80">
        <f t="shared" si="48"/>
        <v>0</v>
      </c>
      <c r="T110" s="80">
        <f t="shared" si="48"/>
        <v>0</v>
      </c>
      <c r="U110" s="81">
        <v>0</v>
      </c>
      <c r="V110" s="78">
        <f t="shared" si="49"/>
        <v>0</v>
      </c>
      <c r="W110" s="78">
        <f t="shared" si="50"/>
        <v>0</v>
      </c>
      <c r="X110" s="78">
        <v>2</v>
      </c>
      <c r="Y110" s="78">
        <f t="shared" si="51"/>
        <v>5.2</v>
      </c>
      <c r="Z110" s="78">
        <f t="shared" si="52"/>
        <v>31.200000000000003</v>
      </c>
      <c r="AA110" s="80">
        <f t="shared" si="53"/>
        <v>2</v>
      </c>
      <c r="AB110" s="80">
        <f t="shared" si="53"/>
        <v>5.2</v>
      </c>
      <c r="AC110" s="80">
        <f t="shared" si="53"/>
        <v>31.200000000000003</v>
      </c>
      <c r="AD110" s="197"/>
      <c r="AE110" s="78">
        <f t="shared" si="54"/>
        <v>0</v>
      </c>
      <c r="AF110" s="78">
        <f t="shared" si="55"/>
        <v>0</v>
      </c>
      <c r="AG110" s="78">
        <v>0</v>
      </c>
      <c r="AH110" s="78">
        <f t="shared" si="56"/>
        <v>0</v>
      </c>
      <c r="AI110" s="78">
        <f t="shared" si="57"/>
        <v>0</v>
      </c>
      <c r="AJ110" s="78">
        <f t="shared" si="58"/>
        <v>0</v>
      </c>
      <c r="AK110" s="78">
        <f t="shared" si="58"/>
        <v>0</v>
      </c>
      <c r="AL110" s="78">
        <f t="shared" si="58"/>
        <v>0</v>
      </c>
      <c r="AM110" s="81">
        <v>0</v>
      </c>
      <c r="AN110" s="78">
        <f t="shared" si="59"/>
        <v>0</v>
      </c>
      <c r="AO110" s="82">
        <f t="shared" si="60"/>
        <v>0</v>
      </c>
      <c r="AP110" s="78">
        <v>0</v>
      </c>
      <c r="AQ110" s="82">
        <f t="shared" si="61"/>
        <v>0</v>
      </c>
      <c r="AR110" s="78">
        <f t="shared" si="62"/>
        <v>0</v>
      </c>
      <c r="AS110" s="82">
        <f t="shared" si="63"/>
        <v>0</v>
      </c>
      <c r="AT110" s="78">
        <f t="shared" si="63"/>
        <v>0</v>
      </c>
      <c r="AU110" s="82">
        <f t="shared" si="63"/>
        <v>0</v>
      </c>
      <c r="AV110" s="197">
        <v>0</v>
      </c>
      <c r="AW110" s="78">
        <f t="shared" si="64"/>
        <v>0</v>
      </c>
      <c r="AX110" s="82">
        <f t="shared" si="65"/>
        <v>0</v>
      </c>
      <c r="AY110" s="78">
        <v>0</v>
      </c>
      <c r="AZ110" s="82">
        <f t="shared" si="66"/>
        <v>0</v>
      </c>
      <c r="BA110" s="78">
        <f t="shared" si="67"/>
        <v>0</v>
      </c>
      <c r="BB110" s="82">
        <f t="shared" si="68"/>
        <v>0</v>
      </c>
      <c r="BC110" s="78">
        <f t="shared" si="68"/>
        <v>0</v>
      </c>
      <c r="BD110" s="82">
        <f t="shared" si="68"/>
        <v>0</v>
      </c>
      <c r="BE110" s="83">
        <f t="shared" si="69"/>
        <v>0</v>
      </c>
      <c r="BF110" s="83">
        <f t="shared" si="70"/>
        <v>0</v>
      </c>
      <c r="BG110" s="83">
        <f t="shared" si="71"/>
        <v>0</v>
      </c>
      <c r="BH110" s="83">
        <f t="shared" si="77"/>
        <v>5</v>
      </c>
      <c r="BI110" s="194">
        <f t="shared" si="72"/>
        <v>13</v>
      </c>
      <c r="BJ110" s="83">
        <f t="shared" si="73"/>
        <v>78</v>
      </c>
      <c r="BK110" s="83">
        <f t="shared" si="74"/>
        <v>5</v>
      </c>
      <c r="BL110" s="83">
        <f t="shared" si="74"/>
        <v>13</v>
      </c>
      <c r="BM110" s="84">
        <f t="shared" si="74"/>
        <v>78</v>
      </c>
      <c r="BN110" s="186">
        <f t="shared" si="75"/>
        <v>39</v>
      </c>
      <c r="BO110" s="195">
        <f t="shared" si="76"/>
        <v>39</v>
      </c>
    </row>
    <row r="111" spans="1:67" ht="16.5">
      <c r="A111" s="6">
        <v>104</v>
      </c>
      <c r="B111" s="192" t="s">
        <v>882</v>
      </c>
      <c r="C111" s="193">
        <v>2</v>
      </c>
      <c r="D111" s="78">
        <f t="shared" si="39"/>
        <v>9.3680000000000003</v>
      </c>
      <c r="E111" s="78">
        <f t="shared" si="40"/>
        <v>56.207999999999998</v>
      </c>
      <c r="F111" s="193">
        <v>0</v>
      </c>
      <c r="G111" s="78">
        <f t="shared" si="41"/>
        <v>0</v>
      </c>
      <c r="H111" s="78">
        <f t="shared" si="42"/>
        <v>0</v>
      </c>
      <c r="I111" s="80">
        <f t="shared" si="43"/>
        <v>2</v>
      </c>
      <c r="J111" s="80">
        <f t="shared" si="43"/>
        <v>9.3680000000000003</v>
      </c>
      <c r="K111" s="80">
        <f t="shared" si="43"/>
        <v>56.207999999999998</v>
      </c>
      <c r="L111" s="193">
        <v>0</v>
      </c>
      <c r="M111" s="78">
        <f t="shared" si="44"/>
        <v>0</v>
      </c>
      <c r="N111" s="78">
        <f t="shared" si="45"/>
        <v>0</v>
      </c>
      <c r="O111" s="193">
        <v>0</v>
      </c>
      <c r="P111" s="78">
        <f t="shared" si="46"/>
        <v>0</v>
      </c>
      <c r="Q111" s="78">
        <f t="shared" si="47"/>
        <v>0</v>
      </c>
      <c r="R111" s="80">
        <f t="shared" si="48"/>
        <v>0</v>
      </c>
      <c r="S111" s="80">
        <f t="shared" si="48"/>
        <v>0</v>
      </c>
      <c r="T111" s="80">
        <f t="shared" si="48"/>
        <v>0</v>
      </c>
      <c r="U111" s="81">
        <v>0</v>
      </c>
      <c r="V111" s="78">
        <f t="shared" si="49"/>
        <v>0</v>
      </c>
      <c r="W111" s="78">
        <f t="shared" si="50"/>
        <v>0</v>
      </c>
      <c r="X111" s="78">
        <v>0</v>
      </c>
      <c r="Y111" s="78">
        <f t="shared" si="51"/>
        <v>0</v>
      </c>
      <c r="Z111" s="78">
        <f t="shared" si="52"/>
        <v>0</v>
      </c>
      <c r="AA111" s="80">
        <f t="shared" si="53"/>
        <v>0</v>
      </c>
      <c r="AB111" s="80">
        <f t="shared" si="53"/>
        <v>0</v>
      </c>
      <c r="AC111" s="80">
        <f t="shared" si="53"/>
        <v>0</v>
      </c>
      <c r="AD111" s="193"/>
      <c r="AE111" s="78">
        <f t="shared" si="54"/>
        <v>0</v>
      </c>
      <c r="AF111" s="78">
        <f t="shared" si="55"/>
        <v>0</v>
      </c>
      <c r="AG111" s="78">
        <v>0</v>
      </c>
      <c r="AH111" s="78">
        <f t="shared" si="56"/>
        <v>0</v>
      </c>
      <c r="AI111" s="78">
        <f t="shared" si="57"/>
        <v>0</v>
      </c>
      <c r="AJ111" s="78">
        <f t="shared" si="58"/>
        <v>0</v>
      </c>
      <c r="AK111" s="78">
        <f t="shared" si="58"/>
        <v>0</v>
      </c>
      <c r="AL111" s="78">
        <f t="shared" si="58"/>
        <v>0</v>
      </c>
      <c r="AM111" s="81">
        <v>0</v>
      </c>
      <c r="AN111" s="78">
        <f t="shared" si="59"/>
        <v>0</v>
      </c>
      <c r="AO111" s="82">
        <f t="shared" si="60"/>
        <v>0</v>
      </c>
      <c r="AP111" s="78">
        <v>0</v>
      </c>
      <c r="AQ111" s="82">
        <f t="shared" si="61"/>
        <v>0</v>
      </c>
      <c r="AR111" s="78">
        <f t="shared" si="62"/>
        <v>0</v>
      </c>
      <c r="AS111" s="82">
        <f t="shared" si="63"/>
        <v>0</v>
      </c>
      <c r="AT111" s="78">
        <f t="shared" si="63"/>
        <v>0</v>
      </c>
      <c r="AU111" s="82">
        <f t="shared" si="63"/>
        <v>0</v>
      </c>
      <c r="AV111" s="193">
        <v>0</v>
      </c>
      <c r="AW111" s="78">
        <f t="shared" si="64"/>
        <v>0</v>
      </c>
      <c r="AX111" s="82">
        <f t="shared" si="65"/>
        <v>0</v>
      </c>
      <c r="AY111" s="78">
        <v>0</v>
      </c>
      <c r="AZ111" s="82">
        <f t="shared" si="66"/>
        <v>0</v>
      </c>
      <c r="BA111" s="78">
        <f t="shared" si="67"/>
        <v>0</v>
      </c>
      <c r="BB111" s="82">
        <f t="shared" si="68"/>
        <v>0</v>
      </c>
      <c r="BC111" s="78">
        <f t="shared" si="68"/>
        <v>0</v>
      </c>
      <c r="BD111" s="82">
        <f t="shared" si="68"/>
        <v>0</v>
      </c>
      <c r="BE111" s="83">
        <f t="shared" si="69"/>
        <v>2</v>
      </c>
      <c r="BF111" s="83">
        <f t="shared" si="70"/>
        <v>9.3680000000000003</v>
      </c>
      <c r="BG111" s="83">
        <f t="shared" si="71"/>
        <v>56.207999999999998</v>
      </c>
      <c r="BH111" s="83">
        <f t="shared" si="77"/>
        <v>0</v>
      </c>
      <c r="BI111" s="194">
        <f t="shared" si="72"/>
        <v>0</v>
      </c>
      <c r="BJ111" s="83">
        <f t="shared" si="73"/>
        <v>0</v>
      </c>
      <c r="BK111" s="83">
        <f t="shared" si="74"/>
        <v>2</v>
      </c>
      <c r="BL111" s="83">
        <f t="shared" si="74"/>
        <v>9.3680000000000003</v>
      </c>
      <c r="BM111" s="84">
        <f t="shared" si="74"/>
        <v>56.207999999999998</v>
      </c>
      <c r="BN111" s="186">
        <f t="shared" si="75"/>
        <v>28.103999999999999</v>
      </c>
      <c r="BO111" s="195">
        <f t="shared" si="76"/>
        <v>28.1</v>
      </c>
    </row>
    <row r="112" spans="1:67" ht="16.5">
      <c r="A112" s="6">
        <v>105</v>
      </c>
      <c r="B112" s="192" t="s">
        <v>883</v>
      </c>
      <c r="C112" s="193">
        <v>0</v>
      </c>
      <c r="D112" s="78">
        <f t="shared" si="39"/>
        <v>0</v>
      </c>
      <c r="E112" s="78">
        <f t="shared" si="40"/>
        <v>0</v>
      </c>
      <c r="F112" s="193">
        <v>0</v>
      </c>
      <c r="G112" s="78">
        <f t="shared" si="41"/>
        <v>0</v>
      </c>
      <c r="H112" s="78">
        <f t="shared" si="42"/>
        <v>0</v>
      </c>
      <c r="I112" s="80">
        <f t="shared" si="43"/>
        <v>0</v>
      </c>
      <c r="J112" s="80">
        <f t="shared" si="43"/>
        <v>0</v>
      </c>
      <c r="K112" s="80">
        <f t="shared" si="43"/>
        <v>0</v>
      </c>
      <c r="L112" s="193">
        <v>0</v>
      </c>
      <c r="M112" s="78">
        <f t="shared" si="44"/>
        <v>0</v>
      </c>
      <c r="N112" s="78">
        <f t="shared" si="45"/>
        <v>0</v>
      </c>
      <c r="O112" s="193">
        <v>0</v>
      </c>
      <c r="P112" s="78">
        <f t="shared" si="46"/>
        <v>0</v>
      </c>
      <c r="Q112" s="78">
        <f t="shared" si="47"/>
        <v>0</v>
      </c>
      <c r="R112" s="80">
        <f t="shared" si="48"/>
        <v>0</v>
      </c>
      <c r="S112" s="80">
        <f t="shared" si="48"/>
        <v>0</v>
      </c>
      <c r="T112" s="80">
        <f t="shared" si="48"/>
        <v>0</v>
      </c>
      <c r="U112" s="81">
        <v>0</v>
      </c>
      <c r="V112" s="78">
        <f t="shared" si="49"/>
        <v>0</v>
      </c>
      <c r="W112" s="78">
        <f t="shared" si="50"/>
        <v>0</v>
      </c>
      <c r="X112" s="78">
        <v>0</v>
      </c>
      <c r="Y112" s="78">
        <f t="shared" si="51"/>
        <v>0</v>
      </c>
      <c r="Z112" s="78">
        <f t="shared" si="52"/>
        <v>0</v>
      </c>
      <c r="AA112" s="80">
        <f t="shared" si="53"/>
        <v>0</v>
      </c>
      <c r="AB112" s="80">
        <f t="shared" si="53"/>
        <v>0</v>
      </c>
      <c r="AC112" s="80">
        <f t="shared" si="53"/>
        <v>0</v>
      </c>
      <c r="AD112" s="193"/>
      <c r="AE112" s="78">
        <f t="shared" si="54"/>
        <v>0</v>
      </c>
      <c r="AF112" s="78">
        <f t="shared" si="55"/>
        <v>0</v>
      </c>
      <c r="AG112" s="78">
        <v>0</v>
      </c>
      <c r="AH112" s="78">
        <f t="shared" si="56"/>
        <v>0</v>
      </c>
      <c r="AI112" s="78">
        <f t="shared" si="57"/>
        <v>0</v>
      </c>
      <c r="AJ112" s="78">
        <f t="shared" si="58"/>
        <v>0</v>
      </c>
      <c r="AK112" s="78">
        <f t="shared" si="58"/>
        <v>0</v>
      </c>
      <c r="AL112" s="78">
        <f t="shared" si="58"/>
        <v>0</v>
      </c>
      <c r="AM112" s="81">
        <v>0</v>
      </c>
      <c r="AN112" s="78">
        <f t="shared" si="59"/>
        <v>0</v>
      </c>
      <c r="AO112" s="82">
        <f t="shared" si="60"/>
        <v>0</v>
      </c>
      <c r="AP112" s="78">
        <v>0</v>
      </c>
      <c r="AQ112" s="82">
        <f t="shared" si="61"/>
        <v>0</v>
      </c>
      <c r="AR112" s="78">
        <f t="shared" si="62"/>
        <v>0</v>
      </c>
      <c r="AS112" s="82">
        <f t="shared" si="63"/>
        <v>0</v>
      </c>
      <c r="AT112" s="78">
        <f t="shared" si="63"/>
        <v>0</v>
      </c>
      <c r="AU112" s="82">
        <f t="shared" si="63"/>
        <v>0</v>
      </c>
      <c r="AV112" s="193">
        <v>0</v>
      </c>
      <c r="AW112" s="78">
        <f t="shared" si="64"/>
        <v>0</v>
      </c>
      <c r="AX112" s="82">
        <f t="shared" si="65"/>
        <v>0</v>
      </c>
      <c r="AY112" s="78">
        <v>0</v>
      </c>
      <c r="AZ112" s="82">
        <f t="shared" si="66"/>
        <v>0</v>
      </c>
      <c r="BA112" s="78">
        <f t="shared" si="67"/>
        <v>0</v>
      </c>
      <c r="BB112" s="82">
        <f t="shared" si="68"/>
        <v>0</v>
      </c>
      <c r="BC112" s="78">
        <f t="shared" si="68"/>
        <v>0</v>
      </c>
      <c r="BD112" s="82">
        <f t="shared" si="68"/>
        <v>0</v>
      </c>
      <c r="BE112" s="83">
        <f t="shared" si="69"/>
        <v>0</v>
      </c>
      <c r="BF112" s="83">
        <f t="shared" si="70"/>
        <v>0</v>
      </c>
      <c r="BG112" s="83">
        <f t="shared" si="71"/>
        <v>0</v>
      </c>
      <c r="BH112" s="83">
        <f t="shared" si="77"/>
        <v>0</v>
      </c>
      <c r="BI112" s="194">
        <f t="shared" si="72"/>
        <v>0</v>
      </c>
      <c r="BJ112" s="83">
        <f t="shared" si="73"/>
        <v>0</v>
      </c>
      <c r="BK112" s="83">
        <f t="shared" si="74"/>
        <v>0</v>
      </c>
      <c r="BL112" s="83">
        <f t="shared" si="74"/>
        <v>0</v>
      </c>
      <c r="BM112" s="84">
        <f t="shared" si="74"/>
        <v>0</v>
      </c>
      <c r="BN112" s="186">
        <f t="shared" si="75"/>
        <v>0</v>
      </c>
      <c r="BO112" s="195">
        <f t="shared" si="76"/>
        <v>0</v>
      </c>
    </row>
    <row r="113" spans="1:67" ht="16.5">
      <c r="A113" s="6">
        <v>106</v>
      </c>
      <c r="B113" s="192" t="s">
        <v>884</v>
      </c>
      <c r="C113" s="193">
        <v>0</v>
      </c>
      <c r="D113" s="78">
        <f t="shared" si="39"/>
        <v>0</v>
      </c>
      <c r="E113" s="78">
        <f t="shared" si="40"/>
        <v>0</v>
      </c>
      <c r="F113" s="193">
        <v>0</v>
      </c>
      <c r="G113" s="78">
        <f t="shared" si="41"/>
        <v>0</v>
      </c>
      <c r="H113" s="78">
        <f t="shared" si="42"/>
        <v>0</v>
      </c>
      <c r="I113" s="80">
        <f t="shared" si="43"/>
        <v>0</v>
      </c>
      <c r="J113" s="80">
        <f t="shared" si="43"/>
        <v>0</v>
      </c>
      <c r="K113" s="80">
        <f t="shared" si="43"/>
        <v>0</v>
      </c>
      <c r="L113" s="193">
        <v>0</v>
      </c>
      <c r="M113" s="78">
        <f t="shared" si="44"/>
        <v>0</v>
      </c>
      <c r="N113" s="78">
        <f t="shared" si="45"/>
        <v>0</v>
      </c>
      <c r="O113" s="193">
        <v>0</v>
      </c>
      <c r="P113" s="78">
        <f t="shared" si="46"/>
        <v>0</v>
      </c>
      <c r="Q113" s="78">
        <f t="shared" si="47"/>
        <v>0</v>
      </c>
      <c r="R113" s="80">
        <f t="shared" si="48"/>
        <v>0</v>
      </c>
      <c r="S113" s="80">
        <f t="shared" si="48"/>
        <v>0</v>
      </c>
      <c r="T113" s="80">
        <f t="shared" si="48"/>
        <v>0</v>
      </c>
      <c r="U113" s="81">
        <v>0</v>
      </c>
      <c r="V113" s="78">
        <f t="shared" si="49"/>
        <v>0</v>
      </c>
      <c r="W113" s="78">
        <f t="shared" si="50"/>
        <v>0</v>
      </c>
      <c r="X113" s="78">
        <v>0</v>
      </c>
      <c r="Y113" s="78">
        <f t="shared" si="51"/>
        <v>0</v>
      </c>
      <c r="Z113" s="78">
        <f t="shared" si="52"/>
        <v>0</v>
      </c>
      <c r="AA113" s="80">
        <f t="shared" si="53"/>
        <v>0</v>
      </c>
      <c r="AB113" s="80">
        <f t="shared" si="53"/>
        <v>0</v>
      </c>
      <c r="AC113" s="80">
        <f t="shared" si="53"/>
        <v>0</v>
      </c>
      <c r="AD113" s="193"/>
      <c r="AE113" s="78">
        <f t="shared" si="54"/>
        <v>0</v>
      </c>
      <c r="AF113" s="78">
        <f t="shared" si="55"/>
        <v>0</v>
      </c>
      <c r="AG113" s="78">
        <v>0</v>
      </c>
      <c r="AH113" s="78">
        <f t="shared" si="56"/>
        <v>0</v>
      </c>
      <c r="AI113" s="78">
        <f t="shared" si="57"/>
        <v>0</v>
      </c>
      <c r="AJ113" s="78">
        <f t="shared" si="58"/>
        <v>0</v>
      </c>
      <c r="AK113" s="78">
        <f t="shared" si="58"/>
        <v>0</v>
      </c>
      <c r="AL113" s="78">
        <f t="shared" si="58"/>
        <v>0</v>
      </c>
      <c r="AM113" s="81">
        <v>0</v>
      </c>
      <c r="AN113" s="78">
        <f t="shared" si="59"/>
        <v>0</v>
      </c>
      <c r="AO113" s="82">
        <f t="shared" si="60"/>
        <v>0</v>
      </c>
      <c r="AP113" s="78">
        <v>0</v>
      </c>
      <c r="AQ113" s="82">
        <f t="shared" si="61"/>
        <v>0</v>
      </c>
      <c r="AR113" s="78">
        <f t="shared" si="62"/>
        <v>0</v>
      </c>
      <c r="AS113" s="82">
        <f t="shared" si="63"/>
        <v>0</v>
      </c>
      <c r="AT113" s="78">
        <f t="shared" si="63"/>
        <v>0</v>
      </c>
      <c r="AU113" s="82">
        <f t="shared" si="63"/>
        <v>0</v>
      </c>
      <c r="AV113" s="193">
        <v>0</v>
      </c>
      <c r="AW113" s="78">
        <f t="shared" si="64"/>
        <v>0</v>
      </c>
      <c r="AX113" s="82">
        <f t="shared" si="65"/>
        <v>0</v>
      </c>
      <c r="AY113" s="78">
        <v>0</v>
      </c>
      <c r="AZ113" s="82">
        <f t="shared" si="66"/>
        <v>0</v>
      </c>
      <c r="BA113" s="78">
        <f t="shared" si="67"/>
        <v>0</v>
      </c>
      <c r="BB113" s="82">
        <f t="shared" si="68"/>
        <v>0</v>
      </c>
      <c r="BC113" s="78">
        <f t="shared" si="68"/>
        <v>0</v>
      </c>
      <c r="BD113" s="82">
        <f t="shared" si="68"/>
        <v>0</v>
      </c>
      <c r="BE113" s="83">
        <f t="shared" si="69"/>
        <v>0</v>
      </c>
      <c r="BF113" s="83">
        <f t="shared" si="70"/>
        <v>0</v>
      </c>
      <c r="BG113" s="83">
        <f t="shared" si="71"/>
        <v>0</v>
      </c>
      <c r="BH113" s="83">
        <f t="shared" si="77"/>
        <v>0</v>
      </c>
      <c r="BI113" s="194">
        <f t="shared" si="72"/>
        <v>0</v>
      </c>
      <c r="BJ113" s="83">
        <f t="shared" si="73"/>
        <v>0</v>
      </c>
      <c r="BK113" s="83">
        <f t="shared" si="74"/>
        <v>0</v>
      </c>
      <c r="BL113" s="83">
        <f t="shared" si="74"/>
        <v>0</v>
      </c>
      <c r="BM113" s="84">
        <f t="shared" si="74"/>
        <v>0</v>
      </c>
      <c r="BN113" s="186">
        <f t="shared" si="75"/>
        <v>0</v>
      </c>
      <c r="BO113" s="195">
        <f t="shared" si="76"/>
        <v>0</v>
      </c>
    </row>
    <row r="114" spans="1:67" ht="16.5">
      <c r="A114" s="6">
        <v>107</v>
      </c>
      <c r="B114" s="192" t="s">
        <v>885</v>
      </c>
      <c r="C114" s="193">
        <v>1</v>
      </c>
      <c r="D114" s="78">
        <f t="shared" si="39"/>
        <v>4.6840000000000002</v>
      </c>
      <c r="E114" s="78">
        <f t="shared" si="40"/>
        <v>28.103999999999999</v>
      </c>
      <c r="F114" s="193">
        <v>0</v>
      </c>
      <c r="G114" s="78">
        <f t="shared" si="41"/>
        <v>0</v>
      </c>
      <c r="H114" s="78">
        <f t="shared" si="42"/>
        <v>0</v>
      </c>
      <c r="I114" s="80">
        <f t="shared" si="43"/>
        <v>1</v>
      </c>
      <c r="J114" s="80">
        <f t="shared" si="43"/>
        <v>4.6840000000000002</v>
      </c>
      <c r="K114" s="80">
        <f t="shared" si="43"/>
        <v>28.103999999999999</v>
      </c>
      <c r="L114" s="193">
        <v>0</v>
      </c>
      <c r="M114" s="78">
        <f t="shared" si="44"/>
        <v>0</v>
      </c>
      <c r="N114" s="78">
        <f t="shared" si="45"/>
        <v>0</v>
      </c>
      <c r="O114" s="193">
        <v>0</v>
      </c>
      <c r="P114" s="78">
        <f t="shared" si="46"/>
        <v>0</v>
      </c>
      <c r="Q114" s="78">
        <f t="shared" si="47"/>
        <v>0</v>
      </c>
      <c r="R114" s="80">
        <f t="shared" si="48"/>
        <v>0</v>
      </c>
      <c r="S114" s="80">
        <f t="shared" si="48"/>
        <v>0</v>
      </c>
      <c r="T114" s="80">
        <f t="shared" si="48"/>
        <v>0</v>
      </c>
      <c r="U114" s="81">
        <v>0</v>
      </c>
      <c r="V114" s="78">
        <f t="shared" si="49"/>
        <v>0</v>
      </c>
      <c r="W114" s="78">
        <f t="shared" si="50"/>
        <v>0</v>
      </c>
      <c r="X114" s="78">
        <v>0</v>
      </c>
      <c r="Y114" s="78">
        <f t="shared" si="51"/>
        <v>0</v>
      </c>
      <c r="Z114" s="78">
        <f t="shared" si="52"/>
        <v>0</v>
      </c>
      <c r="AA114" s="80">
        <f t="shared" si="53"/>
        <v>0</v>
      </c>
      <c r="AB114" s="80">
        <f t="shared" si="53"/>
        <v>0</v>
      </c>
      <c r="AC114" s="80">
        <f t="shared" si="53"/>
        <v>0</v>
      </c>
      <c r="AD114" s="193"/>
      <c r="AE114" s="78">
        <f t="shared" si="54"/>
        <v>0</v>
      </c>
      <c r="AF114" s="78">
        <f t="shared" si="55"/>
        <v>0</v>
      </c>
      <c r="AG114" s="78">
        <v>0</v>
      </c>
      <c r="AH114" s="78">
        <f t="shared" si="56"/>
        <v>0</v>
      </c>
      <c r="AI114" s="78">
        <f t="shared" si="57"/>
        <v>0</v>
      </c>
      <c r="AJ114" s="78">
        <f t="shared" si="58"/>
        <v>0</v>
      </c>
      <c r="AK114" s="78">
        <f t="shared" si="58"/>
        <v>0</v>
      </c>
      <c r="AL114" s="78">
        <f t="shared" si="58"/>
        <v>0</v>
      </c>
      <c r="AM114" s="81">
        <v>0</v>
      </c>
      <c r="AN114" s="78">
        <f t="shared" si="59"/>
        <v>0</v>
      </c>
      <c r="AO114" s="82">
        <f t="shared" si="60"/>
        <v>0</v>
      </c>
      <c r="AP114" s="78">
        <v>0</v>
      </c>
      <c r="AQ114" s="82">
        <f t="shared" si="61"/>
        <v>0</v>
      </c>
      <c r="AR114" s="78">
        <f t="shared" si="62"/>
        <v>0</v>
      </c>
      <c r="AS114" s="82">
        <f t="shared" si="63"/>
        <v>0</v>
      </c>
      <c r="AT114" s="78">
        <f t="shared" si="63"/>
        <v>0</v>
      </c>
      <c r="AU114" s="82">
        <f t="shared" si="63"/>
        <v>0</v>
      </c>
      <c r="AV114" s="193">
        <v>0</v>
      </c>
      <c r="AW114" s="78">
        <f t="shared" si="64"/>
        <v>0</v>
      </c>
      <c r="AX114" s="82">
        <f t="shared" si="65"/>
        <v>0</v>
      </c>
      <c r="AY114" s="78">
        <v>0</v>
      </c>
      <c r="AZ114" s="82">
        <f t="shared" si="66"/>
        <v>0</v>
      </c>
      <c r="BA114" s="78">
        <f t="shared" si="67"/>
        <v>0</v>
      </c>
      <c r="BB114" s="82">
        <f t="shared" si="68"/>
        <v>0</v>
      </c>
      <c r="BC114" s="78">
        <f t="shared" si="68"/>
        <v>0</v>
      </c>
      <c r="BD114" s="82">
        <f t="shared" si="68"/>
        <v>0</v>
      </c>
      <c r="BE114" s="83">
        <f t="shared" si="69"/>
        <v>1</v>
      </c>
      <c r="BF114" s="83">
        <f t="shared" si="70"/>
        <v>4.6840000000000002</v>
      </c>
      <c r="BG114" s="83">
        <f t="shared" si="71"/>
        <v>28.103999999999999</v>
      </c>
      <c r="BH114" s="83">
        <f t="shared" si="77"/>
        <v>0</v>
      </c>
      <c r="BI114" s="194">
        <f t="shared" si="72"/>
        <v>0</v>
      </c>
      <c r="BJ114" s="83">
        <f t="shared" si="73"/>
        <v>0</v>
      </c>
      <c r="BK114" s="83">
        <f t="shared" si="74"/>
        <v>1</v>
      </c>
      <c r="BL114" s="83">
        <f t="shared" si="74"/>
        <v>4.6840000000000002</v>
      </c>
      <c r="BM114" s="84">
        <f t="shared" si="74"/>
        <v>28.103999999999999</v>
      </c>
      <c r="BN114" s="186">
        <f t="shared" si="75"/>
        <v>14.052</v>
      </c>
      <c r="BO114" s="195">
        <f t="shared" si="76"/>
        <v>14.1</v>
      </c>
    </row>
    <row r="115" spans="1:67" ht="16.5">
      <c r="A115" s="6">
        <v>108</v>
      </c>
      <c r="B115" s="192" t="s">
        <v>886</v>
      </c>
      <c r="C115" s="193">
        <v>0</v>
      </c>
      <c r="D115" s="78">
        <f t="shared" si="39"/>
        <v>0</v>
      </c>
      <c r="E115" s="78">
        <f t="shared" si="40"/>
        <v>0</v>
      </c>
      <c r="F115" s="193">
        <v>0</v>
      </c>
      <c r="G115" s="78">
        <f t="shared" si="41"/>
        <v>0</v>
      </c>
      <c r="H115" s="78">
        <f t="shared" si="42"/>
        <v>0</v>
      </c>
      <c r="I115" s="80">
        <f t="shared" si="43"/>
        <v>0</v>
      </c>
      <c r="J115" s="80">
        <f t="shared" si="43"/>
        <v>0</v>
      </c>
      <c r="K115" s="80">
        <f t="shared" si="43"/>
        <v>0</v>
      </c>
      <c r="L115" s="193">
        <v>0</v>
      </c>
      <c r="M115" s="78">
        <f t="shared" si="44"/>
        <v>0</v>
      </c>
      <c r="N115" s="78">
        <f t="shared" si="45"/>
        <v>0</v>
      </c>
      <c r="O115" s="193">
        <v>0</v>
      </c>
      <c r="P115" s="78">
        <f t="shared" si="46"/>
        <v>0</v>
      </c>
      <c r="Q115" s="78">
        <f t="shared" si="47"/>
        <v>0</v>
      </c>
      <c r="R115" s="80">
        <f t="shared" si="48"/>
        <v>0</v>
      </c>
      <c r="S115" s="80">
        <f t="shared" si="48"/>
        <v>0</v>
      </c>
      <c r="T115" s="80">
        <f t="shared" si="48"/>
        <v>0</v>
      </c>
      <c r="U115" s="81">
        <v>0</v>
      </c>
      <c r="V115" s="78">
        <f t="shared" si="49"/>
        <v>0</v>
      </c>
      <c r="W115" s="78">
        <f t="shared" si="50"/>
        <v>0</v>
      </c>
      <c r="X115" s="78">
        <v>0</v>
      </c>
      <c r="Y115" s="78">
        <f t="shared" si="51"/>
        <v>0</v>
      </c>
      <c r="Z115" s="78">
        <f t="shared" si="52"/>
        <v>0</v>
      </c>
      <c r="AA115" s="80">
        <f t="shared" si="53"/>
        <v>0</v>
      </c>
      <c r="AB115" s="80">
        <f t="shared" si="53"/>
        <v>0</v>
      </c>
      <c r="AC115" s="80">
        <f t="shared" si="53"/>
        <v>0</v>
      </c>
      <c r="AD115" s="193"/>
      <c r="AE115" s="78">
        <f t="shared" si="54"/>
        <v>0</v>
      </c>
      <c r="AF115" s="78">
        <f t="shared" si="55"/>
        <v>0</v>
      </c>
      <c r="AG115" s="78">
        <v>0</v>
      </c>
      <c r="AH115" s="78">
        <f t="shared" si="56"/>
        <v>0</v>
      </c>
      <c r="AI115" s="78">
        <f t="shared" si="57"/>
        <v>0</v>
      </c>
      <c r="AJ115" s="78">
        <f t="shared" si="58"/>
        <v>0</v>
      </c>
      <c r="AK115" s="78">
        <f t="shared" si="58"/>
        <v>0</v>
      </c>
      <c r="AL115" s="78">
        <f t="shared" si="58"/>
        <v>0</v>
      </c>
      <c r="AM115" s="81">
        <v>0</v>
      </c>
      <c r="AN115" s="78">
        <f t="shared" si="59"/>
        <v>0</v>
      </c>
      <c r="AO115" s="82">
        <f t="shared" si="60"/>
        <v>0</v>
      </c>
      <c r="AP115" s="78">
        <v>0</v>
      </c>
      <c r="AQ115" s="82">
        <f t="shared" si="61"/>
        <v>0</v>
      </c>
      <c r="AR115" s="78">
        <f t="shared" si="62"/>
        <v>0</v>
      </c>
      <c r="AS115" s="82">
        <f t="shared" si="63"/>
        <v>0</v>
      </c>
      <c r="AT115" s="78">
        <f t="shared" si="63"/>
        <v>0</v>
      </c>
      <c r="AU115" s="82">
        <f t="shared" si="63"/>
        <v>0</v>
      </c>
      <c r="AV115" s="193">
        <v>0</v>
      </c>
      <c r="AW115" s="78">
        <f t="shared" si="64"/>
        <v>0</v>
      </c>
      <c r="AX115" s="82">
        <f t="shared" si="65"/>
        <v>0</v>
      </c>
      <c r="AY115" s="78">
        <v>0</v>
      </c>
      <c r="AZ115" s="82">
        <f t="shared" si="66"/>
        <v>0</v>
      </c>
      <c r="BA115" s="78">
        <f t="shared" si="67"/>
        <v>0</v>
      </c>
      <c r="BB115" s="82">
        <f t="shared" si="68"/>
        <v>0</v>
      </c>
      <c r="BC115" s="78">
        <f t="shared" si="68"/>
        <v>0</v>
      </c>
      <c r="BD115" s="82">
        <f t="shared" si="68"/>
        <v>0</v>
      </c>
      <c r="BE115" s="83">
        <f t="shared" si="69"/>
        <v>0</v>
      </c>
      <c r="BF115" s="83">
        <f t="shared" si="70"/>
        <v>0</v>
      </c>
      <c r="BG115" s="83">
        <f t="shared" si="71"/>
        <v>0</v>
      </c>
      <c r="BH115" s="83">
        <f t="shared" si="77"/>
        <v>0</v>
      </c>
      <c r="BI115" s="194">
        <f t="shared" si="72"/>
        <v>0</v>
      </c>
      <c r="BJ115" s="83">
        <f t="shared" si="73"/>
        <v>0</v>
      </c>
      <c r="BK115" s="83">
        <f t="shared" si="74"/>
        <v>0</v>
      </c>
      <c r="BL115" s="83">
        <f t="shared" si="74"/>
        <v>0</v>
      </c>
      <c r="BM115" s="84">
        <f t="shared" si="74"/>
        <v>0</v>
      </c>
      <c r="BN115" s="186">
        <f t="shared" si="75"/>
        <v>0</v>
      </c>
      <c r="BO115" s="195">
        <f t="shared" si="76"/>
        <v>0</v>
      </c>
    </row>
    <row r="116" spans="1:67" ht="16.5">
      <c r="A116" s="6">
        <v>109</v>
      </c>
      <c r="B116" s="192" t="s">
        <v>887</v>
      </c>
      <c r="C116" s="193">
        <v>0</v>
      </c>
      <c r="D116" s="78">
        <f t="shared" si="39"/>
        <v>0</v>
      </c>
      <c r="E116" s="78">
        <f t="shared" si="40"/>
        <v>0</v>
      </c>
      <c r="F116" s="193">
        <v>0</v>
      </c>
      <c r="G116" s="78">
        <f t="shared" si="41"/>
        <v>0</v>
      </c>
      <c r="H116" s="78">
        <f t="shared" si="42"/>
        <v>0</v>
      </c>
      <c r="I116" s="80">
        <f t="shared" si="43"/>
        <v>0</v>
      </c>
      <c r="J116" s="80">
        <f t="shared" si="43"/>
        <v>0</v>
      </c>
      <c r="K116" s="80">
        <f t="shared" si="43"/>
        <v>0</v>
      </c>
      <c r="L116" s="193">
        <v>0</v>
      </c>
      <c r="M116" s="78">
        <f t="shared" si="44"/>
        <v>0</v>
      </c>
      <c r="N116" s="78">
        <f t="shared" si="45"/>
        <v>0</v>
      </c>
      <c r="O116" s="193">
        <v>0</v>
      </c>
      <c r="P116" s="78">
        <f t="shared" si="46"/>
        <v>0</v>
      </c>
      <c r="Q116" s="78">
        <f t="shared" si="47"/>
        <v>0</v>
      </c>
      <c r="R116" s="80">
        <f t="shared" si="48"/>
        <v>0</v>
      </c>
      <c r="S116" s="80">
        <f t="shared" si="48"/>
        <v>0</v>
      </c>
      <c r="T116" s="80">
        <f t="shared" si="48"/>
        <v>0</v>
      </c>
      <c r="U116" s="81">
        <v>0</v>
      </c>
      <c r="V116" s="78">
        <f t="shared" si="49"/>
        <v>0</v>
      </c>
      <c r="W116" s="78">
        <f t="shared" si="50"/>
        <v>0</v>
      </c>
      <c r="X116" s="78">
        <v>0</v>
      </c>
      <c r="Y116" s="78">
        <f t="shared" si="51"/>
        <v>0</v>
      </c>
      <c r="Z116" s="78">
        <f t="shared" si="52"/>
        <v>0</v>
      </c>
      <c r="AA116" s="80">
        <f t="shared" si="53"/>
        <v>0</v>
      </c>
      <c r="AB116" s="80">
        <f t="shared" si="53"/>
        <v>0</v>
      </c>
      <c r="AC116" s="80">
        <f t="shared" si="53"/>
        <v>0</v>
      </c>
      <c r="AD116" s="193"/>
      <c r="AE116" s="78">
        <f t="shared" si="54"/>
        <v>0</v>
      </c>
      <c r="AF116" s="78">
        <f t="shared" si="55"/>
        <v>0</v>
      </c>
      <c r="AG116" s="78">
        <v>0</v>
      </c>
      <c r="AH116" s="78">
        <f t="shared" si="56"/>
        <v>0</v>
      </c>
      <c r="AI116" s="78">
        <f t="shared" si="57"/>
        <v>0</v>
      </c>
      <c r="AJ116" s="78">
        <f t="shared" si="58"/>
        <v>0</v>
      </c>
      <c r="AK116" s="78">
        <f t="shared" si="58"/>
        <v>0</v>
      </c>
      <c r="AL116" s="78">
        <f t="shared" si="58"/>
        <v>0</v>
      </c>
      <c r="AM116" s="81">
        <v>0</v>
      </c>
      <c r="AN116" s="78">
        <f t="shared" si="59"/>
        <v>0</v>
      </c>
      <c r="AO116" s="82">
        <f t="shared" si="60"/>
        <v>0</v>
      </c>
      <c r="AP116" s="78">
        <v>0</v>
      </c>
      <c r="AQ116" s="82">
        <f t="shared" si="61"/>
        <v>0</v>
      </c>
      <c r="AR116" s="78">
        <f t="shared" si="62"/>
        <v>0</v>
      </c>
      <c r="AS116" s="82">
        <f t="shared" si="63"/>
        <v>0</v>
      </c>
      <c r="AT116" s="78">
        <f t="shared" si="63"/>
        <v>0</v>
      </c>
      <c r="AU116" s="82">
        <f t="shared" si="63"/>
        <v>0</v>
      </c>
      <c r="AV116" s="193">
        <v>0</v>
      </c>
      <c r="AW116" s="78">
        <f t="shared" si="64"/>
        <v>0</v>
      </c>
      <c r="AX116" s="82">
        <f t="shared" si="65"/>
        <v>0</v>
      </c>
      <c r="AY116" s="78">
        <v>0</v>
      </c>
      <c r="AZ116" s="82">
        <f t="shared" si="66"/>
        <v>0</v>
      </c>
      <c r="BA116" s="78">
        <f t="shared" si="67"/>
        <v>0</v>
      </c>
      <c r="BB116" s="82">
        <f t="shared" si="68"/>
        <v>0</v>
      </c>
      <c r="BC116" s="78">
        <f t="shared" si="68"/>
        <v>0</v>
      </c>
      <c r="BD116" s="82">
        <f t="shared" si="68"/>
        <v>0</v>
      </c>
      <c r="BE116" s="83">
        <f t="shared" si="69"/>
        <v>0</v>
      </c>
      <c r="BF116" s="83">
        <f t="shared" si="70"/>
        <v>0</v>
      </c>
      <c r="BG116" s="83">
        <f t="shared" si="71"/>
        <v>0</v>
      </c>
      <c r="BH116" s="83">
        <f t="shared" si="77"/>
        <v>0</v>
      </c>
      <c r="BI116" s="194">
        <f t="shared" si="72"/>
        <v>0</v>
      </c>
      <c r="BJ116" s="83">
        <f t="shared" si="73"/>
        <v>0</v>
      </c>
      <c r="BK116" s="83">
        <f t="shared" si="74"/>
        <v>0</v>
      </c>
      <c r="BL116" s="83">
        <f t="shared" si="74"/>
        <v>0</v>
      </c>
      <c r="BM116" s="84">
        <f t="shared" si="74"/>
        <v>0</v>
      </c>
      <c r="BN116" s="186">
        <f t="shared" si="75"/>
        <v>0</v>
      </c>
      <c r="BO116" s="195">
        <f t="shared" si="76"/>
        <v>0</v>
      </c>
    </row>
    <row r="117" spans="1:67" ht="16.5">
      <c r="A117" s="7"/>
      <c r="B117" s="7" t="s">
        <v>153</v>
      </c>
      <c r="C117" s="90">
        <f t="shared" ref="C117:H117" si="78">SUM(C8:C116)</f>
        <v>114.5</v>
      </c>
      <c r="D117" s="90">
        <f t="shared" si="78"/>
        <v>536.3180000000001</v>
      </c>
      <c r="E117" s="90">
        <f t="shared" si="78"/>
        <v>3217.9080000000004</v>
      </c>
      <c r="F117" s="90">
        <f t="shared" si="78"/>
        <v>30</v>
      </c>
      <c r="G117" s="90">
        <f t="shared" si="78"/>
        <v>78</v>
      </c>
      <c r="H117" s="90">
        <f t="shared" si="78"/>
        <v>468.00000000000011</v>
      </c>
      <c r="I117" s="80">
        <f t="shared" si="43"/>
        <v>144.5</v>
      </c>
      <c r="J117" s="80">
        <f t="shared" si="43"/>
        <v>614.3180000000001</v>
      </c>
      <c r="K117" s="80">
        <f t="shared" si="43"/>
        <v>3685.9080000000004</v>
      </c>
      <c r="L117" s="81">
        <f t="shared" ref="L117:Q117" si="79">SUM(L8:L116)</f>
        <v>10</v>
      </c>
      <c r="M117" s="78">
        <f t="shared" si="79"/>
        <v>46.839999999999996</v>
      </c>
      <c r="N117" s="78">
        <f t="shared" si="79"/>
        <v>281.03999999999991</v>
      </c>
      <c r="O117" s="78">
        <f t="shared" si="79"/>
        <v>7</v>
      </c>
      <c r="P117" s="78">
        <f t="shared" si="79"/>
        <v>18.2</v>
      </c>
      <c r="Q117" s="78">
        <f t="shared" si="79"/>
        <v>109.19999999999999</v>
      </c>
      <c r="R117" s="80">
        <f t="shared" ref="R117:T117" si="80">L117+O117</f>
        <v>17</v>
      </c>
      <c r="S117" s="80">
        <f t="shared" si="80"/>
        <v>65.039999999999992</v>
      </c>
      <c r="T117" s="80">
        <f t="shared" si="80"/>
        <v>390.2399999999999</v>
      </c>
      <c r="U117" s="90">
        <f t="shared" ref="U117:Z117" si="81">SUM(U8:U116)</f>
        <v>196.25</v>
      </c>
      <c r="V117" s="90">
        <f t="shared" si="81"/>
        <v>919.23500000000024</v>
      </c>
      <c r="W117" s="90">
        <f t="shared" si="81"/>
        <v>5515.4100000000008</v>
      </c>
      <c r="X117" s="90">
        <f t="shared" si="81"/>
        <v>295</v>
      </c>
      <c r="Y117" s="90">
        <f t="shared" si="81"/>
        <v>767.00000000000023</v>
      </c>
      <c r="Z117" s="90">
        <f t="shared" si="81"/>
        <v>4601.9999999999991</v>
      </c>
      <c r="AA117" s="80">
        <f t="shared" ref="AA117:AC117" si="82">U117+X117</f>
        <v>491.25</v>
      </c>
      <c r="AB117" s="80">
        <f t="shared" si="82"/>
        <v>1686.2350000000006</v>
      </c>
      <c r="AC117" s="80">
        <f t="shared" si="82"/>
        <v>10117.41</v>
      </c>
      <c r="AD117" s="90">
        <f t="shared" ref="AD117:AI117" si="83">SUM(AD8:AD116)</f>
        <v>13</v>
      </c>
      <c r="AE117" s="90">
        <f t="shared" si="83"/>
        <v>60.892000000000003</v>
      </c>
      <c r="AF117" s="90">
        <f t="shared" si="83"/>
        <v>365.35199999999998</v>
      </c>
      <c r="AG117" s="90">
        <f t="shared" si="83"/>
        <v>106</v>
      </c>
      <c r="AH117" s="90">
        <f t="shared" si="83"/>
        <v>275.60000000000008</v>
      </c>
      <c r="AI117" s="90">
        <f t="shared" si="83"/>
        <v>1653.6</v>
      </c>
      <c r="AJ117" s="78">
        <f t="shared" si="58"/>
        <v>119</v>
      </c>
      <c r="AK117" s="78">
        <f t="shared" si="58"/>
        <v>336.49200000000008</v>
      </c>
      <c r="AL117" s="78">
        <f t="shared" si="58"/>
        <v>2018.9519999999998</v>
      </c>
      <c r="AM117" s="90">
        <f t="shared" ref="AM117:AR117" si="84">SUM(AM8:AM116)</f>
        <v>14.75</v>
      </c>
      <c r="AN117" s="90">
        <f t="shared" si="84"/>
        <v>69.088999999999999</v>
      </c>
      <c r="AO117" s="90">
        <f t="shared" si="84"/>
        <v>414.53399999999999</v>
      </c>
      <c r="AP117" s="90">
        <f t="shared" si="84"/>
        <v>5</v>
      </c>
      <c r="AQ117" s="90">
        <f t="shared" si="84"/>
        <v>13</v>
      </c>
      <c r="AR117" s="90">
        <f t="shared" si="84"/>
        <v>78</v>
      </c>
      <c r="AS117" s="82">
        <f t="shared" si="63"/>
        <v>19.75</v>
      </c>
      <c r="AT117" s="78">
        <f t="shared" si="63"/>
        <v>82.088999999999999</v>
      </c>
      <c r="AU117" s="82">
        <f t="shared" si="63"/>
        <v>492.53399999999999</v>
      </c>
      <c r="AV117" s="90">
        <f t="shared" ref="AV117:BA117" si="85">SUM(AV8:AV116)</f>
        <v>4</v>
      </c>
      <c r="AW117" s="90">
        <f t="shared" si="85"/>
        <v>18.736000000000001</v>
      </c>
      <c r="AX117" s="90">
        <f t="shared" si="85"/>
        <v>112.416</v>
      </c>
      <c r="AY117" s="90">
        <f t="shared" si="85"/>
        <v>0</v>
      </c>
      <c r="AZ117" s="90">
        <f t="shared" si="85"/>
        <v>0</v>
      </c>
      <c r="BA117" s="90">
        <f t="shared" si="85"/>
        <v>0</v>
      </c>
      <c r="BB117" s="82">
        <f t="shared" si="68"/>
        <v>4</v>
      </c>
      <c r="BC117" s="78">
        <f t="shared" si="68"/>
        <v>18.736000000000001</v>
      </c>
      <c r="BD117" s="82">
        <f t="shared" si="68"/>
        <v>112.416</v>
      </c>
      <c r="BE117" s="84">
        <f t="shared" si="69"/>
        <v>325.5</v>
      </c>
      <c r="BF117" s="83">
        <f>SUM(BF8:BF116)</f>
        <v>1524.6419999999998</v>
      </c>
      <c r="BG117" s="83">
        <f t="shared" si="71"/>
        <v>9147.851999999999</v>
      </c>
      <c r="BH117" s="84">
        <f>SUM(BH8:BH116)</f>
        <v>326</v>
      </c>
      <c r="BI117" s="83">
        <f>SUM(BI8:BI116)</f>
        <v>847.60000000000036</v>
      </c>
      <c r="BJ117" s="83">
        <f t="shared" ref="BJ117:BK117" si="86">SUM(BJ8:BJ116)</f>
        <v>5085.600000000004</v>
      </c>
      <c r="BK117" s="83">
        <f t="shared" si="86"/>
        <v>651.5</v>
      </c>
      <c r="BL117" s="83">
        <f t="shared" ref="BL117:BM117" si="87">BF117+BI117</f>
        <v>2372.2420000000002</v>
      </c>
      <c r="BM117" s="84">
        <f t="shared" si="87"/>
        <v>14233.452000000003</v>
      </c>
      <c r="BN117" s="186">
        <f t="shared" si="75"/>
        <v>7116.7260000000015</v>
      </c>
      <c r="BO117" s="195">
        <f t="shared" si="76"/>
        <v>7116.7</v>
      </c>
    </row>
    <row r="118" spans="1:67" ht="15.75">
      <c r="A118" s="2"/>
      <c r="B118" s="2"/>
      <c r="C118" s="2"/>
      <c r="D118" s="9"/>
      <c r="E118" s="9"/>
      <c r="F118" s="2"/>
      <c r="G118" s="9"/>
      <c r="H118" s="9"/>
      <c r="I118" s="2"/>
      <c r="J118" s="2"/>
      <c r="K118" s="2"/>
      <c r="L118" s="2"/>
      <c r="M118" s="9"/>
      <c r="N118" s="9"/>
      <c r="O118" s="9"/>
      <c r="P118" s="9"/>
      <c r="Q118" s="2"/>
      <c r="R118" s="2"/>
      <c r="S118" s="2"/>
      <c r="T118" s="2"/>
      <c r="U118" s="2"/>
      <c r="V118" s="9"/>
      <c r="W118" s="9"/>
      <c r="X118" s="9"/>
      <c r="Y118" s="9"/>
      <c r="Z118" s="2"/>
      <c r="AA118" s="2"/>
      <c r="AB118" s="2"/>
      <c r="AC118" s="2"/>
      <c r="AD118" s="2"/>
      <c r="AE118" s="9"/>
      <c r="AF118" s="9"/>
      <c r="AG118" s="9"/>
      <c r="AH118" s="9"/>
      <c r="AI118" s="2"/>
      <c r="AJ118" s="2"/>
      <c r="AK118" s="2"/>
      <c r="AL118" s="2"/>
      <c r="AM118" s="2"/>
      <c r="AN118" s="9"/>
      <c r="AO118" s="9"/>
      <c r="AP118" s="9"/>
      <c r="AQ118" s="9"/>
      <c r="AR118" s="2"/>
      <c r="AS118" s="2"/>
      <c r="AT118" s="2"/>
      <c r="AU118" s="2"/>
      <c r="AV118" s="2"/>
      <c r="AW118" s="9"/>
      <c r="AX118" s="9"/>
      <c r="AY118" s="9"/>
      <c r="AZ118" s="9"/>
      <c r="BA118" s="2"/>
      <c r="BB118" s="2"/>
      <c r="BC118" s="2"/>
      <c r="BD118" s="2"/>
      <c r="BE118" s="2"/>
      <c r="BF118" s="9"/>
      <c r="BG118" s="9"/>
      <c r="BH118" s="9"/>
      <c r="BI118" s="9"/>
      <c r="BJ118" s="2"/>
      <c r="BK118" s="2"/>
      <c r="BL118" s="2"/>
      <c r="BM118" s="2"/>
    </row>
    <row r="119" spans="1:67" ht="21" customHeight="1">
      <c r="C119" s="256" t="s">
        <v>154</v>
      </c>
      <c r="D119" s="256"/>
      <c r="E119" s="256"/>
      <c r="F119" s="256"/>
      <c r="G119" s="256"/>
      <c r="H119" s="256"/>
      <c r="I119" s="256"/>
      <c r="J119" s="256"/>
      <c r="K119" s="256"/>
      <c r="L119" s="256"/>
      <c r="M119" s="256"/>
      <c r="N119" s="256"/>
      <c r="O119" s="256"/>
      <c r="P119" s="256"/>
      <c r="Q119" s="256"/>
      <c r="R119" s="256"/>
      <c r="S119" s="256"/>
      <c r="T119" s="256"/>
      <c r="AX119" s="257"/>
      <c r="AY119" s="257"/>
      <c r="AZ119" s="257"/>
      <c r="BA119" s="257"/>
      <c r="BB119" s="257"/>
      <c r="BC119" s="257"/>
      <c r="BD119" s="257"/>
      <c r="BE119" s="257"/>
      <c r="BF119" s="257"/>
      <c r="BG119" s="257"/>
      <c r="BH119" s="257"/>
      <c r="BI119" s="257"/>
      <c r="BJ119" s="257"/>
      <c r="BK119" s="257"/>
    </row>
  </sheetData>
  <mergeCells count="12">
    <mergeCell ref="A1:R1"/>
    <mergeCell ref="A3:A6"/>
    <mergeCell ref="B3:B6"/>
    <mergeCell ref="C3:K5"/>
    <mergeCell ref="L3:T5"/>
    <mergeCell ref="AD3:AL5"/>
    <mergeCell ref="AM3:AU5"/>
    <mergeCell ref="AV3:BD5"/>
    <mergeCell ref="BE3:BM5"/>
    <mergeCell ref="C119:T119"/>
    <mergeCell ref="AX119:BK119"/>
    <mergeCell ref="U3:AC5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BO40"/>
  <sheetViews>
    <sheetView topLeftCell="A4" workbookViewId="0">
      <pane xSplit="2" ySplit="4" topLeftCell="AZ32" activePane="bottomRight" state="frozen"/>
      <selection activeCell="BH17" sqref="BH17"/>
      <selection pane="topRight" activeCell="BH17" sqref="BH17"/>
      <selection pane="bottomLeft" activeCell="BH17" sqref="BH17"/>
      <selection pane="bottomRight" activeCell="BH41" sqref="BH41"/>
    </sheetView>
  </sheetViews>
  <sheetFormatPr defaultRowHeight="15"/>
  <cols>
    <col min="1" max="1" width="6.5703125" style="1" customWidth="1"/>
    <col min="2" max="2" width="16.5703125" style="1" customWidth="1"/>
    <col min="3" max="16384" width="9.140625" style="1"/>
  </cols>
  <sheetData>
    <row r="1" spans="1:67" ht="20.25" customHeight="1">
      <c r="A1" s="300" t="s">
        <v>28</v>
      </c>
      <c r="B1" s="300"/>
      <c r="C1" s="300"/>
      <c r="D1" s="300"/>
      <c r="E1" s="300"/>
      <c r="F1" s="300"/>
      <c r="G1" s="300"/>
      <c r="H1" s="300"/>
      <c r="I1" s="300"/>
      <c r="J1" s="300"/>
      <c r="K1" s="300"/>
      <c r="L1" s="300"/>
      <c r="M1" s="300"/>
      <c r="N1" s="300"/>
      <c r="O1" s="300"/>
      <c r="P1" s="300"/>
      <c r="Q1" s="300"/>
      <c r="R1" s="300"/>
      <c r="S1" s="15"/>
      <c r="T1" s="16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2"/>
      <c r="BF1" s="2"/>
      <c r="BG1" s="2"/>
      <c r="BH1" s="2"/>
      <c r="BI1" s="2"/>
      <c r="BJ1" s="2"/>
      <c r="BK1" s="2"/>
      <c r="BL1" s="2"/>
      <c r="BM1" s="2"/>
    </row>
    <row r="2" spans="1:67" ht="17.25" thickBot="1">
      <c r="A2" s="2"/>
      <c r="B2" s="18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</row>
    <row r="3" spans="1:67" ht="15" customHeight="1">
      <c r="A3" s="301"/>
      <c r="B3" s="304" t="s">
        <v>1</v>
      </c>
      <c r="C3" s="307" t="s">
        <v>29</v>
      </c>
      <c r="D3" s="308"/>
      <c r="E3" s="308"/>
      <c r="F3" s="308"/>
      <c r="G3" s="308"/>
      <c r="H3" s="308"/>
      <c r="I3" s="308"/>
      <c r="J3" s="308"/>
      <c r="K3" s="309"/>
      <c r="L3" s="273" t="s">
        <v>30</v>
      </c>
      <c r="M3" s="273"/>
      <c r="N3" s="273"/>
      <c r="O3" s="273"/>
      <c r="P3" s="273"/>
      <c r="Q3" s="273"/>
      <c r="R3" s="273"/>
      <c r="S3" s="273"/>
      <c r="T3" s="315"/>
      <c r="U3" s="278" t="s">
        <v>31</v>
      </c>
      <c r="V3" s="279"/>
      <c r="W3" s="279"/>
      <c r="X3" s="279"/>
      <c r="Y3" s="279"/>
      <c r="Z3" s="279"/>
      <c r="AA3" s="279"/>
      <c r="AB3" s="279"/>
      <c r="AC3" s="297"/>
      <c r="AD3" s="272" t="s">
        <v>32</v>
      </c>
      <c r="AE3" s="273"/>
      <c r="AF3" s="273"/>
      <c r="AG3" s="273"/>
      <c r="AH3" s="273"/>
      <c r="AI3" s="273"/>
      <c r="AJ3" s="273"/>
      <c r="AK3" s="273"/>
      <c r="AL3" s="273"/>
      <c r="AM3" s="278" t="s">
        <v>33</v>
      </c>
      <c r="AN3" s="279"/>
      <c r="AO3" s="279"/>
      <c r="AP3" s="279"/>
      <c r="AQ3" s="279"/>
      <c r="AR3" s="279"/>
      <c r="AS3" s="279"/>
      <c r="AT3" s="279"/>
      <c r="AU3" s="279"/>
      <c r="AV3" s="284" t="s">
        <v>32</v>
      </c>
      <c r="AW3" s="285"/>
      <c r="AX3" s="285"/>
      <c r="AY3" s="285"/>
      <c r="AZ3" s="285"/>
      <c r="BA3" s="285"/>
      <c r="BB3" s="285"/>
      <c r="BC3" s="285"/>
      <c r="BD3" s="285"/>
      <c r="BE3" s="290" t="s">
        <v>34</v>
      </c>
      <c r="BF3" s="291"/>
      <c r="BG3" s="291"/>
      <c r="BH3" s="291"/>
      <c r="BI3" s="291"/>
      <c r="BJ3" s="291"/>
      <c r="BK3" s="291"/>
      <c r="BL3" s="291"/>
      <c r="BM3" s="291"/>
    </row>
    <row r="4" spans="1:67" ht="15" customHeight="1">
      <c r="A4" s="302"/>
      <c r="B4" s="305"/>
      <c r="C4" s="310"/>
      <c r="D4" s="281"/>
      <c r="E4" s="281"/>
      <c r="F4" s="281"/>
      <c r="G4" s="281"/>
      <c r="H4" s="281"/>
      <c r="I4" s="281"/>
      <c r="J4" s="281"/>
      <c r="K4" s="311"/>
      <c r="L4" s="275"/>
      <c r="M4" s="275"/>
      <c r="N4" s="275"/>
      <c r="O4" s="275"/>
      <c r="P4" s="275"/>
      <c r="Q4" s="275"/>
      <c r="R4" s="275"/>
      <c r="S4" s="275"/>
      <c r="T4" s="316"/>
      <c r="U4" s="280"/>
      <c r="V4" s="281"/>
      <c r="W4" s="281"/>
      <c r="X4" s="281"/>
      <c r="Y4" s="281"/>
      <c r="Z4" s="281"/>
      <c r="AA4" s="281"/>
      <c r="AB4" s="281"/>
      <c r="AC4" s="298"/>
      <c r="AD4" s="274"/>
      <c r="AE4" s="275"/>
      <c r="AF4" s="275"/>
      <c r="AG4" s="275"/>
      <c r="AH4" s="275"/>
      <c r="AI4" s="275"/>
      <c r="AJ4" s="275"/>
      <c r="AK4" s="275"/>
      <c r="AL4" s="275"/>
      <c r="AM4" s="280"/>
      <c r="AN4" s="281"/>
      <c r="AO4" s="281"/>
      <c r="AP4" s="281"/>
      <c r="AQ4" s="281"/>
      <c r="AR4" s="281"/>
      <c r="AS4" s="281"/>
      <c r="AT4" s="281"/>
      <c r="AU4" s="281"/>
      <c r="AV4" s="286"/>
      <c r="AW4" s="287"/>
      <c r="AX4" s="287"/>
      <c r="AY4" s="287"/>
      <c r="AZ4" s="287"/>
      <c r="BA4" s="287"/>
      <c r="BB4" s="287"/>
      <c r="BC4" s="287"/>
      <c r="BD4" s="287"/>
      <c r="BE4" s="292"/>
      <c r="BF4" s="293"/>
      <c r="BG4" s="293"/>
      <c r="BH4" s="293"/>
      <c r="BI4" s="293"/>
      <c r="BJ4" s="293"/>
      <c r="BK4" s="293"/>
      <c r="BL4" s="293"/>
      <c r="BM4" s="293"/>
    </row>
    <row r="5" spans="1:67" ht="15.75" customHeight="1" thickBot="1">
      <c r="A5" s="302"/>
      <c r="B5" s="305"/>
      <c r="C5" s="312"/>
      <c r="D5" s="313"/>
      <c r="E5" s="313"/>
      <c r="F5" s="313"/>
      <c r="G5" s="313"/>
      <c r="H5" s="313"/>
      <c r="I5" s="313"/>
      <c r="J5" s="313"/>
      <c r="K5" s="314"/>
      <c r="L5" s="277"/>
      <c r="M5" s="277"/>
      <c r="N5" s="277"/>
      <c r="O5" s="277"/>
      <c r="P5" s="277"/>
      <c r="Q5" s="277"/>
      <c r="R5" s="277"/>
      <c r="S5" s="277"/>
      <c r="T5" s="317"/>
      <c r="U5" s="282"/>
      <c r="V5" s="283"/>
      <c r="W5" s="283"/>
      <c r="X5" s="283"/>
      <c r="Y5" s="283"/>
      <c r="Z5" s="283"/>
      <c r="AA5" s="283"/>
      <c r="AB5" s="283"/>
      <c r="AC5" s="299"/>
      <c r="AD5" s="276"/>
      <c r="AE5" s="277"/>
      <c r="AF5" s="277"/>
      <c r="AG5" s="277"/>
      <c r="AH5" s="277"/>
      <c r="AI5" s="277"/>
      <c r="AJ5" s="277"/>
      <c r="AK5" s="277"/>
      <c r="AL5" s="277"/>
      <c r="AM5" s="282"/>
      <c r="AN5" s="283"/>
      <c r="AO5" s="283"/>
      <c r="AP5" s="283"/>
      <c r="AQ5" s="283"/>
      <c r="AR5" s="283"/>
      <c r="AS5" s="283"/>
      <c r="AT5" s="283"/>
      <c r="AU5" s="283"/>
      <c r="AV5" s="288"/>
      <c r="AW5" s="289"/>
      <c r="AX5" s="289"/>
      <c r="AY5" s="289"/>
      <c r="AZ5" s="289"/>
      <c r="BA5" s="289"/>
      <c r="BB5" s="289"/>
      <c r="BC5" s="289"/>
      <c r="BD5" s="289"/>
      <c r="BE5" s="294"/>
      <c r="BF5" s="295"/>
      <c r="BG5" s="295"/>
      <c r="BH5" s="295"/>
      <c r="BI5" s="295"/>
      <c r="BJ5" s="295"/>
      <c r="BK5" s="295"/>
      <c r="BL5" s="295"/>
      <c r="BM5" s="295"/>
    </row>
    <row r="6" spans="1:67" ht="121.5">
      <c r="A6" s="303"/>
      <c r="B6" s="306"/>
      <c r="C6" s="19" t="s">
        <v>35</v>
      </c>
      <c r="D6" s="20" t="s">
        <v>3</v>
      </c>
      <c r="E6" s="20" t="s">
        <v>4</v>
      </c>
      <c r="F6" s="21" t="s">
        <v>36</v>
      </c>
      <c r="G6" s="20" t="s">
        <v>3</v>
      </c>
      <c r="H6" s="20" t="s">
        <v>4</v>
      </c>
      <c r="I6" s="22" t="s">
        <v>37</v>
      </c>
      <c r="J6" s="20" t="s">
        <v>38</v>
      </c>
      <c r="K6" s="20" t="s">
        <v>39</v>
      </c>
      <c r="L6" s="19" t="s">
        <v>35</v>
      </c>
      <c r="M6" s="20" t="s">
        <v>3</v>
      </c>
      <c r="N6" s="20" t="s">
        <v>4</v>
      </c>
      <c r="O6" s="21" t="s">
        <v>36</v>
      </c>
      <c r="P6" s="20" t="s">
        <v>3</v>
      </c>
      <c r="Q6" s="20" t="s">
        <v>4</v>
      </c>
      <c r="R6" s="22" t="s">
        <v>40</v>
      </c>
      <c r="S6" s="20" t="s">
        <v>41</v>
      </c>
      <c r="T6" s="20" t="s">
        <v>42</v>
      </c>
      <c r="U6" s="19" t="s">
        <v>35</v>
      </c>
      <c r="V6" s="20" t="s">
        <v>3</v>
      </c>
      <c r="W6" s="20" t="s">
        <v>4</v>
      </c>
      <c r="X6" s="21" t="s">
        <v>36</v>
      </c>
      <c r="Y6" s="20" t="s">
        <v>3</v>
      </c>
      <c r="Z6" s="20" t="s">
        <v>4</v>
      </c>
      <c r="AA6" s="22" t="s">
        <v>43</v>
      </c>
      <c r="AB6" s="20" t="s">
        <v>44</v>
      </c>
      <c r="AC6" s="20" t="s">
        <v>45</v>
      </c>
      <c r="AD6" s="19" t="s">
        <v>35</v>
      </c>
      <c r="AE6" s="20" t="s">
        <v>3</v>
      </c>
      <c r="AF6" s="20" t="s">
        <v>4</v>
      </c>
      <c r="AG6" s="21" t="s">
        <v>36</v>
      </c>
      <c r="AH6" s="20" t="s">
        <v>3</v>
      </c>
      <c r="AI6" s="20" t="s">
        <v>4</v>
      </c>
      <c r="AJ6" s="22" t="s">
        <v>46</v>
      </c>
      <c r="AK6" s="20" t="s">
        <v>47</v>
      </c>
      <c r="AL6" s="20" t="s">
        <v>48</v>
      </c>
      <c r="AM6" s="19" t="s">
        <v>35</v>
      </c>
      <c r="AN6" s="20" t="s">
        <v>3</v>
      </c>
      <c r="AO6" s="20" t="s">
        <v>4</v>
      </c>
      <c r="AP6" s="21" t="s">
        <v>36</v>
      </c>
      <c r="AQ6" s="20" t="s">
        <v>3</v>
      </c>
      <c r="AR6" s="20" t="s">
        <v>4</v>
      </c>
      <c r="AS6" s="22" t="s">
        <v>49</v>
      </c>
      <c r="AT6" s="20" t="s">
        <v>50</v>
      </c>
      <c r="AU6" s="20" t="s">
        <v>51</v>
      </c>
      <c r="AV6" s="19" t="s">
        <v>35</v>
      </c>
      <c r="AW6" s="20" t="s">
        <v>3</v>
      </c>
      <c r="AX6" s="20" t="s">
        <v>4</v>
      </c>
      <c r="AY6" s="21" t="s">
        <v>36</v>
      </c>
      <c r="AZ6" s="20" t="s">
        <v>3</v>
      </c>
      <c r="BA6" s="20" t="s">
        <v>4</v>
      </c>
      <c r="BB6" s="22" t="s">
        <v>52</v>
      </c>
      <c r="BC6" s="20" t="s">
        <v>53</v>
      </c>
      <c r="BD6" s="20" t="s">
        <v>54</v>
      </c>
      <c r="BE6" s="19" t="s">
        <v>35</v>
      </c>
      <c r="BF6" s="20" t="s">
        <v>3</v>
      </c>
      <c r="BG6" s="20" t="s">
        <v>4</v>
      </c>
      <c r="BH6" s="21" t="s">
        <v>36</v>
      </c>
      <c r="BI6" s="20" t="s">
        <v>3</v>
      </c>
      <c r="BJ6" s="20" t="s">
        <v>4</v>
      </c>
      <c r="BK6" s="22" t="s">
        <v>55</v>
      </c>
      <c r="BL6" s="20" t="s">
        <v>56</v>
      </c>
      <c r="BM6" s="20" t="s">
        <v>57</v>
      </c>
      <c r="BN6" s="185" t="s">
        <v>891</v>
      </c>
      <c r="BO6" s="185" t="s">
        <v>766</v>
      </c>
    </row>
    <row r="7" spans="1:67">
      <c r="A7" s="23"/>
      <c r="B7" s="24">
        <v>1</v>
      </c>
      <c r="C7" s="24">
        <v>2</v>
      </c>
      <c r="D7" s="24">
        <v>3</v>
      </c>
      <c r="E7" s="24">
        <v>4</v>
      </c>
      <c r="F7" s="24">
        <v>5</v>
      </c>
      <c r="G7" s="24">
        <v>6</v>
      </c>
      <c r="H7" s="24">
        <v>7</v>
      </c>
      <c r="I7" s="24">
        <v>8</v>
      </c>
      <c r="J7" s="24">
        <v>9</v>
      </c>
      <c r="K7" s="24">
        <v>10</v>
      </c>
      <c r="L7" s="24">
        <v>11</v>
      </c>
      <c r="M7" s="24">
        <v>12</v>
      </c>
      <c r="N7" s="24">
        <v>13</v>
      </c>
      <c r="O7" s="24">
        <v>14</v>
      </c>
      <c r="P7" s="24">
        <v>15</v>
      </c>
      <c r="Q7" s="24">
        <v>16</v>
      </c>
      <c r="R7" s="24">
        <v>17</v>
      </c>
      <c r="S7" s="24">
        <v>18</v>
      </c>
      <c r="T7" s="24">
        <v>19</v>
      </c>
      <c r="U7" s="24">
        <v>20</v>
      </c>
      <c r="V7" s="24">
        <v>21</v>
      </c>
      <c r="W7" s="24">
        <v>22</v>
      </c>
      <c r="X7" s="24">
        <v>23</v>
      </c>
      <c r="Y7" s="24">
        <v>24</v>
      </c>
      <c r="Z7" s="24">
        <v>25</v>
      </c>
      <c r="AA7" s="24">
        <v>26</v>
      </c>
      <c r="AB7" s="24">
        <v>27</v>
      </c>
      <c r="AC7" s="24">
        <v>28</v>
      </c>
      <c r="AD7" s="24">
        <v>29</v>
      </c>
      <c r="AE7" s="24">
        <v>30</v>
      </c>
      <c r="AF7" s="24">
        <v>31</v>
      </c>
      <c r="AG7" s="24">
        <v>32</v>
      </c>
      <c r="AH7" s="24">
        <v>33</v>
      </c>
      <c r="AI7" s="24">
        <v>34</v>
      </c>
      <c r="AJ7" s="24">
        <v>35</v>
      </c>
      <c r="AK7" s="24">
        <v>36</v>
      </c>
      <c r="AL7" s="24">
        <v>37</v>
      </c>
      <c r="AM7" s="24">
        <v>38</v>
      </c>
      <c r="AN7" s="24">
        <v>39</v>
      </c>
      <c r="AO7" s="24">
        <v>40</v>
      </c>
      <c r="AP7" s="24">
        <v>41</v>
      </c>
      <c r="AQ7" s="24">
        <v>42</v>
      </c>
      <c r="AR7" s="24">
        <v>43</v>
      </c>
      <c r="AS7" s="24">
        <v>44</v>
      </c>
      <c r="AT7" s="24">
        <v>45</v>
      </c>
      <c r="AU7" s="24">
        <v>46</v>
      </c>
      <c r="AV7" s="24">
        <v>47</v>
      </c>
      <c r="AW7" s="24">
        <v>48</v>
      </c>
      <c r="AX7" s="24">
        <v>49</v>
      </c>
      <c r="AY7" s="24">
        <v>50</v>
      </c>
      <c r="AZ7" s="24">
        <v>51</v>
      </c>
      <c r="BA7" s="24">
        <v>52</v>
      </c>
      <c r="BB7" s="24">
        <v>53</v>
      </c>
      <c r="BC7" s="24">
        <v>54</v>
      </c>
      <c r="BD7" s="24">
        <v>55</v>
      </c>
      <c r="BE7" s="24">
        <v>56</v>
      </c>
      <c r="BF7" s="24">
        <v>57</v>
      </c>
      <c r="BG7" s="24">
        <v>58</v>
      </c>
      <c r="BH7" s="24">
        <v>59</v>
      </c>
      <c r="BI7" s="24">
        <v>60</v>
      </c>
      <c r="BJ7" s="24">
        <v>61</v>
      </c>
      <c r="BK7" s="24">
        <v>62</v>
      </c>
      <c r="BL7" s="24">
        <v>63</v>
      </c>
      <c r="BM7" s="24">
        <v>64</v>
      </c>
      <c r="BN7" s="185"/>
      <c r="BO7" s="185"/>
    </row>
    <row r="8" spans="1:67" ht="16.5">
      <c r="A8" s="26">
        <v>1</v>
      </c>
      <c r="B8" s="54" t="s">
        <v>155</v>
      </c>
      <c r="C8" s="55">
        <v>1</v>
      </c>
      <c r="D8" s="29">
        <f>C8*4.684</f>
        <v>4.6840000000000002</v>
      </c>
      <c r="E8" s="29">
        <f>D8*6</f>
        <v>28.103999999999999</v>
      </c>
      <c r="F8" s="56">
        <v>0</v>
      </c>
      <c r="G8" s="29">
        <v>0</v>
      </c>
      <c r="H8" s="29">
        <f>G8*6</f>
        <v>0</v>
      </c>
      <c r="I8" s="32">
        <f>C8+F8</f>
        <v>1</v>
      </c>
      <c r="J8" s="32">
        <f>D8+G8</f>
        <v>4.6840000000000002</v>
      </c>
      <c r="K8" s="32">
        <f>E8+H8</f>
        <v>28.103999999999999</v>
      </c>
      <c r="L8" s="56">
        <v>0</v>
      </c>
      <c r="M8" s="29">
        <f>L8*4.684</f>
        <v>0</v>
      </c>
      <c r="N8" s="29">
        <f>M8*6</f>
        <v>0</v>
      </c>
      <c r="O8" s="29">
        <v>0</v>
      </c>
      <c r="P8" s="29">
        <v>0</v>
      </c>
      <c r="Q8" s="29">
        <f>P8*6</f>
        <v>0</v>
      </c>
      <c r="R8" s="32">
        <f>L8+O8</f>
        <v>0</v>
      </c>
      <c r="S8" s="32">
        <f>M8+P8</f>
        <v>0</v>
      </c>
      <c r="T8" s="32">
        <f>N8+Q8</f>
        <v>0</v>
      </c>
      <c r="U8" s="56">
        <v>1</v>
      </c>
      <c r="V8" s="29">
        <f>U8*4.684</f>
        <v>4.6840000000000002</v>
      </c>
      <c r="W8" s="29">
        <f>V8*6</f>
        <v>28.103999999999999</v>
      </c>
      <c r="X8" s="57">
        <v>0</v>
      </c>
      <c r="Y8" s="29">
        <v>0</v>
      </c>
      <c r="Z8" s="29">
        <f>Y8*6</f>
        <v>0</v>
      </c>
      <c r="AA8" s="32">
        <f>U8+X8</f>
        <v>1</v>
      </c>
      <c r="AB8" s="32">
        <f>V8+Y8</f>
        <v>4.6840000000000002</v>
      </c>
      <c r="AC8" s="32">
        <f>W8+Z8</f>
        <v>28.103999999999999</v>
      </c>
      <c r="AD8" s="51">
        <v>0</v>
      </c>
      <c r="AE8" s="29">
        <f>AD8*4.684</f>
        <v>0</v>
      </c>
      <c r="AF8" s="29">
        <f>AE8*6</f>
        <v>0</v>
      </c>
      <c r="AG8" s="29">
        <v>0</v>
      </c>
      <c r="AH8" s="29">
        <v>0</v>
      </c>
      <c r="AI8" s="29">
        <f>AH8*6</f>
        <v>0</v>
      </c>
      <c r="AJ8" s="29">
        <f>AD8+AG8</f>
        <v>0</v>
      </c>
      <c r="AK8" s="29">
        <f>AE8+AH8</f>
        <v>0</v>
      </c>
      <c r="AL8" s="29">
        <f>AF8+AI8</f>
        <v>0</v>
      </c>
      <c r="AM8" s="56">
        <v>0</v>
      </c>
      <c r="AN8" s="29">
        <f>AM8*4.684</f>
        <v>0</v>
      </c>
      <c r="AO8" s="29">
        <f t="shared" ref="AO8:AO37" si="0">AN8*6</f>
        <v>0</v>
      </c>
      <c r="AP8" s="29">
        <v>0</v>
      </c>
      <c r="AQ8" s="29">
        <v>0</v>
      </c>
      <c r="AR8" s="29">
        <f>AQ8*6</f>
        <v>0</v>
      </c>
      <c r="AS8" s="29">
        <f>AM8+AP8</f>
        <v>0</v>
      </c>
      <c r="AT8" s="29">
        <f>AN8+AQ8</f>
        <v>0</v>
      </c>
      <c r="AU8" s="29">
        <f>AO8+AR8</f>
        <v>0</v>
      </c>
      <c r="AV8" s="51">
        <v>0</v>
      </c>
      <c r="AW8" s="29">
        <f>AV8*4.684</f>
        <v>0</v>
      </c>
      <c r="AX8" s="29">
        <f>AW8*6</f>
        <v>0</v>
      </c>
      <c r="AY8" s="29">
        <v>0</v>
      </c>
      <c r="AZ8" s="29">
        <v>0</v>
      </c>
      <c r="BA8" s="29">
        <f>AZ8*6</f>
        <v>0</v>
      </c>
      <c r="BB8" s="29">
        <f>AV8+AY8</f>
        <v>0</v>
      </c>
      <c r="BC8" s="29">
        <f>AW8+AZ8</f>
        <v>0</v>
      </c>
      <c r="BD8" s="29">
        <f>AX8+BA8</f>
        <v>0</v>
      </c>
      <c r="BE8" s="34">
        <f>C8+U8+AM8</f>
        <v>2</v>
      </c>
      <c r="BF8" s="34">
        <f>BE8*4.684</f>
        <v>9.3680000000000003</v>
      </c>
      <c r="BG8" s="34">
        <f>BF8*6</f>
        <v>56.207999999999998</v>
      </c>
      <c r="BH8" s="34">
        <f>F8+X8+AP8</f>
        <v>0</v>
      </c>
      <c r="BI8" s="34">
        <f>G8+Y8+AQ8</f>
        <v>0</v>
      </c>
      <c r="BJ8" s="34">
        <f>BI8*6</f>
        <v>0</v>
      </c>
      <c r="BK8" s="34">
        <f>BE8+BH8</f>
        <v>2</v>
      </c>
      <c r="BL8" s="34">
        <f>BF8+BI8</f>
        <v>9.3680000000000003</v>
      </c>
      <c r="BM8" s="35">
        <f>BG8+BJ8</f>
        <v>56.207999999999998</v>
      </c>
      <c r="BN8" s="186">
        <f>BM8/2</f>
        <v>28.103999999999999</v>
      </c>
      <c r="BO8" s="195">
        <f>ROUND(BN8,1)</f>
        <v>28.1</v>
      </c>
    </row>
    <row r="9" spans="1:67" ht="16.5">
      <c r="A9" s="26">
        <v>2</v>
      </c>
      <c r="B9" s="58" t="s">
        <v>156</v>
      </c>
      <c r="C9" s="55">
        <v>0</v>
      </c>
      <c r="D9" s="29">
        <f t="shared" ref="D9:D37" si="1">C9*4.684</f>
        <v>0</v>
      </c>
      <c r="E9" s="29">
        <f t="shared" ref="E9:E37" si="2">D9*6</f>
        <v>0</v>
      </c>
      <c r="F9" s="56">
        <v>0</v>
      </c>
      <c r="G9" s="29">
        <v>0</v>
      </c>
      <c r="H9" s="29">
        <f>G9*6</f>
        <v>0</v>
      </c>
      <c r="I9" s="32">
        <f t="shared" ref="I9:J37" si="3">C9+F9</f>
        <v>0</v>
      </c>
      <c r="J9" s="32">
        <f>D9+G9</f>
        <v>0</v>
      </c>
      <c r="K9" s="32">
        <f t="shared" ref="K9:K37" si="4">E9+H9</f>
        <v>0</v>
      </c>
      <c r="L9" s="56">
        <v>0</v>
      </c>
      <c r="M9" s="29">
        <f t="shared" ref="M9:M37" si="5">L9*4.684</f>
        <v>0</v>
      </c>
      <c r="N9" s="29">
        <f t="shared" ref="N9:N37" si="6">M9*6</f>
        <v>0</v>
      </c>
      <c r="O9" s="29">
        <v>0</v>
      </c>
      <c r="P9" s="29">
        <v>0</v>
      </c>
      <c r="Q9" s="29">
        <f t="shared" ref="Q9:Q37" si="7">P9*6</f>
        <v>0</v>
      </c>
      <c r="R9" s="32">
        <f t="shared" ref="R9:T37" si="8">L9+O9</f>
        <v>0</v>
      </c>
      <c r="S9" s="32">
        <f t="shared" si="8"/>
        <v>0</v>
      </c>
      <c r="T9" s="32">
        <f t="shared" si="8"/>
        <v>0</v>
      </c>
      <c r="U9" s="56">
        <v>1</v>
      </c>
      <c r="V9" s="29">
        <f t="shared" ref="V9:V37" si="9">U9*4.684</f>
        <v>4.6840000000000002</v>
      </c>
      <c r="W9" s="29">
        <f t="shared" ref="W9:W37" si="10">V9*6</f>
        <v>28.103999999999999</v>
      </c>
      <c r="X9" s="57">
        <v>0</v>
      </c>
      <c r="Y9" s="29">
        <v>0</v>
      </c>
      <c r="Z9" s="29">
        <f t="shared" ref="Z9:Z37" si="11">Y9*6</f>
        <v>0</v>
      </c>
      <c r="AA9" s="32">
        <f t="shared" ref="AA9:AC37" si="12">U9+X9</f>
        <v>1</v>
      </c>
      <c r="AB9" s="32">
        <f t="shared" si="12"/>
        <v>4.6840000000000002</v>
      </c>
      <c r="AC9" s="32">
        <f t="shared" si="12"/>
        <v>28.103999999999999</v>
      </c>
      <c r="AD9" s="51">
        <v>0</v>
      </c>
      <c r="AE9" s="29">
        <f t="shared" ref="AE9:AE37" si="13">AD9*4.684</f>
        <v>0</v>
      </c>
      <c r="AF9" s="29">
        <f t="shared" ref="AF9:AF37" si="14">AE9*6</f>
        <v>0</v>
      </c>
      <c r="AG9" s="29">
        <v>0</v>
      </c>
      <c r="AH9" s="29">
        <v>0</v>
      </c>
      <c r="AI9" s="29">
        <f t="shared" ref="AI9:AI37" si="15">AH9*6</f>
        <v>0</v>
      </c>
      <c r="AJ9" s="29">
        <f t="shared" ref="AJ9:AL37" si="16">AD9+AG9</f>
        <v>0</v>
      </c>
      <c r="AK9" s="29">
        <f t="shared" si="16"/>
        <v>0</v>
      </c>
      <c r="AL9" s="29">
        <f t="shared" si="16"/>
        <v>0</v>
      </c>
      <c r="AM9" s="56">
        <v>0</v>
      </c>
      <c r="AN9" s="29">
        <f t="shared" ref="AN9:AN37" si="17">AM9*4.684</f>
        <v>0</v>
      </c>
      <c r="AO9" s="29">
        <f t="shared" si="0"/>
        <v>0</v>
      </c>
      <c r="AP9" s="29">
        <v>0</v>
      </c>
      <c r="AQ9" s="29">
        <v>0</v>
      </c>
      <c r="AR9" s="29">
        <f t="shared" ref="AR9:AR37" si="18">AQ9*6</f>
        <v>0</v>
      </c>
      <c r="AS9" s="29">
        <f t="shared" ref="AS9:AU37" si="19">AM9+AP9</f>
        <v>0</v>
      </c>
      <c r="AT9" s="29">
        <f t="shared" si="19"/>
        <v>0</v>
      </c>
      <c r="AU9" s="29">
        <f t="shared" si="19"/>
        <v>0</v>
      </c>
      <c r="AV9" s="51"/>
      <c r="AW9" s="29">
        <f t="shared" ref="AW9:AW37" si="20">AV9*4.684</f>
        <v>0</v>
      </c>
      <c r="AX9" s="29">
        <f t="shared" ref="AX9:AX37" si="21">AW9*6</f>
        <v>0</v>
      </c>
      <c r="AY9" s="29">
        <v>0</v>
      </c>
      <c r="AZ9" s="29">
        <v>0</v>
      </c>
      <c r="BA9" s="29">
        <f t="shared" ref="BA9:BA37" si="22">AZ9*6</f>
        <v>0</v>
      </c>
      <c r="BB9" s="29">
        <f t="shared" ref="BB9:BD37" si="23">AV9+AY9</f>
        <v>0</v>
      </c>
      <c r="BC9" s="29">
        <f t="shared" si="23"/>
        <v>0</v>
      </c>
      <c r="BD9" s="29">
        <f t="shared" si="23"/>
        <v>0</v>
      </c>
      <c r="BE9" s="34">
        <f t="shared" ref="BE9:BE37" si="24">C9+U9+AM9</f>
        <v>1</v>
      </c>
      <c r="BF9" s="34">
        <f t="shared" ref="BF9:BF37" si="25">BE9*4.684</f>
        <v>4.6840000000000002</v>
      </c>
      <c r="BG9" s="34">
        <f t="shared" ref="BG9:BG37" si="26">BF9*6</f>
        <v>28.103999999999999</v>
      </c>
      <c r="BH9" s="34">
        <f t="shared" ref="BH9:BI37" si="27">F9+X9+AP9</f>
        <v>0</v>
      </c>
      <c r="BI9" s="34">
        <f>G9+Y9+AQ9</f>
        <v>0</v>
      </c>
      <c r="BJ9" s="34">
        <f t="shared" ref="BJ9:BJ37" si="28">BI9*6</f>
        <v>0</v>
      </c>
      <c r="BK9" s="34">
        <f t="shared" ref="BK9:BM37" si="29">BE9+BH9</f>
        <v>1</v>
      </c>
      <c r="BL9" s="34">
        <f t="shared" si="29"/>
        <v>4.6840000000000002</v>
      </c>
      <c r="BM9" s="35">
        <f t="shared" si="29"/>
        <v>28.103999999999999</v>
      </c>
      <c r="BN9" s="186">
        <f t="shared" ref="BN9:BN38" si="30">BM9/2</f>
        <v>14.052</v>
      </c>
      <c r="BO9" s="195">
        <f t="shared" ref="BO9:BO38" si="31">ROUND(BN9,1)</f>
        <v>14.1</v>
      </c>
    </row>
    <row r="10" spans="1:67" ht="16.5">
      <c r="A10" s="26">
        <v>3</v>
      </c>
      <c r="B10" s="58" t="s">
        <v>157</v>
      </c>
      <c r="C10" s="55">
        <v>0</v>
      </c>
      <c r="D10" s="29">
        <f t="shared" si="1"/>
        <v>0</v>
      </c>
      <c r="E10" s="29">
        <f t="shared" si="2"/>
        <v>0</v>
      </c>
      <c r="F10" s="56">
        <v>1</v>
      </c>
      <c r="G10" s="29">
        <v>0.82199999999999995</v>
      </c>
      <c r="H10" s="29">
        <f t="shared" ref="H10:H37" si="32">G10*6</f>
        <v>4.9319999999999995</v>
      </c>
      <c r="I10" s="32">
        <f t="shared" si="3"/>
        <v>1</v>
      </c>
      <c r="J10" s="32">
        <f t="shared" si="3"/>
        <v>0.82199999999999995</v>
      </c>
      <c r="K10" s="32">
        <f t="shared" si="4"/>
        <v>4.9319999999999995</v>
      </c>
      <c r="L10" s="56">
        <v>0</v>
      </c>
      <c r="M10" s="29">
        <f t="shared" si="5"/>
        <v>0</v>
      </c>
      <c r="N10" s="29">
        <f t="shared" si="6"/>
        <v>0</v>
      </c>
      <c r="O10" s="56">
        <v>1</v>
      </c>
      <c r="P10" s="29">
        <v>0.82199999999999995</v>
      </c>
      <c r="Q10" s="29">
        <f t="shared" si="7"/>
        <v>4.9319999999999995</v>
      </c>
      <c r="R10" s="32">
        <f t="shared" si="8"/>
        <v>1</v>
      </c>
      <c r="S10" s="32">
        <f t="shared" si="8"/>
        <v>0.82199999999999995</v>
      </c>
      <c r="T10" s="32">
        <f t="shared" si="8"/>
        <v>4.9319999999999995</v>
      </c>
      <c r="U10" s="56">
        <v>0</v>
      </c>
      <c r="V10" s="29">
        <f t="shared" si="9"/>
        <v>0</v>
      </c>
      <c r="W10" s="29">
        <f t="shared" si="10"/>
        <v>0</v>
      </c>
      <c r="X10" s="57">
        <v>0</v>
      </c>
      <c r="Y10" s="29">
        <v>0</v>
      </c>
      <c r="Z10" s="29">
        <f t="shared" si="11"/>
        <v>0</v>
      </c>
      <c r="AA10" s="32">
        <f t="shared" si="12"/>
        <v>0</v>
      </c>
      <c r="AB10" s="32">
        <f t="shared" si="12"/>
        <v>0</v>
      </c>
      <c r="AC10" s="32">
        <f t="shared" si="12"/>
        <v>0</v>
      </c>
      <c r="AD10" s="51">
        <v>0</v>
      </c>
      <c r="AE10" s="29">
        <f t="shared" si="13"/>
        <v>0</v>
      </c>
      <c r="AF10" s="29">
        <f t="shared" si="14"/>
        <v>0</v>
      </c>
      <c r="AG10" s="29">
        <v>0</v>
      </c>
      <c r="AH10" s="29">
        <v>0</v>
      </c>
      <c r="AI10" s="29">
        <f t="shared" si="15"/>
        <v>0</v>
      </c>
      <c r="AJ10" s="29">
        <f t="shared" si="16"/>
        <v>0</v>
      </c>
      <c r="AK10" s="29">
        <f t="shared" si="16"/>
        <v>0</v>
      </c>
      <c r="AL10" s="29">
        <f t="shared" si="16"/>
        <v>0</v>
      </c>
      <c r="AM10" s="56">
        <v>0</v>
      </c>
      <c r="AN10" s="29">
        <f t="shared" si="17"/>
        <v>0</v>
      </c>
      <c r="AO10" s="29">
        <f t="shared" si="0"/>
        <v>0</v>
      </c>
      <c r="AP10" s="29">
        <v>0</v>
      </c>
      <c r="AQ10" s="29">
        <v>0</v>
      </c>
      <c r="AR10" s="29">
        <f t="shared" si="18"/>
        <v>0</v>
      </c>
      <c r="AS10" s="29">
        <f t="shared" si="19"/>
        <v>0</v>
      </c>
      <c r="AT10" s="29">
        <f t="shared" si="19"/>
        <v>0</v>
      </c>
      <c r="AU10" s="29">
        <f t="shared" si="19"/>
        <v>0</v>
      </c>
      <c r="AV10" s="51"/>
      <c r="AW10" s="29">
        <f t="shared" si="20"/>
        <v>0</v>
      </c>
      <c r="AX10" s="29">
        <f t="shared" si="21"/>
        <v>0</v>
      </c>
      <c r="AY10" s="29">
        <v>0</v>
      </c>
      <c r="AZ10" s="29">
        <v>0</v>
      </c>
      <c r="BA10" s="29">
        <f t="shared" si="22"/>
        <v>0</v>
      </c>
      <c r="BB10" s="29">
        <f t="shared" si="23"/>
        <v>0</v>
      </c>
      <c r="BC10" s="29">
        <f t="shared" si="23"/>
        <v>0</v>
      </c>
      <c r="BD10" s="29">
        <f t="shared" si="23"/>
        <v>0</v>
      </c>
      <c r="BE10" s="34">
        <f t="shared" si="24"/>
        <v>0</v>
      </c>
      <c r="BF10" s="34">
        <f t="shared" si="25"/>
        <v>0</v>
      </c>
      <c r="BG10" s="34">
        <f t="shared" si="26"/>
        <v>0</v>
      </c>
      <c r="BH10" s="34">
        <f t="shared" si="27"/>
        <v>1</v>
      </c>
      <c r="BI10" s="34">
        <f t="shared" si="27"/>
        <v>0.82199999999999995</v>
      </c>
      <c r="BJ10" s="34">
        <f t="shared" si="28"/>
        <v>4.9319999999999995</v>
      </c>
      <c r="BK10" s="34">
        <f t="shared" si="29"/>
        <v>1</v>
      </c>
      <c r="BL10" s="34">
        <f t="shared" si="29"/>
        <v>0.82199999999999995</v>
      </c>
      <c r="BM10" s="35">
        <f t="shared" si="29"/>
        <v>4.9319999999999995</v>
      </c>
      <c r="BN10" s="186">
        <f t="shared" si="30"/>
        <v>2.4659999999999997</v>
      </c>
      <c r="BO10" s="195">
        <f t="shared" si="31"/>
        <v>2.5</v>
      </c>
    </row>
    <row r="11" spans="1:67" ht="16.5">
      <c r="A11" s="26">
        <v>4</v>
      </c>
      <c r="B11" s="58" t="s">
        <v>158</v>
      </c>
      <c r="C11" s="55">
        <v>1</v>
      </c>
      <c r="D11" s="29">
        <f t="shared" si="1"/>
        <v>4.6840000000000002</v>
      </c>
      <c r="E11" s="29">
        <f t="shared" si="2"/>
        <v>28.103999999999999</v>
      </c>
      <c r="F11" s="56">
        <v>0</v>
      </c>
      <c r="G11" s="29">
        <v>0</v>
      </c>
      <c r="H11" s="29">
        <f t="shared" si="32"/>
        <v>0</v>
      </c>
      <c r="I11" s="32">
        <f t="shared" si="3"/>
        <v>1</v>
      </c>
      <c r="J11" s="32">
        <f t="shared" si="3"/>
        <v>4.6840000000000002</v>
      </c>
      <c r="K11" s="32">
        <f t="shared" si="4"/>
        <v>28.103999999999999</v>
      </c>
      <c r="L11" s="56">
        <v>0</v>
      </c>
      <c r="M11" s="29">
        <f t="shared" si="5"/>
        <v>0</v>
      </c>
      <c r="N11" s="29">
        <f t="shared" si="6"/>
        <v>0</v>
      </c>
      <c r="O11" s="29">
        <v>0</v>
      </c>
      <c r="P11" s="29">
        <v>0</v>
      </c>
      <c r="Q11" s="29">
        <f t="shared" si="7"/>
        <v>0</v>
      </c>
      <c r="R11" s="32">
        <f t="shared" si="8"/>
        <v>0</v>
      </c>
      <c r="S11" s="32">
        <f t="shared" si="8"/>
        <v>0</v>
      </c>
      <c r="T11" s="32">
        <f t="shared" si="8"/>
        <v>0</v>
      </c>
      <c r="U11" s="56">
        <v>0</v>
      </c>
      <c r="V11" s="29">
        <f t="shared" si="9"/>
        <v>0</v>
      </c>
      <c r="W11" s="29">
        <f t="shared" si="10"/>
        <v>0</v>
      </c>
      <c r="X11" s="57">
        <v>0</v>
      </c>
      <c r="Y11" s="29">
        <v>0</v>
      </c>
      <c r="Z11" s="29">
        <f t="shared" si="11"/>
        <v>0</v>
      </c>
      <c r="AA11" s="32">
        <f t="shared" si="12"/>
        <v>0</v>
      </c>
      <c r="AB11" s="32">
        <f t="shared" si="12"/>
        <v>0</v>
      </c>
      <c r="AC11" s="32">
        <f t="shared" si="12"/>
        <v>0</v>
      </c>
      <c r="AD11" s="51">
        <v>0</v>
      </c>
      <c r="AE11" s="29">
        <f t="shared" si="13"/>
        <v>0</v>
      </c>
      <c r="AF11" s="29">
        <f t="shared" si="14"/>
        <v>0</v>
      </c>
      <c r="AG11" s="29">
        <v>0</v>
      </c>
      <c r="AH11" s="29">
        <v>0</v>
      </c>
      <c r="AI11" s="29">
        <f t="shared" si="15"/>
        <v>0</v>
      </c>
      <c r="AJ11" s="29">
        <f t="shared" si="16"/>
        <v>0</v>
      </c>
      <c r="AK11" s="29">
        <f t="shared" si="16"/>
        <v>0</v>
      </c>
      <c r="AL11" s="29">
        <f t="shared" si="16"/>
        <v>0</v>
      </c>
      <c r="AM11" s="56">
        <v>0</v>
      </c>
      <c r="AN11" s="29">
        <f t="shared" si="17"/>
        <v>0</v>
      </c>
      <c r="AO11" s="29">
        <f t="shared" si="0"/>
        <v>0</v>
      </c>
      <c r="AP11" s="29">
        <v>0</v>
      </c>
      <c r="AQ11" s="29">
        <v>0</v>
      </c>
      <c r="AR11" s="29">
        <f t="shared" si="18"/>
        <v>0</v>
      </c>
      <c r="AS11" s="29">
        <f t="shared" si="19"/>
        <v>0</v>
      </c>
      <c r="AT11" s="29">
        <f t="shared" si="19"/>
        <v>0</v>
      </c>
      <c r="AU11" s="29">
        <f t="shared" si="19"/>
        <v>0</v>
      </c>
      <c r="AV11" s="51"/>
      <c r="AW11" s="29">
        <f t="shared" si="20"/>
        <v>0</v>
      </c>
      <c r="AX11" s="29">
        <f t="shared" si="21"/>
        <v>0</v>
      </c>
      <c r="AY11" s="29">
        <v>0</v>
      </c>
      <c r="AZ11" s="29">
        <v>0</v>
      </c>
      <c r="BA11" s="29">
        <f t="shared" si="22"/>
        <v>0</v>
      </c>
      <c r="BB11" s="29">
        <f t="shared" si="23"/>
        <v>0</v>
      </c>
      <c r="BC11" s="29">
        <f t="shared" si="23"/>
        <v>0</v>
      </c>
      <c r="BD11" s="29">
        <f t="shared" si="23"/>
        <v>0</v>
      </c>
      <c r="BE11" s="34">
        <f t="shared" si="24"/>
        <v>1</v>
      </c>
      <c r="BF11" s="34">
        <f t="shared" si="25"/>
        <v>4.6840000000000002</v>
      </c>
      <c r="BG11" s="34">
        <f t="shared" si="26"/>
        <v>28.103999999999999</v>
      </c>
      <c r="BH11" s="34">
        <f t="shared" si="27"/>
        <v>0</v>
      </c>
      <c r="BI11" s="34">
        <f t="shared" si="27"/>
        <v>0</v>
      </c>
      <c r="BJ11" s="34">
        <f t="shared" si="28"/>
        <v>0</v>
      </c>
      <c r="BK11" s="34">
        <f t="shared" si="29"/>
        <v>1</v>
      </c>
      <c r="BL11" s="34">
        <f t="shared" si="29"/>
        <v>4.6840000000000002</v>
      </c>
      <c r="BM11" s="35">
        <f t="shared" si="29"/>
        <v>28.103999999999999</v>
      </c>
      <c r="BN11" s="186">
        <f t="shared" si="30"/>
        <v>14.052</v>
      </c>
      <c r="BO11" s="195">
        <f t="shared" si="31"/>
        <v>14.1</v>
      </c>
    </row>
    <row r="12" spans="1:67" ht="16.5">
      <c r="A12" s="26">
        <v>5</v>
      </c>
      <c r="B12" s="58" t="s">
        <v>159</v>
      </c>
      <c r="C12" s="55">
        <v>1</v>
      </c>
      <c r="D12" s="29">
        <f t="shared" si="1"/>
        <v>4.6840000000000002</v>
      </c>
      <c r="E12" s="29">
        <f t="shared" si="2"/>
        <v>28.103999999999999</v>
      </c>
      <c r="F12" s="56">
        <v>0</v>
      </c>
      <c r="G12" s="29">
        <v>0</v>
      </c>
      <c r="H12" s="29">
        <f t="shared" si="32"/>
        <v>0</v>
      </c>
      <c r="I12" s="32">
        <f t="shared" si="3"/>
        <v>1</v>
      </c>
      <c r="J12" s="32">
        <f t="shared" si="3"/>
        <v>4.6840000000000002</v>
      </c>
      <c r="K12" s="32">
        <f t="shared" si="4"/>
        <v>28.103999999999999</v>
      </c>
      <c r="L12" s="56">
        <v>0</v>
      </c>
      <c r="M12" s="29">
        <f t="shared" si="5"/>
        <v>0</v>
      </c>
      <c r="N12" s="29">
        <f t="shared" si="6"/>
        <v>0</v>
      </c>
      <c r="O12" s="29">
        <v>0</v>
      </c>
      <c r="P12" s="29">
        <v>0</v>
      </c>
      <c r="Q12" s="29">
        <f t="shared" si="7"/>
        <v>0</v>
      </c>
      <c r="R12" s="32">
        <f t="shared" si="8"/>
        <v>0</v>
      </c>
      <c r="S12" s="32">
        <f t="shared" si="8"/>
        <v>0</v>
      </c>
      <c r="T12" s="32">
        <f t="shared" si="8"/>
        <v>0</v>
      </c>
      <c r="U12" s="56">
        <v>0</v>
      </c>
      <c r="V12" s="29">
        <f t="shared" si="9"/>
        <v>0</v>
      </c>
      <c r="W12" s="29">
        <f t="shared" si="10"/>
        <v>0</v>
      </c>
      <c r="X12" s="57">
        <v>0</v>
      </c>
      <c r="Y12" s="29">
        <v>0</v>
      </c>
      <c r="Z12" s="29">
        <f t="shared" si="11"/>
        <v>0</v>
      </c>
      <c r="AA12" s="32">
        <f t="shared" si="12"/>
        <v>0</v>
      </c>
      <c r="AB12" s="32">
        <f t="shared" si="12"/>
        <v>0</v>
      </c>
      <c r="AC12" s="32">
        <f t="shared" si="12"/>
        <v>0</v>
      </c>
      <c r="AD12" s="51">
        <v>0</v>
      </c>
      <c r="AE12" s="29">
        <f t="shared" si="13"/>
        <v>0</v>
      </c>
      <c r="AF12" s="29">
        <f t="shared" si="14"/>
        <v>0</v>
      </c>
      <c r="AG12" s="29">
        <v>0</v>
      </c>
      <c r="AH12" s="29">
        <v>0</v>
      </c>
      <c r="AI12" s="29">
        <f t="shared" si="15"/>
        <v>0</v>
      </c>
      <c r="AJ12" s="29">
        <f t="shared" si="16"/>
        <v>0</v>
      </c>
      <c r="AK12" s="29">
        <f t="shared" si="16"/>
        <v>0</v>
      </c>
      <c r="AL12" s="29">
        <f t="shared" si="16"/>
        <v>0</v>
      </c>
      <c r="AM12" s="56">
        <v>0</v>
      </c>
      <c r="AN12" s="29">
        <f t="shared" si="17"/>
        <v>0</v>
      </c>
      <c r="AO12" s="29">
        <f t="shared" si="0"/>
        <v>0</v>
      </c>
      <c r="AP12" s="29">
        <v>0</v>
      </c>
      <c r="AQ12" s="29">
        <v>0</v>
      </c>
      <c r="AR12" s="29">
        <f t="shared" si="18"/>
        <v>0</v>
      </c>
      <c r="AS12" s="29">
        <f t="shared" si="19"/>
        <v>0</v>
      </c>
      <c r="AT12" s="29">
        <f t="shared" si="19"/>
        <v>0</v>
      </c>
      <c r="AU12" s="29">
        <f t="shared" si="19"/>
        <v>0</v>
      </c>
      <c r="AV12" s="51"/>
      <c r="AW12" s="29">
        <f t="shared" si="20"/>
        <v>0</v>
      </c>
      <c r="AX12" s="29">
        <f t="shared" si="21"/>
        <v>0</v>
      </c>
      <c r="AY12" s="29">
        <v>0</v>
      </c>
      <c r="AZ12" s="29">
        <v>0</v>
      </c>
      <c r="BA12" s="29">
        <f t="shared" si="22"/>
        <v>0</v>
      </c>
      <c r="BB12" s="29">
        <f t="shared" si="23"/>
        <v>0</v>
      </c>
      <c r="BC12" s="29">
        <f t="shared" si="23"/>
        <v>0</v>
      </c>
      <c r="BD12" s="29">
        <f t="shared" si="23"/>
        <v>0</v>
      </c>
      <c r="BE12" s="34">
        <f t="shared" si="24"/>
        <v>1</v>
      </c>
      <c r="BF12" s="34">
        <f t="shared" si="25"/>
        <v>4.6840000000000002</v>
      </c>
      <c r="BG12" s="34">
        <f t="shared" si="26"/>
        <v>28.103999999999999</v>
      </c>
      <c r="BH12" s="34">
        <f t="shared" si="27"/>
        <v>0</v>
      </c>
      <c r="BI12" s="34">
        <f t="shared" si="27"/>
        <v>0</v>
      </c>
      <c r="BJ12" s="34">
        <f t="shared" si="28"/>
        <v>0</v>
      </c>
      <c r="BK12" s="34">
        <f t="shared" si="29"/>
        <v>1</v>
      </c>
      <c r="BL12" s="34">
        <f t="shared" si="29"/>
        <v>4.6840000000000002</v>
      </c>
      <c r="BM12" s="35">
        <f t="shared" si="29"/>
        <v>28.103999999999999</v>
      </c>
      <c r="BN12" s="186">
        <f t="shared" si="30"/>
        <v>14.052</v>
      </c>
      <c r="BO12" s="195">
        <f t="shared" si="31"/>
        <v>14.1</v>
      </c>
    </row>
    <row r="13" spans="1:67" ht="16.5">
      <c r="A13" s="26">
        <v>6</v>
      </c>
      <c r="B13" s="58" t="s">
        <v>160</v>
      </c>
      <c r="C13" s="55">
        <v>1</v>
      </c>
      <c r="D13" s="29">
        <f t="shared" si="1"/>
        <v>4.6840000000000002</v>
      </c>
      <c r="E13" s="29">
        <f t="shared" si="2"/>
        <v>28.103999999999999</v>
      </c>
      <c r="F13" s="56">
        <v>0</v>
      </c>
      <c r="G13" s="29">
        <v>0</v>
      </c>
      <c r="H13" s="29">
        <f t="shared" si="32"/>
        <v>0</v>
      </c>
      <c r="I13" s="32">
        <f t="shared" si="3"/>
        <v>1</v>
      </c>
      <c r="J13" s="32">
        <f t="shared" si="3"/>
        <v>4.6840000000000002</v>
      </c>
      <c r="K13" s="32">
        <f t="shared" si="4"/>
        <v>28.103999999999999</v>
      </c>
      <c r="L13" s="56">
        <v>0</v>
      </c>
      <c r="M13" s="29">
        <f t="shared" si="5"/>
        <v>0</v>
      </c>
      <c r="N13" s="29">
        <f t="shared" si="6"/>
        <v>0</v>
      </c>
      <c r="O13" s="29">
        <v>0</v>
      </c>
      <c r="P13" s="29">
        <v>0</v>
      </c>
      <c r="Q13" s="29">
        <f t="shared" si="7"/>
        <v>0</v>
      </c>
      <c r="R13" s="32">
        <f t="shared" si="8"/>
        <v>0</v>
      </c>
      <c r="S13" s="32">
        <f t="shared" si="8"/>
        <v>0</v>
      </c>
      <c r="T13" s="32">
        <f t="shared" si="8"/>
        <v>0</v>
      </c>
      <c r="U13" s="56">
        <v>0</v>
      </c>
      <c r="V13" s="29">
        <f t="shared" si="9"/>
        <v>0</v>
      </c>
      <c r="W13" s="29">
        <f t="shared" si="10"/>
        <v>0</v>
      </c>
      <c r="X13" s="57">
        <v>0</v>
      </c>
      <c r="Y13" s="29">
        <v>0</v>
      </c>
      <c r="Z13" s="29">
        <f t="shared" si="11"/>
        <v>0</v>
      </c>
      <c r="AA13" s="32">
        <f t="shared" si="12"/>
        <v>0</v>
      </c>
      <c r="AB13" s="32">
        <f t="shared" si="12"/>
        <v>0</v>
      </c>
      <c r="AC13" s="32">
        <f t="shared" si="12"/>
        <v>0</v>
      </c>
      <c r="AD13" s="51">
        <v>0</v>
      </c>
      <c r="AE13" s="29">
        <f t="shared" si="13"/>
        <v>0</v>
      </c>
      <c r="AF13" s="29">
        <f t="shared" si="14"/>
        <v>0</v>
      </c>
      <c r="AG13" s="29">
        <v>0</v>
      </c>
      <c r="AH13" s="29">
        <v>0</v>
      </c>
      <c r="AI13" s="29">
        <f t="shared" si="15"/>
        <v>0</v>
      </c>
      <c r="AJ13" s="29">
        <f t="shared" si="16"/>
        <v>0</v>
      </c>
      <c r="AK13" s="29">
        <f t="shared" si="16"/>
        <v>0</v>
      </c>
      <c r="AL13" s="29">
        <f t="shared" si="16"/>
        <v>0</v>
      </c>
      <c r="AM13" s="56">
        <v>0</v>
      </c>
      <c r="AN13" s="29">
        <f t="shared" si="17"/>
        <v>0</v>
      </c>
      <c r="AO13" s="29">
        <f t="shared" si="0"/>
        <v>0</v>
      </c>
      <c r="AP13" s="29">
        <v>0</v>
      </c>
      <c r="AQ13" s="29">
        <v>0</v>
      </c>
      <c r="AR13" s="29">
        <f t="shared" si="18"/>
        <v>0</v>
      </c>
      <c r="AS13" s="29">
        <f t="shared" si="19"/>
        <v>0</v>
      </c>
      <c r="AT13" s="29">
        <f t="shared" si="19"/>
        <v>0</v>
      </c>
      <c r="AU13" s="29">
        <f t="shared" si="19"/>
        <v>0</v>
      </c>
      <c r="AV13" s="51"/>
      <c r="AW13" s="29">
        <f t="shared" si="20"/>
        <v>0</v>
      </c>
      <c r="AX13" s="29">
        <f t="shared" si="21"/>
        <v>0</v>
      </c>
      <c r="AY13" s="29">
        <v>0</v>
      </c>
      <c r="AZ13" s="29">
        <v>0</v>
      </c>
      <c r="BA13" s="29">
        <f t="shared" si="22"/>
        <v>0</v>
      </c>
      <c r="BB13" s="29">
        <f t="shared" si="23"/>
        <v>0</v>
      </c>
      <c r="BC13" s="29">
        <f t="shared" si="23"/>
        <v>0</v>
      </c>
      <c r="BD13" s="29">
        <f t="shared" si="23"/>
        <v>0</v>
      </c>
      <c r="BE13" s="34">
        <f t="shared" si="24"/>
        <v>1</v>
      </c>
      <c r="BF13" s="34">
        <f t="shared" si="25"/>
        <v>4.6840000000000002</v>
      </c>
      <c r="BG13" s="34">
        <f t="shared" si="26"/>
        <v>28.103999999999999</v>
      </c>
      <c r="BH13" s="34">
        <f t="shared" si="27"/>
        <v>0</v>
      </c>
      <c r="BI13" s="34">
        <f t="shared" si="27"/>
        <v>0</v>
      </c>
      <c r="BJ13" s="34">
        <f t="shared" si="28"/>
        <v>0</v>
      </c>
      <c r="BK13" s="34">
        <f t="shared" si="29"/>
        <v>1</v>
      </c>
      <c r="BL13" s="34">
        <f t="shared" si="29"/>
        <v>4.6840000000000002</v>
      </c>
      <c r="BM13" s="35">
        <f t="shared" si="29"/>
        <v>28.103999999999999</v>
      </c>
      <c r="BN13" s="186">
        <f t="shared" si="30"/>
        <v>14.052</v>
      </c>
      <c r="BO13" s="195">
        <f t="shared" si="31"/>
        <v>14.1</v>
      </c>
    </row>
    <row r="14" spans="1:67" ht="16.5">
      <c r="A14" s="26">
        <v>7</v>
      </c>
      <c r="B14" s="58" t="s">
        <v>161</v>
      </c>
      <c r="C14" s="55">
        <v>1</v>
      </c>
      <c r="D14" s="29">
        <f t="shared" si="1"/>
        <v>4.6840000000000002</v>
      </c>
      <c r="E14" s="29">
        <f t="shared" si="2"/>
        <v>28.103999999999999</v>
      </c>
      <c r="F14" s="56">
        <v>1</v>
      </c>
      <c r="G14" s="29">
        <v>2.8220000000000001</v>
      </c>
      <c r="H14" s="29">
        <f t="shared" si="32"/>
        <v>16.932000000000002</v>
      </c>
      <c r="I14" s="32">
        <f t="shared" si="3"/>
        <v>2</v>
      </c>
      <c r="J14" s="32">
        <f t="shared" si="3"/>
        <v>7.5060000000000002</v>
      </c>
      <c r="K14" s="32">
        <f t="shared" si="4"/>
        <v>45.036000000000001</v>
      </c>
      <c r="L14" s="56">
        <v>0</v>
      </c>
      <c r="M14" s="29">
        <f t="shared" si="5"/>
        <v>0</v>
      </c>
      <c r="N14" s="29">
        <f t="shared" si="6"/>
        <v>0</v>
      </c>
      <c r="O14" s="29">
        <v>0</v>
      </c>
      <c r="P14" s="29">
        <v>0</v>
      </c>
      <c r="Q14" s="29">
        <f t="shared" si="7"/>
        <v>0</v>
      </c>
      <c r="R14" s="32">
        <f t="shared" si="8"/>
        <v>0</v>
      </c>
      <c r="S14" s="32">
        <f t="shared" si="8"/>
        <v>0</v>
      </c>
      <c r="T14" s="32">
        <f t="shared" si="8"/>
        <v>0</v>
      </c>
      <c r="U14" s="56">
        <v>3</v>
      </c>
      <c r="V14" s="29">
        <f t="shared" si="9"/>
        <v>14.052</v>
      </c>
      <c r="W14" s="29">
        <f t="shared" si="10"/>
        <v>84.311999999999998</v>
      </c>
      <c r="X14" s="57">
        <v>0</v>
      </c>
      <c r="Y14" s="29">
        <v>0</v>
      </c>
      <c r="Z14" s="29">
        <f t="shared" si="11"/>
        <v>0</v>
      </c>
      <c r="AA14" s="32">
        <f t="shared" si="12"/>
        <v>3</v>
      </c>
      <c r="AB14" s="32">
        <f t="shared" si="12"/>
        <v>14.052</v>
      </c>
      <c r="AC14" s="32">
        <f t="shared" si="12"/>
        <v>84.311999999999998</v>
      </c>
      <c r="AD14" s="51">
        <v>0</v>
      </c>
      <c r="AE14" s="29">
        <f t="shared" si="13"/>
        <v>0</v>
      </c>
      <c r="AF14" s="29">
        <f t="shared" si="14"/>
        <v>0</v>
      </c>
      <c r="AG14" s="29">
        <v>0</v>
      </c>
      <c r="AH14" s="29">
        <v>0</v>
      </c>
      <c r="AI14" s="29">
        <f t="shared" si="15"/>
        <v>0</v>
      </c>
      <c r="AJ14" s="29">
        <f t="shared" si="16"/>
        <v>0</v>
      </c>
      <c r="AK14" s="29">
        <f t="shared" si="16"/>
        <v>0</v>
      </c>
      <c r="AL14" s="29">
        <f t="shared" si="16"/>
        <v>0</v>
      </c>
      <c r="AM14" s="56">
        <v>0</v>
      </c>
      <c r="AN14" s="29">
        <f t="shared" si="17"/>
        <v>0</v>
      </c>
      <c r="AO14" s="29">
        <f t="shared" si="0"/>
        <v>0</v>
      </c>
      <c r="AP14" s="29">
        <v>0</v>
      </c>
      <c r="AQ14" s="29">
        <v>0</v>
      </c>
      <c r="AR14" s="29">
        <f t="shared" si="18"/>
        <v>0</v>
      </c>
      <c r="AS14" s="29">
        <f t="shared" si="19"/>
        <v>0</v>
      </c>
      <c r="AT14" s="29">
        <f t="shared" si="19"/>
        <v>0</v>
      </c>
      <c r="AU14" s="29">
        <f t="shared" si="19"/>
        <v>0</v>
      </c>
      <c r="AV14" s="51"/>
      <c r="AW14" s="29">
        <f t="shared" si="20"/>
        <v>0</v>
      </c>
      <c r="AX14" s="29">
        <f t="shared" si="21"/>
        <v>0</v>
      </c>
      <c r="AY14" s="29">
        <v>0</v>
      </c>
      <c r="AZ14" s="29">
        <v>0</v>
      </c>
      <c r="BA14" s="29">
        <f t="shared" si="22"/>
        <v>0</v>
      </c>
      <c r="BB14" s="29">
        <f t="shared" si="23"/>
        <v>0</v>
      </c>
      <c r="BC14" s="29">
        <f t="shared" si="23"/>
        <v>0</v>
      </c>
      <c r="BD14" s="29">
        <f t="shared" si="23"/>
        <v>0</v>
      </c>
      <c r="BE14" s="34">
        <f t="shared" si="24"/>
        <v>4</v>
      </c>
      <c r="BF14" s="34">
        <f t="shared" si="25"/>
        <v>18.736000000000001</v>
      </c>
      <c r="BG14" s="34">
        <f t="shared" si="26"/>
        <v>112.416</v>
      </c>
      <c r="BH14" s="34">
        <f t="shared" si="27"/>
        <v>1</v>
      </c>
      <c r="BI14" s="34">
        <f t="shared" si="27"/>
        <v>2.8220000000000001</v>
      </c>
      <c r="BJ14" s="34">
        <f t="shared" si="28"/>
        <v>16.932000000000002</v>
      </c>
      <c r="BK14" s="34">
        <f t="shared" si="29"/>
        <v>5</v>
      </c>
      <c r="BL14" s="34">
        <f t="shared" si="29"/>
        <v>21.558</v>
      </c>
      <c r="BM14" s="35">
        <f t="shared" si="29"/>
        <v>129.34800000000001</v>
      </c>
      <c r="BN14" s="186">
        <f t="shared" si="30"/>
        <v>64.674000000000007</v>
      </c>
      <c r="BO14" s="195">
        <f t="shared" si="31"/>
        <v>64.7</v>
      </c>
    </row>
    <row r="15" spans="1:67" ht="16.5">
      <c r="A15" s="26">
        <v>8</v>
      </c>
      <c r="B15" s="58" t="s">
        <v>162</v>
      </c>
      <c r="C15" s="55">
        <v>2</v>
      </c>
      <c r="D15" s="29">
        <f t="shared" si="1"/>
        <v>9.3680000000000003</v>
      </c>
      <c r="E15" s="29">
        <f t="shared" si="2"/>
        <v>56.207999999999998</v>
      </c>
      <c r="F15" s="56">
        <v>0</v>
      </c>
      <c r="G15" s="29">
        <v>0</v>
      </c>
      <c r="H15" s="29">
        <f t="shared" si="32"/>
        <v>0</v>
      </c>
      <c r="I15" s="32">
        <f t="shared" si="3"/>
        <v>2</v>
      </c>
      <c r="J15" s="32">
        <f t="shared" si="3"/>
        <v>9.3680000000000003</v>
      </c>
      <c r="K15" s="32">
        <f t="shared" si="4"/>
        <v>56.207999999999998</v>
      </c>
      <c r="L15" s="56">
        <v>0</v>
      </c>
      <c r="M15" s="29">
        <f t="shared" si="5"/>
        <v>0</v>
      </c>
      <c r="N15" s="29">
        <f t="shared" si="6"/>
        <v>0</v>
      </c>
      <c r="O15" s="29">
        <v>0</v>
      </c>
      <c r="P15" s="29">
        <v>0</v>
      </c>
      <c r="Q15" s="29">
        <f t="shared" si="7"/>
        <v>0</v>
      </c>
      <c r="R15" s="32">
        <f t="shared" si="8"/>
        <v>0</v>
      </c>
      <c r="S15" s="32">
        <f t="shared" si="8"/>
        <v>0</v>
      </c>
      <c r="T15" s="32">
        <f t="shared" si="8"/>
        <v>0</v>
      </c>
      <c r="U15" s="56">
        <v>6</v>
      </c>
      <c r="V15" s="29">
        <f t="shared" si="9"/>
        <v>28.103999999999999</v>
      </c>
      <c r="W15" s="29">
        <f t="shared" si="10"/>
        <v>168.624</v>
      </c>
      <c r="X15" s="57">
        <v>0</v>
      </c>
      <c r="Y15" s="29">
        <v>0</v>
      </c>
      <c r="Z15" s="29">
        <f t="shared" si="11"/>
        <v>0</v>
      </c>
      <c r="AA15" s="32">
        <f t="shared" si="12"/>
        <v>6</v>
      </c>
      <c r="AB15" s="32">
        <f t="shared" si="12"/>
        <v>28.103999999999999</v>
      </c>
      <c r="AC15" s="32">
        <f t="shared" si="12"/>
        <v>168.624</v>
      </c>
      <c r="AD15" s="51">
        <v>0</v>
      </c>
      <c r="AE15" s="29">
        <f t="shared" si="13"/>
        <v>0</v>
      </c>
      <c r="AF15" s="29">
        <f t="shared" si="14"/>
        <v>0</v>
      </c>
      <c r="AG15" s="29">
        <v>0</v>
      </c>
      <c r="AH15" s="29">
        <v>0</v>
      </c>
      <c r="AI15" s="29">
        <f t="shared" si="15"/>
        <v>0</v>
      </c>
      <c r="AJ15" s="29">
        <f t="shared" si="16"/>
        <v>0</v>
      </c>
      <c r="AK15" s="29">
        <f t="shared" si="16"/>
        <v>0</v>
      </c>
      <c r="AL15" s="29">
        <f t="shared" si="16"/>
        <v>0</v>
      </c>
      <c r="AM15" s="56">
        <v>0</v>
      </c>
      <c r="AN15" s="29">
        <f t="shared" si="17"/>
        <v>0</v>
      </c>
      <c r="AO15" s="29">
        <f t="shared" si="0"/>
        <v>0</v>
      </c>
      <c r="AP15" s="29">
        <v>0</v>
      </c>
      <c r="AQ15" s="29">
        <v>0</v>
      </c>
      <c r="AR15" s="29">
        <f t="shared" si="18"/>
        <v>0</v>
      </c>
      <c r="AS15" s="29">
        <f t="shared" si="19"/>
        <v>0</v>
      </c>
      <c r="AT15" s="29">
        <f t="shared" si="19"/>
        <v>0</v>
      </c>
      <c r="AU15" s="29">
        <f t="shared" si="19"/>
        <v>0</v>
      </c>
      <c r="AV15" s="51"/>
      <c r="AW15" s="29">
        <f t="shared" si="20"/>
        <v>0</v>
      </c>
      <c r="AX15" s="29">
        <f t="shared" si="21"/>
        <v>0</v>
      </c>
      <c r="AY15" s="29">
        <v>0</v>
      </c>
      <c r="AZ15" s="29">
        <v>0</v>
      </c>
      <c r="BA15" s="29">
        <f t="shared" si="22"/>
        <v>0</v>
      </c>
      <c r="BB15" s="29">
        <f t="shared" si="23"/>
        <v>0</v>
      </c>
      <c r="BC15" s="29">
        <f t="shared" si="23"/>
        <v>0</v>
      </c>
      <c r="BD15" s="29">
        <f t="shared" si="23"/>
        <v>0</v>
      </c>
      <c r="BE15" s="34">
        <f t="shared" si="24"/>
        <v>8</v>
      </c>
      <c r="BF15" s="34">
        <f t="shared" si="25"/>
        <v>37.472000000000001</v>
      </c>
      <c r="BG15" s="34">
        <f t="shared" si="26"/>
        <v>224.83199999999999</v>
      </c>
      <c r="BH15" s="34">
        <f t="shared" si="27"/>
        <v>0</v>
      </c>
      <c r="BI15" s="34">
        <f t="shared" si="27"/>
        <v>0</v>
      </c>
      <c r="BJ15" s="34">
        <f t="shared" si="28"/>
        <v>0</v>
      </c>
      <c r="BK15" s="34">
        <f t="shared" si="29"/>
        <v>8</v>
      </c>
      <c r="BL15" s="34">
        <f t="shared" si="29"/>
        <v>37.472000000000001</v>
      </c>
      <c r="BM15" s="35">
        <f t="shared" si="29"/>
        <v>224.83199999999999</v>
      </c>
      <c r="BN15" s="186">
        <f t="shared" si="30"/>
        <v>112.416</v>
      </c>
      <c r="BO15" s="195">
        <f t="shared" si="31"/>
        <v>112.4</v>
      </c>
    </row>
    <row r="16" spans="1:67" ht="16.5">
      <c r="A16" s="26">
        <v>9</v>
      </c>
      <c r="B16" s="59" t="s">
        <v>163</v>
      </c>
      <c r="C16" s="60">
        <v>0.75</v>
      </c>
      <c r="D16" s="29">
        <f t="shared" si="1"/>
        <v>3.5129999999999999</v>
      </c>
      <c r="E16" s="29">
        <f t="shared" si="2"/>
        <v>21.077999999999999</v>
      </c>
      <c r="F16" s="61">
        <v>1</v>
      </c>
      <c r="G16" s="29">
        <v>3.3220000000000001</v>
      </c>
      <c r="H16" s="29">
        <f t="shared" si="32"/>
        <v>19.932000000000002</v>
      </c>
      <c r="I16" s="32">
        <f t="shared" si="3"/>
        <v>1.75</v>
      </c>
      <c r="J16" s="32">
        <f t="shared" si="3"/>
        <v>6.835</v>
      </c>
      <c r="K16" s="32">
        <f t="shared" si="4"/>
        <v>41.010000000000005</v>
      </c>
      <c r="L16" s="56">
        <v>0</v>
      </c>
      <c r="M16" s="29">
        <f t="shared" si="5"/>
        <v>0</v>
      </c>
      <c r="N16" s="29">
        <f t="shared" si="6"/>
        <v>0</v>
      </c>
      <c r="O16" s="29">
        <v>0</v>
      </c>
      <c r="P16" s="29">
        <v>0</v>
      </c>
      <c r="Q16" s="29">
        <f t="shared" si="7"/>
        <v>0</v>
      </c>
      <c r="R16" s="32">
        <f t="shared" si="8"/>
        <v>0</v>
      </c>
      <c r="S16" s="32">
        <f t="shared" si="8"/>
        <v>0</v>
      </c>
      <c r="T16" s="32">
        <f t="shared" si="8"/>
        <v>0</v>
      </c>
      <c r="U16" s="61">
        <v>10.25</v>
      </c>
      <c r="V16" s="29">
        <f t="shared" si="9"/>
        <v>48.011000000000003</v>
      </c>
      <c r="W16" s="29">
        <f t="shared" si="10"/>
        <v>288.06600000000003</v>
      </c>
      <c r="X16" s="57">
        <v>0</v>
      </c>
      <c r="Y16" s="29">
        <v>0</v>
      </c>
      <c r="Z16" s="29">
        <f t="shared" si="11"/>
        <v>0</v>
      </c>
      <c r="AA16" s="32">
        <f t="shared" si="12"/>
        <v>10.25</v>
      </c>
      <c r="AB16" s="32">
        <f t="shared" si="12"/>
        <v>48.011000000000003</v>
      </c>
      <c r="AC16" s="32">
        <f t="shared" si="12"/>
        <v>288.06600000000003</v>
      </c>
      <c r="AD16" s="51">
        <v>0</v>
      </c>
      <c r="AE16" s="29">
        <f t="shared" si="13"/>
        <v>0</v>
      </c>
      <c r="AF16" s="29">
        <f t="shared" si="14"/>
        <v>0</v>
      </c>
      <c r="AG16" s="29">
        <v>0</v>
      </c>
      <c r="AH16" s="29">
        <v>0</v>
      </c>
      <c r="AI16" s="29">
        <f t="shared" si="15"/>
        <v>0</v>
      </c>
      <c r="AJ16" s="29">
        <f t="shared" si="16"/>
        <v>0</v>
      </c>
      <c r="AK16" s="29">
        <f t="shared" si="16"/>
        <v>0</v>
      </c>
      <c r="AL16" s="29">
        <f t="shared" si="16"/>
        <v>0</v>
      </c>
      <c r="AM16" s="56">
        <v>0</v>
      </c>
      <c r="AN16" s="29">
        <f t="shared" si="17"/>
        <v>0</v>
      </c>
      <c r="AO16" s="29">
        <f t="shared" si="0"/>
        <v>0</v>
      </c>
      <c r="AP16" s="29">
        <v>0</v>
      </c>
      <c r="AQ16" s="29">
        <v>0</v>
      </c>
      <c r="AR16" s="29">
        <f t="shared" si="18"/>
        <v>0</v>
      </c>
      <c r="AS16" s="29">
        <f t="shared" si="19"/>
        <v>0</v>
      </c>
      <c r="AT16" s="29">
        <f t="shared" si="19"/>
        <v>0</v>
      </c>
      <c r="AU16" s="29">
        <f t="shared" si="19"/>
        <v>0</v>
      </c>
      <c r="AV16" s="51"/>
      <c r="AW16" s="29">
        <f t="shared" si="20"/>
        <v>0</v>
      </c>
      <c r="AX16" s="29">
        <f t="shared" si="21"/>
        <v>0</v>
      </c>
      <c r="AY16" s="29">
        <v>0</v>
      </c>
      <c r="AZ16" s="29">
        <v>0</v>
      </c>
      <c r="BA16" s="29">
        <f t="shared" si="22"/>
        <v>0</v>
      </c>
      <c r="BB16" s="29">
        <f t="shared" si="23"/>
        <v>0</v>
      </c>
      <c r="BC16" s="29">
        <f t="shared" si="23"/>
        <v>0</v>
      </c>
      <c r="BD16" s="29">
        <f t="shared" si="23"/>
        <v>0</v>
      </c>
      <c r="BE16" s="34">
        <f t="shared" si="24"/>
        <v>11</v>
      </c>
      <c r="BF16" s="34">
        <f t="shared" si="25"/>
        <v>51.524000000000001</v>
      </c>
      <c r="BG16" s="34">
        <f t="shared" si="26"/>
        <v>309.14400000000001</v>
      </c>
      <c r="BH16" s="34">
        <f t="shared" si="27"/>
        <v>1</v>
      </c>
      <c r="BI16" s="34">
        <f t="shared" si="27"/>
        <v>3.3220000000000001</v>
      </c>
      <c r="BJ16" s="34">
        <f t="shared" si="28"/>
        <v>19.932000000000002</v>
      </c>
      <c r="BK16" s="34">
        <f t="shared" si="29"/>
        <v>12</v>
      </c>
      <c r="BL16" s="34">
        <f t="shared" si="29"/>
        <v>54.846000000000004</v>
      </c>
      <c r="BM16" s="35">
        <f t="shared" si="29"/>
        <v>329.07600000000002</v>
      </c>
      <c r="BN16" s="186">
        <f t="shared" si="30"/>
        <v>164.53800000000001</v>
      </c>
      <c r="BO16" s="195">
        <f t="shared" si="31"/>
        <v>164.5</v>
      </c>
    </row>
    <row r="17" spans="1:67" ht="16.5">
      <c r="A17" s="26">
        <v>10</v>
      </c>
      <c r="B17" s="59" t="s">
        <v>164</v>
      </c>
      <c r="C17" s="55">
        <v>3</v>
      </c>
      <c r="D17" s="29">
        <f t="shared" si="1"/>
        <v>14.052</v>
      </c>
      <c r="E17" s="29">
        <f t="shared" si="2"/>
        <v>84.311999999999998</v>
      </c>
      <c r="F17" s="56">
        <v>0</v>
      </c>
      <c r="G17" s="29">
        <v>0</v>
      </c>
      <c r="H17" s="29">
        <f t="shared" si="32"/>
        <v>0</v>
      </c>
      <c r="I17" s="32">
        <f t="shared" si="3"/>
        <v>3</v>
      </c>
      <c r="J17" s="32">
        <f t="shared" si="3"/>
        <v>14.052</v>
      </c>
      <c r="K17" s="32">
        <f t="shared" si="4"/>
        <v>84.311999999999998</v>
      </c>
      <c r="L17" s="56">
        <v>0</v>
      </c>
      <c r="M17" s="29">
        <f t="shared" si="5"/>
        <v>0</v>
      </c>
      <c r="N17" s="29">
        <f t="shared" si="6"/>
        <v>0</v>
      </c>
      <c r="O17" s="29">
        <v>0</v>
      </c>
      <c r="P17" s="29">
        <v>0</v>
      </c>
      <c r="Q17" s="29">
        <f t="shared" si="7"/>
        <v>0</v>
      </c>
      <c r="R17" s="32">
        <f t="shared" si="8"/>
        <v>0</v>
      </c>
      <c r="S17" s="32">
        <f t="shared" si="8"/>
        <v>0</v>
      </c>
      <c r="T17" s="32">
        <f t="shared" si="8"/>
        <v>0</v>
      </c>
      <c r="U17" s="56">
        <v>2.85</v>
      </c>
      <c r="V17" s="29">
        <f t="shared" si="9"/>
        <v>13.349400000000001</v>
      </c>
      <c r="W17" s="29">
        <f t="shared" si="10"/>
        <v>80.096400000000003</v>
      </c>
      <c r="X17" s="57">
        <v>0</v>
      </c>
      <c r="Y17" s="29">
        <v>0</v>
      </c>
      <c r="Z17" s="29">
        <f t="shared" si="11"/>
        <v>0</v>
      </c>
      <c r="AA17" s="32">
        <f t="shared" si="12"/>
        <v>2.85</v>
      </c>
      <c r="AB17" s="32">
        <f t="shared" si="12"/>
        <v>13.349400000000001</v>
      </c>
      <c r="AC17" s="32">
        <f t="shared" si="12"/>
        <v>80.096400000000003</v>
      </c>
      <c r="AD17" s="51">
        <v>0</v>
      </c>
      <c r="AE17" s="29">
        <f t="shared" si="13"/>
        <v>0</v>
      </c>
      <c r="AF17" s="29">
        <f t="shared" si="14"/>
        <v>0</v>
      </c>
      <c r="AG17" s="29">
        <v>0</v>
      </c>
      <c r="AH17" s="29">
        <v>0</v>
      </c>
      <c r="AI17" s="29">
        <f t="shared" si="15"/>
        <v>0</v>
      </c>
      <c r="AJ17" s="29">
        <f t="shared" si="16"/>
        <v>0</v>
      </c>
      <c r="AK17" s="29">
        <f t="shared" si="16"/>
        <v>0</v>
      </c>
      <c r="AL17" s="29">
        <f t="shared" si="16"/>
        <v>0</v>
      </c>
      <c r="AM17" s="56">
        <v>0</v>
      </c>
      <c r="AN17" s="29">
        <f t="shared" si="17"/>
        <v>0</v>
      </c>
      <c r="AO17" s="29">
        <f t="shared" si="0"/>
        <v>0</v>
      </c>
      <c r="AP17" s="29">
        <v>0</v>
      </c>
      <c r="AQ17" s="29">
        <v>0</v>
      </c>
      <c r="AR17" s="29">
        <f t="shared" si="18"/>
        <v>0</v>
      </c>
      <c r="AS17" s="29">
        <f t="shared" si="19"/>
        <v>0</v>
      </c>
      <c r="AT17" s="29">
        <f t="shared" si="19"/>
        <v>0</v>
      </c>
      <c r="AU17" s="29">
        <f t="shared" si="19"/>
        <v>0</v>
      </c>
      <c r="AV17" s="51"/>
      <c r="AW17" s="29">
        <f t="shared" si="20"/>
        <v>0</v>
      </c>
      <c r="AX17" s="29">
        <f t="shared" si="21"/>
        <v>0</v>
      </c>
      <c r="AY17" s="29">
        <v>0</v>
      </c>
      <c r="AZ17" s="29">
        <v>0</v>
      </c>
      <c r="BA17" s="29">
        <f t="shared" si="22"/>
        <v>0</v>
      </c>
      <c r="BB17" s="29">
        <f t="shared" si="23"/>
        <v>0</v>
      </c>
      <c r="BC17" s="29">
        <f t="shared" si="23"/>
        <v>0</v>
      </c>
      <c r="BD17" s="29">
        <f t="shared" si="23"/>
        <v>0</v>
      </c>
      <c r="BE17" s="34">
        <f t="shared" si="24"/>
        <v>5.85</v>
      </c>
      <c r="BF17" s="34">
        <f t="shared" si="25"/>
        <v>27.401399999999999</v>
      </c>
      <c r="BG17" s="34">
        <f t="shared" si="26"/>
        <v>164.4084</v>
      </c>
      <c r="BH17" s="34">
        <f t="shared" si="27"/>
        <v>0</v>
      </c>
      <c r="BI17" s="34">
        <f t="shared" si="27"/>
        <v>0</v>
      </c>
      <c r="BJ17" s="34">
        <f t="shared" si="28"/>
        <v>0</v>
      </c>
      <c r="BK17" s="34">
        <f t="shared" si="29"/>
        <v>5.85</v>
      </c>
      <c r="BL17" s="34">
        <f t="shared" si="29"/>
        <v>27.401399999999999</v>
      </c>
      <c r="BM17" s="35">
        <f t="shared" si="29"/>
        <v>164.4084</v>
      </c>
      <c r="BN17" s="186">
        <f t="shared" si="30"/>
        <v>82.2042</v>
      </c>
      <c r="BO17" s="195">
        <f t="shared" si="31"/>
        <v>82.2</v>
      </c>
    </row>
    <row r="18" spans="1:67" ht="16.5">
      <c r="A18" s="26">
        <v>11</v>
      </c>
      <c r="B18" s="62" t="s">
        <v>165</v>
      </c>
      <c r="C18" s="55">
        <v>3</v>
      </c>
      <c r="D18" s="29">
        <f t="shared" si="1"/>
        <v>14.052</v>
      </c>
      <c r="E18" s="29">
        <f t="shared" si="2"/>
        <v>84.311999999999998</v>
      </c>
      <c r="F18" s="56">
        <v>0</v>
      </c>
      <c r="G18" s="29">
        <v>0</v>
      </c>
      <c r="H18" s="29">
        <f t="shared" si="32"/>
        <v>0</v>
      </c>
      <c r="I18" s="32">
        <f t="shared" si="3"/>
        <v>3</v>
      </c>
      <c r="J18" s="32">
        <f t="shared" si="3"/>
        <v>14.052</v>
      </c>
      <c r="K18" s="32">
        <f t="shared" si="4"/>
        <v>84.311999999999998</v>
      </c>
      <c r="L18" s="56">
        <v>0</v>
      </c>
      <c r="M18" s="29">
        <f t="shared" si="5"/>
        <v>0</v>
      </c>
      <c r="N18" s="29">
        <f t="shared" si="6"/>
        <v>0</v>
      </c>
      <c r="O18" s="29">
        <v>0</v>
      </c>
      <c r="P18" s="29">
        <v>0</v>
      </c>
      <c r="Q18" s="29">
        <f t="shared" si="7"/>
        <v>0</v>
      </c>
      <c r="R18" s="32">
        <f t="shared" si="8"/>
        <v>0</v>
      </c>
      <c r="S18" s="32">
        <f t="shared" si="8"/>
        <v>0</v>
      </c>
      <c r="T18" s="32">
        <f t="shared" si="8"/>
        <v>0</v>
      </c>
      <c r="U18" s="56">
        <v>0</v>
      </c>
      <c r="V18" s="29">
        <f t="shared" si="9"/>
        <v>0</v>
      </c>
      <c r="W18" s="29">
        <f t="shared" si="10"/>
        <v>0</v>
      </c>
      <c r="X18" s="57">
        <v>0</v>
      </c>
      <c r="Y18" s="29">
        <v>0</v>
      </c>
      <c r="Z18" s="29">
        <f t="shared" si="11"/>
        <v>0</v>
      </c>
      <c r="AA18" s="32">
        <f t="shared" si="12"/>
        <v>0</v>
      </c>
      <c r="AB18" s="32">
        <f t="shared" si="12"/>
        <v>0</v>
      </c>
      <c r="AC18" s="32">
        <f t="shared" si="12"/>
        <v>0</v>
      </c>
      <c r="AD18" s="51">
        <v>0</v>
      </c>
      <c r="AE18" s="29">
        <f t="shared" si="13"/>
        <v>0</v>
      </c>
      <c r="AF18" s="29">
        <f t="shared" si="14"/>
        <v>0</v>
      </c>
      <c r="AG18" s="29">
        <v>0</v>
      </c>
      <c r="AH18" s="29">
        <v>0</v>
      </c>
      <c r="AI18" s="29">
        <f t="shared" si="15"/>
        <v>0</v>
      </c>
      <c r="AJ18" s="29">
        <f t="shared" si="16"/>
        <v>0</v>
      </c>
      <c r="AK18" s="29">
        <f t="shared" si="16"/>
        <v>0</v>
      </c>
      <c r="AL18" s="29">
        <f t="shared" si="16"/>
        <v>0</v>
      </c>
      <c r="AM18" s="56">
        <v>0</v>
      </c>
      <c r="AN18" s="29">
        <f t="shared" si="17"/>
        <v>0</v>
      </c>
      <c r="AO18" s="29">
        <f t="shared" si="0"/>
        <v>0</v>
      </c>
      <c r="AP18" s="29">
        <v>0</v>
      </c>
      <c r="AQ18" s="29">
        <v>0</v>
      </c>
      <c r="AR18" s="29">
        <f t="shared" si="18"/>
        <v>0</v>
      </c>
      <c r="AS18" s="29">
        <f t="shared" si="19"/>
        <v>0</v>
      </c>
      <c r="AT18" s="29">
        <f t="shared" si="19"/>
        <v>0</v>
      </c>
      <c r="AU18" s="29">
        <f t="shared" si="19"/>
        <v>0</v>
      </c>
      <c r="AV18" s="51"/>
      <c r="AW18" s="29">
        <f t="shared" si="20"/>
        <v>0</v>
      </c>
      <c r="AX18" s="29">
        <f t="shared" si="21"/>
        <v>0</v>
      </c>
      <c r="AY18" s="29">
        <v>0</v>
      </c>
      <c r="AZ18" s="29">
        <v>0</v>
      </c>
      <c r="BA18" s="29">
        <f t="shared" si="22"/>
        <v>0</v>
      </c>
      <c r="BB18" s="29">
        <f t="shared" si="23"/>
        <v>0</v>
      </c>
      <c r="BC18" s="29">
        <f t="shared" si="23"/>
        <v>0</v>
      </c>
      <c r="BD18" s="29">
        <f t="shared" si="23"/>
        <v>0</v>
      </c>
      <c r="BE18" s="34">
        <f t="shared" si="24"/>
        <v>3</v>
      </c>
      <c r="BF18" s="34">
        <f t="shared" si="25"/>
        <v>14.052</v>
      </c>
      <c r="BG18" s="34">
        <f t="shared" si="26"/>
        <v>84.311999999999998</v>
      </c>
      <c r="BH18" s="34">
        <f t="shared" si="27"/>
        <v>0</v>
      </c>
      <c r="BI18" s="34">
        <f t="shared" si="27"/>
        <v>0</v>
      </c>
      <c r="BJ18" s="34">
        <f t="shared" si="28"/>
        <v>0</v>
      </c>
      <c r="BK18" s="34">
        <f t="shared" si="29"/>
        <v>3</v>
      </c>
      <c r="BL18" s="34">
        <f t="shared" si="29"/>
        <v>14.052</v>
      </c>
      <c r="BM18" s="35">
        <f t="shared" si="29"/>
        <v>84.311999999999998</v>
      </c>
      <c r="BN18" s="186">
        <f t="shared" si="30"/>
        <v>42.155999999999999</v>
      </c>
      <c r="BO18" s="195">
        <f t="shared" si="31"/>
        <v>42.2</v>
      </c>
    </row>
    <row r="19" spans="1:67" ht="16.5">
      <c r="A19" s="26">
        <v>12</v>
      </c>
      <c r="B19" s="58" t="s">
        <v>166</v>
      </c>
      <c r="C19" s="55">
        <v>2</v>
      </c>
      <c r="D19" s="29">
        <f t="shared" si="1"/>
        <v>9.3680000000000003</v>
      </c>
      <c r="E19" s="29">
        <f t="shared" si="2"/>
        <v>56.207999999999998</v>
      </c>
      <c r="F19" s="56">
        <v>0</v>
      </c>
      <c r="G19" s="29">
        <v>0</v>
      </c>
      <c r="H19" s="29">
        <f t="shared" si="32"/>
        <v>0</v>
      </c>
      <c r="I19" s="32">
        <f t="shared" si="3"/>
        <v>2</v>
      </c>
      <c r="J19" s="32">
        <f t="shared" si="3"/>
        <v>9.3680000000000003</v>
      </c>
      <c r="K19" s="32">
        <f t="shared" si="4"/>
        <v>56.207999999999998</v>
      </c>
      <c r="L19" s="56">
        <v>0</v>
      </c>
      <c r="M19" s="29">
        <f t="shared" si="5"/>
        <v>0</v>
      </c>
      <c r="N19" s="29">
        <f t="shared" si="6"/>
        <v>0</v>
      </c>
      <c r="O19" s="29">
        <v>0</v>
      </c>
      <c r="P19" s="29">
        <v>0</v>
      </c>
      <c r="Q19" s="29">
        <f t="shared" si="7"/>
        <v>0</v>
      </c>
      <c r="R19" s="32">
        <f t="shared" si="8"/>
        <v>0</v>
      </c>
      <c r="S19" s="32">
        <f t="shared" si="8"/>
        <v>0</v>
      </c>
      <c r="T19" s="32">
        <f t="shared" si="8"/>
        <v>0</v>
      </c>
      <c r="U19" s="56">
        <v>14</v>
      </c>
      <c r="V19" s="29">
        <f t="shared" si="9"/>
        <v>65.576000000000008</v>
      </c>
      <c r="W19" s="29">
        <f t="shared" si="10"/>
        <v>393.45600000000002</v>
      </c>
      <c r="X19" s="57">
        <v>0</v>
      </c>
      <c r="Y19" s="29">
        <v>0</v>
      </c>
      <c r="Z19" s="29">
        <f t="shared" si="11"/>
        <v>0</v>
      </c>
      <c r="AA19" s="32">
        <f t="shared" si="12"/>
        <v>14</v>
      </c>
      <c r="AB19" s="32">
        <f t="shared" si="12"/>
        <v>65.576000000000008</v>
      </c>
      <c r="AC19" s="32">
        <f t="shared" si="12"/>
        <v>393.45600000000002</v>
      </c>
      <c r="AD19" s="51">
        <v>0</v>
      </c>
      <c r="AE19" s="29">
        <f t="shared" si="13"/>
        <v>0</v>
      </c>
      <c r="AF19" s="29">
        <f t="shared" si="14"/>
        <v>0</v>
      </c>
      <c r="AG19" s="29">
        <v>0</v>
      </c>
      <c r="AH19" s="29">
        <v>0</v>
      </c>
      <c r="AI19" s="29">
        <f t="shared" si="15"/>
        <v>0</v>
      </c>
      <c r="AJ19" s="29">
        <f t="shared" si="16"/>
        <v>0</v>
      </c>
      <c r="AK19" s="29">
        <f t="shared" si="16"/>
        <v>0</v>
      </c>
      <c r="AL19" s="29">
        <f t="shared" si="16"/>
        <v>0</v>
      </c>
      <c r="AM19" s="56">
        <v>4</v>
      </c>
      <c r="AN19" s="29">
        <f t="shared" si="17"/>
        <v>18.736000000000001</v>
      </c>
      <c r="AO19" s="29">
        <f t="shared" si="0"/>
        <v>112.416</v>
      </c>
      <c r="AP19" s="29">
        <v>0</v>
      </c>
      <c r="AQ19" s="29">
        <v>0</v>
      </c>
      <c r="AR19" s="29">
        <f t="shared" si="18"/>
        <v>0</v>
      </c>
      <c r="AS19" s="29">
        <f t="shared" si="19"/>
        <v>4</v>
      </c>
      <c r="AT19" s="29">
        <f t="shared" si="19"/>
        <v>18.736000000000001</v>
      </c>
      <c r="AU19" s="29">
        <f t="shared" si="19"/>
        <v>112.416</v>
      </c>
      <c r="AV19" s="51"/>
      <c r="AW19" s="29">
        <f t="shared" si="20"/>
        <v>0</v>
      </c>
      <c r="AX19" s="29">
        <f t="shared" si="21"/>
        <v>0</v>
      </c>
      <c r="AY19" s="29">
        <v>0</v>
      </c>
      <c r="AZ19" s="29">
        <v>0</v>
      </c>
      <c r="BA19" s="29">
        <f t="shared" si="22"/>
        <v>0</v>
      </c>
      <c r="BB19" s="29">
        <f t="shared" si="23"/>
        <v>0</v>
      </c>
      <c r="BC19" s="29">
        <f t="shared" si="23"/>
        <v>0</v>
      </c>
      <c r="BD19" s="29">
        <f t="shared" si="23"/>
        <v>0</v>
      </c>
      <c r="BE19" s="34">
        <f t="shared" si="24"/>
        <v>20</v>
      </c>
      <c r="BF19" s="34">
        <f t="shared" si="25"/>
        <v>93.68</v>
      </c>
      <c r="BG19" s="34">
        <f t="shared" si="26"/>
        <v>562.08000000000004</v>
      </c>
      <c r="BH19" s="34">
        <f t="shared" si="27"/>
        <v>0</v>
      </c>
      <c r="BI19" s="34">
        <f t="shared" si="27"/>
        <v>0</v>
      </c>
      <c r="BJ19" s="34">
        <f t="shared" si="28"/>
        <v>0</v>
      </c>
      <c r="BK19" s="34">
        <f t="shared" si="29"/>
        <v>20</v>
      </c>
      <c r="BL19" s="34">
        <f t="shared" si="29"/>
        <v>93.68</v>
      </c>
      <c r="BM19" s="35">
        <f t="shared" si="29"/>
        <v>562.08000000000004</v>
      </c>
      <c r="BN19" s="186">
        <f t="shared" si="30"/>
        <v>281.04000000000002</v>
      </c>
      <c r="BO19" s="195">
        <f t="shared" si="31"/>
        <v>281</v>
      </c>
    </row>
    <row r="20" spans="1:67" ht="16.5">
      <c r="A20" s="26">
        <v>13</v>
      </c>
      <c r="B20" s="58" t="s">
        <v>167</v>
      </c>
      <c r="C20" s="55">
        <v>1</v>
      </c>
      <c r="D20" s="29">
        <f t="shared" si="1"/>
        <v>4.6840000000000002</v>
      </c>
      <c r="E20" s="29">
        <f t="shared" si="2"/>
        <v>28.103999999999999</v>
      </c>
      <c r="F20" s="56">
        <v>1</v>
      </c>
      <c r="G20" s="29">
        <v>4.3220000000000001</v>
      </c>
      <c r="H20" s="29">
        <f t="shared" si="32"/>
        <v>25.932000000000002</v>
      </c>
      <c r="I20" s="32">
        <f t="shared" si="3"/>
        <v>2</v>
      </c>
      <c r="J20" s="32">
        <f t="shared" si="3"/>
        <v>9.0060000000000002</v>
      </c>
      <c r="K20" s="32">
        <f t="shared" si="4"/>
        <v>54.036000000000001</v>
      </c>
      <c r="L20" s="56">
        <v>0</v>
      </c>
      <c r="M20" s="29">
        <f t="shared" si="5"/>
        <v>0</v>
      </c>
      <c r="N20" s="29">
        <f t="shared" si="6"/>
        <v>0</v>
      </c>
      <c r="O20" s="29">
        <v>0</v>
      </c>
      <c r="P20" s="29">
        <v>0</v>
      </c>
      <c r="Q20" s="29">
        <f t="shared" si="7"/>
        <v>0</v>
      </c>
      <c r="R20" s="32">
        <f t="shared" si="8"/>
        <v>0</v>
      </c>
      <c r="S20" s="32">
        <f t="shared" si="8"/>
        <v>0</v>
      </c>
      <c r="T20" s="32">
        <f t="shared" si="8"/>
        <v>0</v>
      </c>
      <c r="U20" s="56">
        <v>5</v>
      </c>
      <c r="V20" s="29">
        <f t="shared" si="9"/>
        <v>23.42</v>
      </c>
      <c r="W20" s="29">
        <f t="shared" si="10"/>
        <v>140.52000000000001</v>
      </c>
      <c r="X20" s="57">
        <v>0</v>
      </c>
      <c r="Y20" s="29">
        <v>0</v>
      </c>
      <c r="Z20" s="29">
        <f t="shared" si="11"/>
        <v>0</v>
      </c>
      <c r="AA20" s="32">
        <f t="shared" si="12"/>
        <v>5</v>
      </c>
      <c r="AB20" s="32">
        <f t="shared" si="12"/>
        <v>23.42</v>
      </c>
      <c r="AC20" s="32">
        <f t="shared" si="12"/>
        <v>140.52000000000001</v>
      </c>
      <c r="AD20" s="51">
        <v>0</v>
      </c>
      <c r="AE20" s="29">
        <f t="shared" si="13"/>
        <v>0</v>
      </c>
      <c r="AF20" s="29">
        <f t="shared" si="14"/>
        <v>0</v>
      </c>
      <c r="AG20" s="29">
        <v>0</v>
      </c>
      <c r="AH20" s="29">
        <v>0</v>
      </c>
      <c r="AI20" s="29">
        <f t="shared" si="15"/>
        <v>0</v>
      </c>
      <c r="AJ20" s="29">
        <f t="shared" si="16"/>
        <v>0</v>
      </c>
      <c r="AK20" s="29">
        <f t="shared" si="16"/>
        <v>0</v>
      </c>
      <c r="AL20" s="29">
        <f t="shared" si="16"/>
        <v>0</v>
      </c>
      <c r="AM20" s="56">
        <v>0</v>
      </c>
      <c r="AN20" s="29">
        <f t="shared" si="17"/>
        <v>0</v>
      </c>
      <c r="AO20" s="29">
        <f t="shared" si="0"/>
        <v>0</v>
      </c>
      <c r="AP20" s="29">
        <v>0</v>
      </c>
      <c r="AQ20" s="29">
        <v>0</v>
      </c>
      <c r="AR20" s="29">
        <f t="shared" si="18"/>
        <v>0</v>
      </c>
      <c r="AS20" s="29">
        <f t="shared" si="19"/>
        <v>0</v>
      </c>
      <c r="AT20" s="29">
        <f t="shared" si="19"/>
        <v>0</v>
      </c>
      <c r="AU20" s="29">
        <f t="shared" si="19"/>
        <v>0</v>
      </c>
      <c r="AV20" s="51"/>
      <c r="AW20" s="29">
        <f t="shared" si="20"/>
        <v>0</v>
      </c>
      <c r="AX20" s="29">
        <f t="shared" si="21"/>
        <v>0</v>
      </c>
      <c r="AY20" s="29">
        <v>0</v>
      </c>
      <c r="AZ20" s="29">
        <v>0</v>
      </c>
      <c r="BA20" s="29">
        <f t="shared" si="22"/>
        <v>0</v>
      </c>
      <c r="BB20" s="29">
        <f t="shared" si="23"/>
        <v>0</v>
      </c>
      <c r="BC20" s="29">
        <f t="shared" si="23"/>
        <v>0</v>
      </c>
      <c r="BD20" s="29">
        <f t="shared" si="23"/>
        <v>0</v>
      </c>
      <c r="BE20" s="34">
        <f t="shared" si="24"/>
        <v>6</v>
      </c>
      <c r="BF20" s="34">
        <f t="shared" si="25"/>
        <v>28.103999999999999</v>
      </c>
      <c r="BG20" s="34">
        <f t="shared" si="26"/>
        <v>168.624</v>
      </c>
      <c r="BH20" s="34">
        <f t="shared" si="27"/>
        <v>1</v>
      </c>
      <c r="BI20" s="34">
        <f t="shared" si="27"/>
        <v>4.3220000000000001</v>
      </c>
      <c r="BJ20" s="34">
        <f t="shared" si="28"/>
        <v>25.932000000000002</v>
      </c>
      <c r="BK20" s="34">
        <f t="shared" si="29"/>
        <v>7</v>
      </c>
      <c r="BL20" s="34">
        <f t="shared" si="29"/>
        <v>32.426000000000002</v>
      </c>
      <c r="BM20" s="35">
        <f t="shared" si="29"/>
        <v>194.55599999999998</v>
      </c>
      <c r="BN20" s="186">
        <f t="shared" si="30"/>
        <v>97.277999999999992</v>
      </c>
      <c r="BO20" s="195">
        <f t="shared" si="31"/>
        <v>97.3</v>
      </c>
    </row>
    <row r="21" spans="1:67" ht="16.5">
      <c r="A21" s="26">
        <v>14</v>
      </c>
      <c r="B21" s="58" t="s">
        <v>168</v>
      </c>
      <c r="C21" s="55">
        <v>0</v>
      </c>
      <c r="D21" s="29">
        <f t="shared" si="1"/>
        <v>0</v>
      </c>
      <c r="E21" s="29">
        <f t="shared" si="2"/>
        <v>0</v>
      </c>
      <c r="F21" s="56">
        <v>0</v>
      </c>
      <c r="G21" s="29">
        <v>0</v>
      </c>
      <c r="H21" s="29">
        <f t="shared" si="32"/>
        <v>0</v>
      </c>
      <c r="I21" s="32">
        <f t="shared" si="3"/>
        <v>0</v>
      </c>
      <c r="J21" s="32">
        <f t="shared" si="3"/>
        <v>0</v>
      </c>
      <c r="K21" s="32">
        <f t="shared" si="4"/>
        <v>0</v>
      </c>
      <c r="L21" s="56">
        <v>0</v>
      </c>
      <c r="M21" s="29">
        <f t="shared" si="5"/>
        <v>0</v>
      </c>
      <c r="N21" s="29">
        <f t="shared" si="6"/>
        <v>0</v>
      </c>
      <c r="O21" s="29">
        <v>0</v>
      </c>
      <c r="P21" s="29">
        <v>0</v>
      </c>
      <c r="Q21" s="29">
        <f t="shared" si="7"/>
        <v>0</v>
      </c>
      <c r="R21" s="32">
        <f t="shared" si="8"/>
        <v>0</v>
      </c>
      <c r="S21" s="32">
        <f t="shared" si="8"/>
        <v>0</v>
      </c>
      <c r="T21" s="32">
        <f t="shared" si="8"/>
        <v>0</v>
      </c>
      <c r="U21" s="56">
        <v>2</v>
      </c>
      <c r="V21" s="29">
        <f t="shared" si="9"/>
        <v>9.3680000000000003</v>
      </c>
      <c r="W21" s="29">
        <f t="shared" si="10"/>
        <v>56.207999999999998</v>
      </c>
      <c r="X21" s="57">
        <v>0</v>
      </c>
      <c r="Y21" s="29">
        <v>0</v>
      </c>
      <c r="Z21" s="29">
        <f t="shared" si="11"/>
        <v>0</v>
      </c>
      <c r="AA21" s="32">
        <f t="shared" si="12"/>
        <v>2</v>
      </c>
      <c r="AB21" s="32">
        <f t="shared" si="12"/>
        <v>9.3680000000000003</v>
      </c>
      <c r="AC21" s="32">
        <f t="shared" si="12"/>
        <v>56.207999999999998</v>
      </c>
      <c r="AD21" s="51">
        <v>0</v>
      </c>
      <c r="AE21" s="29">
        <f t="shared" si="13"/>
        <v>0</v>
      </c>
      <c r="AF21" s="29">
        <f t="shared" si="14"/>
        <v>0</v>
      </c>
      <c r="AG21" s="29">
        <v>0</v>
      </c>
      <c r="AH21" s="29">
        <v>0</v>
      </c>
      <c r="AI21" s="29">
        <f t="shared" si="15"/>
        <v>0</v>
      </c>
      <c r="AJ21" s="29">
        <f t="shared" si="16"/>
        <v>0</v>
      </c>
      <c r="AK21" s="29">
        <f t="shared" si="16"/>
        <v>0</v>
      </c>
      <c r="AL21" s="29">
        <f t="shared" si="16"/>
        <v>0</v>
      </c>
      <c r="AM21" s="56">
        <v>0</v>
      </c>
      <c r="AN21" s="29">
        <f t="shared" si="17"/>
        <v>0</v>
      </c>
      <c r="AO21" s="29">
        <f t="shared" si="0"/>
        <v>0</v>
      </c>
      <c r="AP21" s="29">
        <v>0</v>
      </c>
      <c r="AQ21" s="29">
        <v>0</v>
      </c>
      <c r="AR21" s="29">
        <f t="shared" si="18"/>
        <v>0</v>
      </c>
      <c r="AS21" s="29">
        <f t="shared" si="19"/>
        <v>0</v>
      </c>
      <c r="AT21" s="29">
        <f t="shared" si="19"/>
        <v>0</v>
      </c>
      <c r="AU21" s="29">
        <f t="shared" si="19"/>
        <v>0</v>
      </c>
      <c r="AV21" s="51"/>
      <c r="AW21" s="29">
        <f t="shared" si="20"/>
        <v>0</v>
      </c>
      <c r="AX21" s="29">
        <f t="shared" si="21"/>
        <v>0</v>
      </c>
      <c r="AY21" s="29">
        <v>0</v>
      </c>
      <c r="AZ21" s="29">
        <v>0</v>
      </c>
      <c r="BA21" s="29">
        <f t="shared" si="22"/>
        <v>0</v>
      </c>
      <c r="BB21" s="29">
        <f t="shared" si="23"/>
        <v>0</v>
      </c>
      <c r="BC21" s="29">
        <f t="shared" si="23"/>
        <v>0</v>
      </c>
      <c r="BD21" s="29">
        <f t="shared" si="23"/>
        <v>0</v>
      </c>
      <c r="BE21" s="34">
        <f t="shared" si="24"/>
        <v>2</v>
      </c>
      <c r="BF21" s="34">
        <f t="shared" si="25"/>
        <v>9.3680000000000003</v>
      </c>
      <c r="BG21" s="34">
        <f t="shared" si="26"/>
        <v>56.207999999999998</v>
      </c>
      <c r="BH21" s="34">
        <f t="shared" si="27"/>
        <v>0</v>
      </c>
      <c r="BI21" s="34">
        <f t="shared" si="27"/>
        <v>0</v>
      </c>
      <c r="BJ21" s="34">
        <f t="shared" si="28"/>
        <v>0</v>
      </c>
      <c r="BK21" s="34">
        <f t="shared" si="29"/>
        <v>2</v>
      </c>
      <c r="BL21" s="34">
        <f t="shared" si="29"/>
        <v>9.3680000000000003</v>
      </c>
      <c r="BM21" s="35">
        <f t="shared" si="29"/>
        <v>56.207999999999998</v>
      </c>
      <c r="BN21" s="186">
        <f t="shared" si="30"/>
        <v>28.103999999999999</v>
      </c>
      <c r="BO21" s="195">
        <f t="shared" si="31"/>
        <v>28.1</v>
      </c>
    </row>
    <row r="22" spans="1:67" ht="16.5">
      <c r="A22" s="26">
        <v>15</v>
      </c>
      <c r="B22" s="58" t="s">
        <v>169</v>
      </c>
      <c r="C22" s="55">
        <v>1</v>
      </c>
      <c r="D22" s="29">
        <f t="shared" si="1"/>
        <v>4.6840000000000002</v>
      </c>
      <c r="E22" s="29">
        <f t="shared" si="2"/>
        <v>28.103999999999999</v>
      </c>
      <c r="F22" s="56">
        <v>0</v>
      </c>
      <c r="G22" s="29">
        <v>0</v>
      </c>
      <c r="H22" s="29">
        <f t="shared" si="32"/>
        <v>0</v>
      </c>
      <c r="I22" s="32">
        <f t="shared" si="3"/>
        <v>1</v>
      </c>
      <c r="J22" s="32">
        <f t="shared" si="3"/>
        <v>4.6840000000000002</v>
      </c>
      <c r="K22" s="32">
        <f t="shared" si="4"/>
        <v>28.103999999999999</v>
      </c>
      <c r="L22" s="56">
        <v>0</v>
      </c>
      <c r="M22" s="29">
        <f t="shared" si="5"/>
        <v>0</v>
      </c>
      <c r="N22" s="29">
        <f t="shared" si="6"/>
        <v>0</v>
      </c>
      <c r="O22" s="29">
        <v>0</v>
      </c>
      <c r="P22" s="29">
        <v>0</v>
      </c>
      <c r="Q22" s="29">
        <f t="shared" si="7"/>
        <v>0</v>
      </c>
      <c r="R22" s="32">
        <f t="shared" si="8"/>
        <v>0</v>
      </c>
      <c r="S22" s="32">
        <f t="shared" si="8"/>
        <v>0</v>
      </c>
      <c r="T22" s="32">
        <f t="shared" si="8"/>
        <v>0</v>
      </c>
      <c r="U22" s="56">
        <v>0</v>
      </c>
      <c r="V22" s="29">
        <f t="shared" si="9"/>
        <v>0</v>
      </c>
      <c r="W22" s="29">
        <f t="shared" si="10"/>
        <v>0</v>
      </c>
      <c r="X22" s="57">
        <v>0</v>
      </c>
      <c r="Y22" s="29">
        <v>0</v>
      </c>
      <c r="Z22" s="29">
        <f t="shared" si="11"/>
        <v>0</v>
      </c>
      <c r="AA22" s="32">
        <f t="shared" si="12"/>
        <v>0</v>
      </c>
      <c r="AB22" s="32">
        <f t="shared" si="12"/>
        <v>0</v>
      </c>
      <c r="AC22" s="32">
        <f t="shared" si="12"/>
        <v>0</v>
      </c>
      <c r="AD22" s="51">
        <v>0</v>
      </c>
      <c r="AE22" s="29">
        <f t="shared" si="13"/>
        <v>0</v>
      </c>
      <c r="AF22" s="29">
        <f t="shared" si="14"/>
        <v>0</v>
      </c>
      <c r="AG22" s="29">
        <v>0</v>
      </c>
      <c r="AH22" s="29">
        <v>0</v>
      </c>
      <c r="AI22" s="29">
        <f t="shared" si="15"/>
        <v>0</v>
      </c>
      <c r="AJ22" s="29">
        <f t="shared" si="16"/>
        <v>0</v>
      </c>
      <c r="AK22" s="29">
        <f t="shared" si="16"/>
        <v>0</v>
      </c>
      <c r="AL22" s="29">
        <f t="shared" si="16"/>
        <v>0</v>
      </c>
      <c r="AM22" s="56">
        <v>0</v>
      </c>
      <c r="AN22" s="29">
        <f t="shared" si="17"/>
        <v>0</v>
      </c>
      <c r="AO22" s="29">
        <f t="shared" si="0"/>
        <v>0</v>
      </c>
      <c r="AP22" s="29">
        <v>0</v>
      </c>
      <c r="AQ22" s="29">
        <v>0</v>
      </c>
      <c r="AR22" s="29">
        <f t="shared" si="18"/>
        <v>0</v>
      </c>
      <c r="AS22" s="29">
        <f t="shared" si="19"/>
        <v>0</v>
      </c>
      <c r="AT22" s="29">
        <f t="shared" si="19"/>
        <v>0</v>
      </c>
      <c r="AU22" s="29">
        <f t="shared" si="19"/>
        <v>0</v>
      </c>
      <c r="AV22" s="51"/>
      <c r="AW22" s="29">
        <f t="shared" si="20"/>
        <v>0</v>
      </c>
      <c r="AX22" s="29">
        <f t="shared" si="21"/>
        <v>0</v>
      </c>
      <c r="AY22" s="29">
        <v>0</v>
      </c>
      <c r="AZ22" s="29">
        <v>0</v>
      </c>
      <c r="BA22" s="29">
        <f t="shared" si="22"/>
        <v>0</v>
      </c>
      <c r="BB22" s="29">
        <f t="shared" si="23"/>
        <v>0</v>
      </c>
      <c r="BC22" s="29">
        <f t="shared" si="23"/>
        <v>0</v>
      </c>
      <c r="BD22" s="29">
        <f t="shared" si="23"/>
        <v>0</v>
      </c>
      <c r="BE22" s="34">
        <f t="shared" si="24"/>
        <v>1</v>
      </c>
      <c r="BF22" s="34">
        <f t="shared" si="25"/>
        <v>4.6840000000000002</v>
      </c>
      <c r="BG22" s="34">
        <f t="shared" si="26"/>
        <v>28.103999999999999</v>
      </c>
      <c r="BH22" s="34">
        <f t="shared" si="27"/>
        <v>0</v>
      </c>
      <c r="BI22" s="34">
        <f t="shared" si="27"/>
        <v>0</v>
      </c>
      <c r="BJ22" s="34">
        <f t="shared" si="28"/>
        <v>0</v>
      </c>
      <c r="BK22" s="34">
        <f t="shared" si="29"/>
        <v>1</v>
      </c>
      <c r="BL22" s="34">
        <f t="shared" si="29"/>
        <v>4.6840000000000002</v>
      </c>
      <c r="BM22" s="35">
        <f t="shared" si="29"/>
        <v>28.103999999999999</v>
      </c>
      <c r="BN22" s="186">
        <f t="shared" si="30"/>
        <v>14.052</v>
      </c>
      <c r="BO22" s="195">
        <f t="shared" si="31"/>
        <v>14.1</v>
      </c>
    </row>
    <row r="23" spans="1:67" ht="16.5">
      <c r="A23" s="26">
        <v>16</v>
      </c>
      <c r="B23" s="58" t="s">
        <v>170</v>
      </c>
      <c r="C23" s="55">
        <v>2</v>
      </c>
      <c r="D23" s="29">
        <f t="shared" si="1"/>
        <v>9.3680000000000003</v>
      </c>
      <c r="E23" s="29">
        <f t="shared" si="2"/>
        <v>56.207999999999998</v>
      </c>
      <c r="F23" s="56">
        <v>0</v>
      </c>
      <c r="G23" s="29">
        <v>0</v>
      </c>
      <c r="H23" s="29">
        <f t="shared" si="32"/>
        <v>0</v>
      </c>
      <c r="I23" s="32">
        <f t="shared" si="3"/>
        <v>2</v>
      </c>
      <c r="J23" s="32">
        <f t="shared" si="3"/>
        <v>9.3680000000000003</v>
      </c>
      <c r="K23" s="32">
        <f t="shared" si="4"/>
        <v>56.207999999999998</v>
      </c>
      <c r="L23" s="56">
        <v>1</v>
      </c>
      <c r="M23" s="29">
        <f t="shared" si="5"/>
        <v>4.6840000000000002</v>
      </c>
      <c r="N23" s="29">
        <f t="shared" si="6"/>
        <v>28.103999999999999</v>
      </c>
      <c r="O23" s="29">
        <v>0</v>
      </c>
      <c r="P23" s="29">
        <v>0</v>
      </c>
      <c r="Q23" s="29">
        <f t="shared" si="7"/>
        <v>0</v>
      </c>
      <c r="R23" s="32">
        <f t="shared" si="8"/>
        <v>1</v>
      </c>
      <c r="S23" s="32">
        <f t="shared" si="8"/>
        <v>4.6840000000000002</v>
      </c>
      <c r="T23" s="32">
        <f t="shared" si="8"/>
        <v>28.103999999999999</v>
      </c>
      <c r="U23" s="56">
        <v>0</v>
      </c>
      <c r="V23" s="29">
        <f t="shared" si="9"/>
        <v>0</v>
      </c>
      <c r="W23" s="29">
        <f t="shared" si="10"/>
        <v>0</v>
      </c>
      <c r="X23" s="57">
        <v>0</v>
      </c>
      <c r="Y23" s="29">
        <v>0</v>
      </c>
      <c r="Z23" s="29">
        <f t="shared" si="11"/>
        <v>0</v>
      </c>
      <c r="AA23" s="32">
        <f t="shared" si="12"/>
        <v>0</v>
      </c>
      <c r="AB23" s="32">
        <f t="shared" si="12"/>
        <v>0</v>
      </c>
      <c r="AC23" s="32">
        <f t="shared" si="12"/>
        <v>0</v>
      </c>
      <c r="AD23" s="51">
        <v>0</v>
      </c>
      <c r="AE23" s="29">
        <f t="shared" si="13"/>
        <v>0</v>
      </c>
      <c r="AF23" s="29">
        <f t="shared" si="14"/>
        <v>0</v>
      </c>
      <c r="AG23" s="29">
        <v>0</v>
      </c>
      <c r="AH23" s="29">
        <v>0</v>
      </c>
      <c r="AI23" s="29">
        <f t="shared" si="15"/>
        <v>0</v>
      </c>
      <c r="AJ23" s="29">
        <f t="shared" si="16"/>
        <v>0</v>
      </c>
      <c r="AK23" s="29">
        <f t="shared" si="16"/>
        <v>0</v>
      </c>
      <c r="AL23" s="29">
        <f t="shared" si="16"/>
        <v>0</v>
      </c>
      <c r="AM23" s="56">
        <v>0</v>
      </c>
      <c r="AN23" s="29">
        <f t="shared" si="17"/>
        <v>0</v>
      </c>
      <c r="AO23" s="29">
        <f t="shared" si="0"/>
        <v>0</v>
      </c>
      <c r="AP23" s="29">
        <v>0</v>
      </c>
      <c r="AQ23" s="29">
        <v>0</v>
      </c>
      <c r="AR23" s="29">
        <f t="shared" si="18"/>
        <v>0</v>
      </c>
      <c r="AS23" s="29">
        <f t="shared" si="19"/>
        <v>0</v>
      </c>
      <c r="AT23" s="29">
        <f t="shared" si="19"/>
        <v>0</v>
      </c>
      <c r="AU23" s="29">
        <f t="shared" si="19"/>
        <v>0</v>
      </c>
      <c r="AV23" s="51"/>
      <c r="AW23" s="29">
        <f t="shared" si="20"/>
        <v>0</v>
      </c>
      <c r="AX23" s="29">
        <f t="shared" si="21"/>
        <v>0</v>
      </c>
      <c r="AY23" s="29">
        <v>0</v>
      </c>
      <c r="AZ23" s="29">
        <v>0</v>
      </c>
      <c r="BA23" s="29">
        <f t="shared" si="22"/>
        <v>0</v>
      </c>
      <c r="BB23" s="29">
        <f t="shared" si="23"/>
        <v>0</v>
      </c>
      <c r="BC23" s="29">
        <f t="shared" si="23"/>
        <v>0</v>
      </c>
      <c r="BD23" s="29">
        <f t="shared" si="23"/>
        <v>0</v>
      </c>
      <c r="BE23" s="34">
        <f t="shared" si="24"/>
        <v>2</v>
      </c>
      <c r="BF23" s="34">
        <f t="shared" si="25"/>
        <v>9.3680000000000003</v>
      </c>
      <c r="BG23" s="34">
        <f t="shared" si="26"/>
        <v>56.207999999999998</v>
      </c>
      <c r="BH23" s="34">
        <f t="shared" si="27"/>
        <v>0</v>
      </c>
      <c r="BI23" s="34">
        <f t="shared" si="27"/>
        <v>0</v>
      </c>
      <c r="BJ23" s="34">
        <f t="shared" si="28"/>
        <v>0</v>
      </c>
      <c r="BK23" s="34">
        <f t="shared" si="29"/>
        <v>2</v>
      </c>
      <c r="BL23" s="34">
        <f t="shared" si="29"/>
        <v>9.3680000000000003</v>
      </c>
      <c r="BM23" s="35">
        <f t="shared" si="29"/>
        <v>56.207999999999998</v>
      </c>
      <c r="BN23" s="186">
        <f t="shared" si="30"/>
        <v>28.103999999999999</v>
      </c>
      <c r="BO23" s="195">
        <f t="shared" si="31"/>
        <v>28.1</v>
      </c>
    </row>
    <row r="24" spans="1:67" ht="16.5">
      <c r="A24" s="26">
        <v>17</v>
      </c>
      <c r="B24" s="58" t="s">
        <v>171</v>
      </c>
      <c r="C24" s="55">
        <v>1</v>
      </c>
      <c r="D24" s="29">
        <f t="shared" si="1"/>
        <v>4.6840000000000002</v>
      </c>
      <c r="E24" s="29">
        <f t="shared" si="2"/>
        <v>28.103999999999999</v>
      </c>
      <c r="F24" s="56">
        <v>0</v>
      </c>
      <c r="G24" s="29">
        <v>0</v>
      </c>
      <c r="H24" s="29">
        <f t="shared" si="32"/>
        <v>0</v>
      </c>
      <c r="I24" s="32">
        <f t="shared" si="3"/>
        <v>1</v>
      </c>
      <c r="J24" s="32">
        <f t="shared" si="3"/>
        <v>4.6840000000000002</v>
      </c>
      <c r="K24" s="32">
        <f t="shared" si="4"/>
        <v>28.103999999999999</v>
      </c>
      <c r="L24" s="56">
        <v>0</v>
      </c>
      <c r="M24" s="29">
        <f t="shared" si="5"/>
        <v>0</v>
      </c>
      <c r="N24" s="29">
        <f t="shared" si="6"/>
        <v>0</v>
      </c>
      <c r="O24" s="29">
        <v>0</v>
      </c>
      <c r="P24" s="29">
        <v>0</v>
      </c>
      <c r="Q24" s="29">
        <f t="shared" si="7"/>
        <v>0</v>
      </c>
      <c r="R24" s="32">
        <f t="shared" si="8"/>
        <v>0</v>
      </c>
      <c r="S24" s="32">
        <f t="shared" si="8"/>
        <v>0</v>
      </c>
      <c r="T24" s="32">
        <f t="shared" si="8"/>
        <v>0</v>
      </c>
      <c r="U24" s="56">
        <v>0</v>
      </c>
      <c r="V24" s="29">
        <f t="shared" si="9"/>
        <v>0</v>
      </c>
      <c r="W24" s="29">
        <f t="shared" si="10"/>
        <v>0</v>
      </c>
      <c r="X24" s="57">
        <v>0</v>
      </c>
      <c r="Y24" s="29">
        <v>0</v>
      </c>
      <c r="Z24" s="29">
        <f t="shared" si="11"/>
        <v>0</v>
      </c>
      <c r="AA24" s="32">
        <f t="shared" si="12"/>
        <v>0</v>
      </c>
      <c r="AB24" s="32">
        <f t="shared" si="12"/>
        <v>0</v>
      </c>
      <c r="AC24" s="32">
        <f t="shared" si="12"/>
        <v>0</v>
      </c>
      <c r="AD24" s="51">
        <v>0</v>
      </c>
      <c r="AE24" s="29">
        <f t="shared" si="13"/>
        <v>0</v>
      </c>
      <c r="AF24" s="29">
        <f t="shared" si="14"/>
        <v>0</v>
      </c>
      <c r="AG24" s="29">
        <v>0</v>
      </c>
      <c r="AH24" s="29">
        <v>0</v>
      </c>
      <c r="AI24" s="29">
        <f t="shared" si="15"/>
        <v>0</v>
      </c>
      <c r="AJ24" s="29">
        <f t="shared" si="16"/>
        <v>0</v>
      </c>
      <c r="AK24" s="29">
        <f t="shared" si="16"/>
        <v>0</v>
      </c>
      <c r="AL24" s="29">
        <f t="shared" si="16"/>
        <v>0</v>
      </c>
      <c r="AM24" s="56">
        <v>0</v>
      </c>
      <c r="AN24" s="29">
        <f t="shared" si="17"/>
        <v>0</v>
      </c>
      <c r="AO24" s="29">
        <f t="shared" si="0"/>
        <v>0</v>
      </c>
      <c r="AP24" s="29">
        <v>0</v>
      </c>
      <c r="AQ24" s="29">
        <v>0</v>
      </c>
      <c r="AR24" s="29">
        <f t="shared" si="18"/>
        <v>0</v>
      </c>
      <c r="AS24" s="29">
        <f t="shared" si="19"/>
        <v>0</v>
      </c>
      <c r="AT24" s="29">
        <f t="shared" si="19"/>
        <v>0</v>
      </c>
      <c r="AU24" s="29">
        <f t="shared" si="19"/>
        <v>0</v>
      </c>
      <c r="AV24" s="51"/>
      <c r="AW24" s="29">
        <f t="shared" si="20"/>
        <v>0</v>
      </c>
      <c r="AX24" s="29">
        <f t="shared" si="21"/>
        <v>0</v>
      </c>
      <c r="AY24" s="29">
        <v>0</v>
      </c>
      <c r="AZ24" s="29">
        <v>0</v>
      </c>
      <c r="BA24" s="29">
        <f t="shared" si="22"/>
        <v>0</v>
      </c>
      <c r="BB24" s="29">
        <f t="shared" si="23"/>
        <v>0</v>
      </c>
      <c r="BC24" s="29">
        <f t="shared" si="23"/>
        <v>0</v>
      </c>
      <c r="BD24" s="29">
        <f t="shared" si="23"/>
        <v>0</v>
      </c>
      <c r="BE24" s="34">
        <f t="shared" si="24"/>
        <v>1</v>
      </c>
      <c r="BF24" s="34">
        <f t="shared" si="25"/>
        <v>4.6840000000000002</v>
      </c>
      <c r="BG24" s="34">
        <f t="shared" si="26"/>
        <v>28.103999999999999</v>
      </c>
      <c r="BH24" s="34">
        <f t="shared" si="27"/>
        <v>0</v>
      </c>
      <c r="BI24" s="34">
        <f t="shared" si="27"/>
        <v>0</v>
      </c>
      <c r="BJ24" s="34">
        <f t="shared" si="28"/>
        <v>0</v>
      </c>
      <c r="BK24" s="34">
        <f t="shared" si="29"/>
        <v>1</v>
      </c>
      <c r="BL24" s="34">
        <f t="shared" si="29"/>
        <v>4.6840000000000002</v>
      </c>
      <c r="BM24" s="35">
        <f t="shared" si="29"/>
        <v>28.103999999999999</v>
      </c>
      <c r="BN24" s="186">
        <f t="shared" si="30"/>
        <v>14.052</v>
      </c>
      <c r="BO24" s="195">
        <f t="shared" si="31"/>
        <v>14.1</v>
      </c>
    </row>
    <row r="25" spans="1:67" ht="16.5">
      <c r="A25" s="26">
        <v>18</v>
      </c>
      <c r="B25" s="58" t="s">
        <v>172</v>
      </c>
      <c r="C25" s="55">
        <v>2</v>
      </c>
      <c r="D25" s="29">
        <f t="shared" si="1"/>
        <v>9.3680000000000003</v>
      </c>
      <c r="E25" s="29">
        <f t="shared" si="2"/>
        <v>56.207999999999998</v>
      </c>
      <c r="F25" s="56">
        <v>0</v>
      </c>
      <c r="G25" s="29">
        <v>0</v>
      </c>
      <c r="H25" s="29">
        <f t="shared" si="32"/>
        <v>0</v>
      </c>
      <c r="I25" s="32">
        <f t="shared" si="3"/>
        <v>2</v>
      </c>
      <c r="J25" s="32">
        <f t="shared" si="3"/>
        <v>9.3680000000000003</v>
      </c>
      <c r="K25" s="32">
        <f t="shared" si="4"/>
        <v>56.207999999999998</v>
      </c>
      <c r="L25" s="56">
        <v>0</v>
      </c>
      <c r="M25" s="29">
        <f t="shared" si="5"/>
        <v>0</v>
      </c>
      <c r="N25" s="29">
        <f t="shared" si="6"/>
        <v>0</v>
      </c>
      <c r="O25" s="29">
        <v>0</v>
      </c>
      <c r="P25" s="29">
        <v>0</v>
      </c>
      <c r="Q25" s="29">
        <f t="shared" si="7"/>
        <v>0</v>
      </c>
      <c r="R25" s="32">
        <f t="shared" si="8"/>
        <v>0</v>
      </c>
      <c r="S25" s="32">
        <f t="shared" si="8"/>
        <v>0</v>
      </c>
      <c r="T25" s="32">
        <f t="shared" si="8"/>
        <v>0</v>
      </c>
      <c r="U25" s="56">
        <v>0</v>
      </c>
      <c r="V25" s="29">
        <f t="shared" si="9"/>
        <v>0</v>
      </c>
      <c r="W25" s="29">
        <f t="shared" si="10"/>
        <v>0</v>
      </c>
      <c r="X25" s="57">
        <v>0</v>
      </c>
      <c r="Y25" s="29">
        <v>0</v>
      </c>
      <c r="Z25" s="29">
        <f t="shared" si="11"/>
        <v>0</v>
      </c>
      <c r="AA25" s="32">
        <f t="shared" si="12"/>
        <v>0</v>
      </c>
      <c r="AB25" s="32">
        <f t="shared" si="12"/>
        <v>0</v>
      </c>
      <c r="AC25" s="32">
        <f t="shared" si="12"/>
        <v>0</v>
      </c>
      <c r="AD25" s="51">
        <v>0</v>
      </c>
      <c r="AE25" s="29">
        <f t="shared" si="13"/>
        <v>0</v>
      </c>
      <c r="AF25" s="29">
        <f t="shared" si="14"/>
        <v>0</v>
      </c>
      <c r="AG25" s="29">
        <v>0</v>
      </c>
      <c r="AH25" s="29">
        <v>0</v>
      </c>
      <c r="AI25" s="29">
        <f t="shared" si="15"/>
        <v>0</v>
      </c>
      <c r="AJ25" s="29">
        <f t="shared" si="16"/>
        <v>0</v>
      </c>
      <c r="AK25" s="29">
        <f t="shared" si="16"/>
        <v>0</v>
      </c>
      <c r="AL25" s="29">
        <f t="shared" si="16"/>
        <v>0</v>
      </c>
      <c r="AM25" s="56">
        <v>0</v>
      </c>
      <c r="AN25" s="29">
        <f t="shared" si="17"/>
        <v>0</v>
      </c>
      <c r="AO25" s="29">
        <f t="shared" si="0"/>
        <v>0</v>
      </c>
      <c r="AP25" s="29">
        <v>0</v>
      </c>
      <c r="AQ25" s="29">
        <v>0</v>
      </c>
      <c r="AR25" s="29">
        <f t="shared" si="18"/>
        <v>0</v>
      </c>
      <c r="AS25" s="29">
        <f t="shared" si="19"/>
        <v>0</v>
      </c>
      <c r="AT25" s="29">
        <f t="shared" si="19"/>
        <v>0</v>
      </c>
      <c r="AU25" s="29">
        <f t="shared" si="19"/>
        <v>0</v>
      </c>
      <c r="AV25" s="51"/>
      <c r="AW25" s="29">
        <f t="shared" si="20"/>
        <v>0</v>
      </c>
      <c r="AX25" s="29">
        <f t="shared" si="21"/>
        <v>0</v>
      </c>
      <c r="AY25" s="29">
        <v>0</v>
      </c>
      <c r="AZ25" s="29">
        <v>0</v>
      </c>
      <c r="BA25" s="29">
        <f t="shared" si="22"/>
        <v>0</v>
      </c>
      <c r="BB25" s="29">
        <f t="shared" si="23"/>
        <v>0</v>
      </c>
      <c r="BC25" s="29">
        <f t="shared" si="23"/>
        <v>0</v>
      </c>
      <c r="BD25" s="29">
        <f t="shared" si="23"/>
        <v>0</v>
      </c>
      <c r="BE25" s="34">
        <f t="shared" si="24"/>
        <v>2</v>
      </c>
      <c r="BF25" s="34">
        <f t="shared" si="25"/>
        <v>9.3680000000000003</v>
      </c>
      <c r="BG25" s="34">
        <f t="shared" si="26"/>
        <v>56.207999999999998</v>
      </c>
      <c r="BH25" s="34">
        <f t="shared" si="27"/>
        <v>0</v>
      </c>
      <c r="BI25" s="34">
        <f t="shared" si="27"/>
        <v>0</v>
      </c>
      <c r="BJ25" s="34">
        <f t="shared" si="28"/>
        <v>0</v>
      </c>
      <c r="BK25" s="34">
        <f t="shared" si="29"/>
        <v>2</v>
      </c>
      <c r="BL25" s="34">
        <f t="shared" si="29"/>
        <v>9.3680000000000003</v>
      </c>
      <c r="BM25" s="35">
        <f t="shared" si="29"/>
        <v>56.207999999999998</v>
      </c>
      <c r="BN25" s="186">
        <f t="shared" si="30"/>
        <v>28.103999999999999</v>
      </c>
      <c r="BO25" s="195">
        <f t="shared" si="31"/>
        <v>28.1</v>
      </c>
    </row>
    <row r="26" spans="1:67" ht="16.5">
      <c r="A26" s="26">
        <v>19</v>
      </c>
      <c r="B26" s="58" t="s">
        <v>173</v>
      </c>
      <c r="C26" s="55">
        <v>1</v>
      </c>
      <c r="D26" s="29">
        <f t="shared" si="1"/>
        <v>4.6840000000000002</v>
      </c>
      <c r="E26" s="29">
        <f t="shared" si="2"/>
        <v>28.103999999999999</v>
      </c>
      <c r="F26" s="56">
        <v>0</v>
      </c>
      <c r="G26" s="29">
        <v>0</v>
      </c>
      <c r="H26" s="29">
        <f t="shared" si="32"/>
        <v>0</v>
      </c>
      <c r="I26" s="32">
        <f t="shared" si="3"/>
        <v>1</v>
      </c>
      <c r="J26" s="32">
        <f t="shared" si="3"/>
        <v>4.6840000000000002</v>
      </c>
      <c r="K26" s="32">
        <f t="shared" si="4"/>
        <v>28.103999999999999</v>
      </c>
      <c r="L26" s="56">
        <v>0</v>
      </c>
      <c r="M26" s="29">
        <f t="shared" si="5"/>
        <v>0</v>
      </c>
      <c r="N26" s="29">
        <f t="shared" si="6"/>
        <v>0</v>
      </c>
      <c r="O26" s="29">
        <v>0</v>
      </c>
      <c r="P26" s="29">
        <v>0</v>
      </c>
      <c r="Q26" s="29">
        <f t="shared" si="7"/>
        <v>0</v>
      </c>
      <c r="R26" s="32">
        <f t="shared" si="8"/>
        <v>0</v>
      </c>
      <c r="S26" s="32">
        <f t="shared" si="8"/>
        <v>0</v>
      </c>
      <c r="T26" s="32">
        <f t="shared" si="8"/>
        <v>0</v>
      </c>
      <c r="U26" s="56">
        <v>1</v>
      </c>
      <c r="V26" s="29">
        <f t="shared" si="9"/>
        <v>4.6840000000000002</v>
      </c>
      <c r="W26" s="29">
        <f t="shared" si="10"/>
        <v>28.103999999999999</v>
      </c>
      <c r="X26" s="57">
        <v>0</v>
      </c>
      <c r="Y26" s="29">
        <v>0</v>
      </c>
      <c r="Z26" s="29">
        <f t="shared" si="11"/>
        <v>0</v>
      </c>
      <c r="AA26" s="32">
        <f t="shared" si="12"/>
        <v>1</v>
      </c>
      <c r="AB26" s="32">
        <f t="shared" si="12"/>
        <v>4.6840000000000002</v>
      </c>
      <c r="AC26" s="32">
        <f t="shared" si="12"/>
        <v>28.103999999999999</v>
      </c>
      <c r="AD26" s="51">
        <v>0</v>
      </c>
      <c r="AE26" s="29">
        <f t="shared" si="13"/>
        <v>0</v>
      </c>
      <c r="AF26" s="29">
        <f t="shared" si="14"/>
        <v>0</v>
      </c>
      <c r="AG26" s="29">
        <v>0</v>
      </c>
      <c r="AH26" s="29">
        <v>0</v>
      </c>
      <c r="AI26" s="29">
        <f t="shared" si="15"/>
        <v>0</v>
      </c>
      <c r="AJ26" s="29">
        <f t="shared" si="16"/>
        <v>0</v>
      </c>
      <c r="AK26" s="29">
        <f t="shared" si="16"/>
        <v>0</v>
      </c>
      <c r="AL26" s="29">
        <f t="shared" si="16"/>
        <v>0</v>
      </c>
      <c r="AM26" s="56">
        <v>0</v>
      </c>
      <c r="AN26" s="29">
        <f t="shared" si="17"/>
        <v>0</v>
      </c>
      <c r="AO26" s="29">
        <f t="shared" si="0"/>
        <v>0</v>
      </c>
      <c r="AP26" s="29">
        <v>0</v>
      </c>
      <c r="AQ26" s="29">
        <v>0</v>
      </c>
      <c r="AR26" s="29">
        <f t="shared" si="18"/>
        <v>0</v>
      </c>
      <c r="AS26" s="29">
        <f t="shared" si="19"/>
        <v>0</v>
      </c>
      <c r="AT26" s="29">
        <f t="shared" si="19"/>
        <v>0</v>
      </c>
      <c r="AU26" s="29">
        <f t="shared" si="19"/>
        <v>0</v>
      </c>
      <c r="AV26" s="51"/>
      <c r="AW26" s="29">
        <f t="shared" si="20"/>
        <v>0</v>
      </c>
      <c r="AX26" s="29">
        <f t="shared" si="21"/>
        <v>0</v>
      </c>
      <c r="AY26" s="29">
        <v>0</v>
      </c>
      <c r="AZ26" s="29">
        <v>0</v>
      </c>
      <c r="BA26" s="29">
        <f t="shared" si="22"/>
        <v>0</v>
      </c>
      <c r="BB26" s="29">
        <f t="shared" si="23"/>
        <v>0</v>
      </c>
      <c r="BC26" s="29">
        <f t="shared" si="23"/>
        <v>0</v>
      </c>
      <c r="BD26" s="29">
        <f t="shared" si="23"/>
        <v>0</v>
      </c>
      <c r="BE26" s="34">
        <f t="shared" si="24"/>
        <v>2</v>
      </c>
      <c r="BF26" s="34">
        <f t="shared" si="25"/>
        <v>9.3680000000000003</v>
      </c>
      <c r="BG26" s="34">
        <f t="shared" si="26"/>
        <v>56.207999999999998</v>
      </c>
      <c r="BH26" s="34">
        <f t="shared" si="27"/>
        <v>0</v>
      </c>
      <c r="BI26" s="34">
        <f t="shared" si="27"/>
        <v>0</v>
      </c>
      <c r="BJ26" s="34">
        <f t="shared" si="28"/>
        <v>0</v>
      </c>
      <c r="BK26" s="34">
        <f t="shared" si="29"/>
        <v>2</v>
      </c>
      <c r="BL26" s="34">
        <f t="shared" si="29"/>
        <v>9.3680000000000003</v>
      </c>
      <c r="BM26" s="35">
        <f t="shared" si="29"/>
        <v>56.207999999999998</v>
      </c>
      <c r="BN26" s="186">
        <f t="shared" si="30"/>
        <v>28.103999999999999</v>
      </c>
      <c r="BO26" s="195">
        <f t="shared" si="31"/>
        <v>28.1</v>
      </c>
    </row>
    <row r="27" spans="1:67" ht="16.5">
      <c r="A27" s="26">
        <v>20</v>
      </c>
      <c r="B27" s="58" t="s">
        <v>174</v>
      </c>
      <c r="C27" s="55">
        <v>1</v>
      </c>
      <c r="D27" s="29">
        <f t="shared" si="1"/>
        <v>4.6840000000000002</v>
      </c>
      <c r="E27" s="29">
        <f t="shared" si="2"/>
        <v>28.103999999999999</v>
      </c>
      <c r="F27" s="56">
        <v>0</v>
      </c>
      <c r="G27" s="29">
        <v>0</v>
      </c>
      <c r="H27" s="29">
        <f t="shared" si="32"/>
        <v>0</v>
      </c>
      <c r="I27" s="32">
        <f t="shared" si="3"/>
        <v>1</v>
      </c>
      <c r="J27" s="32">
        <f t="shared" si="3"/>
        <v>4.6840000000000002</v>
      </c>
      <c r="K27" s="32">
        <f t="shared" si="4"/>
        <v>28.103999999999999</v>
      </c>
      <c r="L27" s="56">
        <v>0</v>
      </c>
      <c r="M27" s="29">
        <f t="shared" si="5"/>
        <v>0</v>
      </c>
      <c r="N27" s="29">
        <f t="shared" si="6"/>
        <v>0</v>
      </c>
      <c r="O27" s="29">
        <v>0</v>
      </c>
      <c r="P27" s="29">
        <v>0</v>
      </c>
      <c r="Q27" s="29">
        <f t="shared" si="7"/>
        <v>0</v>
      </c>
      <c r="R27" s="32">
        <f t="shared" si="8"/>
        <v>0</v>
      </c>
      <c r="S27" s="32">
        <f t="shared" si="8"/>
        <v>0</v>
      </c>
      <c r="T27" s="32">
        <f t="shared" si="8"/>
        <v>0</v>
      </c>
      <c r="U27" s="56">
        <v>0</v>
      </c>
      <c r="V27" s="29">
        <f t="shared" si="9"/>
        <v>0</v>
      </c>
      <c r="W27" s="29">
        <f t="shared" si="10"/>
        <v>0</v>
      </c>
      <c r="X27" s="57">
        <v>0</v>
      </c>
      <c r="Y27" s="29">
        <v>0</v>
      </c>
      <c r="Z27" s="29">
        <f t="shared" si="11"/>
        <v>0</v>
      </c>
      <c r="AA27" s="32">
        <f t="shared" si="12"/>
        <v>0</v>
      </c>
      <c r="AB27" s="32">
        <f t="shared" si="12"/>
        <v>0</v>
      </c>
      <c r="AC27" s="32">
        <f t="shared" si="12"/>
        <v>0</v>
      </c>
      <c r="AD27" s="51">
        <v>0</v>
      </c>
      <c r="AE27" s="29">
        <f t="shared" si="13"/>
        <v>0</v>
      </c>
      <c r="AF27" s="29">
        <f t="shared" si="14"/>
        <v>0</v>
      </c>
      <c r="AG27" s="29">
        <v>0</v>
      </c>
      <c r="AH27" s="29">
        <v>0</v>
      </c>
      <c r="AI27" s="29">
        <f t="shared" si="15"/>
        <v>0</v>
      </c>
      <c r="AJ27" s="29">
        <f t="shared" si="16"/>
        <v>0</v>
      </c>
      <c r="AK27" s="29">
        <f t="shared" si="16"/>
        <v>0</v>
      </c>
      <c r="AL27" s="29">
        <f t="shared" si="16"/>
        <v>0</v>
      </c>
      <c r="AM27" s="56">
        <v>0</v>
      </c>
      <c r="AN27" s="29">
        <f t="shared" si="17"/>
        <v>0</v>
      </c>
      <c r="AO27" s="29">
        <f t="shared" si="0"/>
        <v>0</v>
      </c>
      <c r="AP27" s="29">
        <v>0</v>
      </c>
      <c r="AQ27" s="29">
        <v>0</v>
      </c>
      <c r="AR27" s="29">
        <f t="shared" si="18"/>
        <v>0</v>
      </c>
      <c r="AS27" s="29">
        <f t="shared" si="19"/>
        <v>0</v>
      </c>
      <c r="AT27" s="29">
        <f t="shared" si="19"/>
        <v>0</v>
      </c>
      <c r="AU27" s="29">
        <f t="shared" si="19"/>
        <v>0</v>
      </c>
      <c r="AV27" s="51"/>
      <c r="AW27" s="29">
        <f t="shared" si="20"/>
        <v>0</v>
      </c>
      <c r="AX27" s="29">
        <f t="shared" si="21"/>
        <v>0</v>
      </c>
      <c r="AY27" s="29">
        <v>0</v>
      </c>
      <c r="AZ27" s="29">
        <v>0</v>
      </c>
      <c r="BA27" s="29">
        <f t="shared" si="22"/>
        <v>0</v>
      </c>
      <c r="BB27" s="29">
        <f t="shared" si="23"/>
        <v>0</v>
      </c>
      <c r="BC27" s="29">
        <f t="shared" si="23"/>
        <v>0</v>
      </c>
      <c r="BD27" s="29">
        <f t="shared" si="23"/>
        <v>0</v>
      </c>
      <c r="BE27" s="34">
        <f t="shared" si="24"/>
        <v>1</v>
      </c>
      <c r="BF27" s="34">
        <f t="shared" si="25"/>
        <v>4.6840000000000002</v>
      </c>
      <c r="BG27" s="34">
        <f t="shared" si="26"/>
        <v>28.103999999999999</v>
      </c>
      <c r="BH27" s="34">
        <f t="shared" si="27"/>
        <v>0</v>
      </c>
      <c r="BI27" s="34">
        <f t="shared" si="27"/>
        <v>0</v>
      </c>
      <c r="BJ27" s="34">
        <f t="shared" si="28"/>
        <v>0</v>
      </c>
      <c r="BK27" s="34">
        <f t="shared" si="29"/>
        <v>1</v>
      </c>
      <c r="BL27" s="34">
        <f t="shared" si="29"/>
        <v>4.6840000000000002</v>
      </c>
      <c r="BM27" s="35">
        <f t="shared" si="29"/>
        <v>28.103999999999999</v>
      </c>
      <c r="BN27" s="186">
        <f t="shared" si="30"/>
        <v>14.052</v>
      </c>
      <c r="BO27" s="195">
        <f t="shared" si="31"/>
        <v>14.1</v>
      </c>
    </row>
    <row r="28" spans="1:67" ht="16.5">
      <c r="A28" s="26">
        <v>21</v>
      </c>
      <c r="B28" s="63" t="s">
        <v>175</v>
      </c>
      <c r="C28" s="55">
        <v>1</v>
      </c>
      <c r="D28" s="29">
        <f t="shared" si="1"/>
        <v>4.6840000000000002</v>
      </c>
      <c r="E28" s="29">
        <f t="shared" si="2"/>
        <v>28.103999999999999</v>
      </c>
      <c r="F28" s="56">
        <v>1</v>
      </c>
      <c r="G28" s="29">
        <v>4.6219999999999999</v>
      </c>
      <c r="H28" s="29">
        <f t="shared" si="32"/>
        <v>27.731999999999999</v>
      </c>
      <c r="I28" s="32">
        <f t="shared" si="3"/>
        <v>2</v>
      </c>
      <c r="J28" s="32">
        <f t="shared" si="3"/>
        <v>9.3060000000000009</v>
      </c>
      <c r="K28" s="32">
        <f t="shared" si="4"/>
        <v>55.835999999999999</v>
      </c>
      <c r="L28" s="56">
        <v>0</v>
      </c>
      <c r="M28" s="29">
        <f t="shared" si="5"/>
        <v>0</v>
      </c>
      <c r="N28" s="29">
        <f t="shared" si="6"/>
        <v>0</v>
      </c>
      <c r="O28" s="56">
        <v>1</v>
      </c>
      <c r="P28" s="29">
        <v>4.6219999999999999</v>
      </c>
      <c r="Q28" s="29">
        <f t="shared" si="7"/>
        <v>27.731999999999999</v>
      </c>
      <c r="R28" s="32">
        <f t="shared" si="8"/>
        <v>1</v>
      </c>
      <c r="S28" s="32">
        <f t="shared" si="8"/>
        <v>4.6219999999999999</v>
      </c>
      <c r="T28" s="32">
        <f t="shared" si="8"/>
        <v>27.731999999999999</v>
      </c>
      <c r="U28" s="56">
        <v>0</v>
      </c>
      <c r="V28" s="29">
        <f t="shared" si="9"/>
        <v>0</v>
      </c>
      <c r="W28" s="29">
        <f t="shared" si="10"/>
        <v>0</v>
      </c>
      <c r="X28" s="57">
        <v>0</v>
      </c>
      <c r="Y28" s="29">
        <v>0</v>
      </c>
      <c r="Z28" s="29">
        <f t="shared" si="11"/>
        <v>0</v>
      </c>
      <c r="AA28" s="32">
        <f t="shared" si="12"/>
        <v>0</v>
      </c>
      <c r="AB28" s="32">
        <f t="shared" si="12"/>
        <v>0</v>
      </c>
      <c r="AC28" s="32">
        <f t="shared" si="12"/>
        <v>0</v>
      </c>
      <c r="AD28" s="51">
        <v>0</v>
      </c>
      <c r="AE28" s="29">
        <f t="shared" si="13"/>
        <v>0</v>
      </c>
      <c r="AF28" s="29">
        <f t="shared" si="14"/>
        <v>0</v>
      </c>
      <c r="AG28" s="29">
        <v>0</v>
      </c>
      <c r="AH28" s="29">
        <v>0</v>
      </c>
      <c r="AI28" s="29">
        <f t="shared" si="15"/>
        <v>0</v>
      </c>
      <c r="AJ28" s="29">
        <f t="shared" si="16"/>
        <v>0</v>
      </c>
      <c r="AK28" s="29">
        <f t="shared" si="16"/>
        <v>0</v>
      </c>
      <c r="AL28" s="29">
        <f t="shared" si="16"/>
        <v>0</v>
      </c>
      <c r="AM28" s="56">
        <v>0</v>
      </c>
      <c r="AN28" s="29">
        <f t="shared" si="17"/>
        <v>0</v>
      </c>
      <c r="AO28" s="29">
        <f t="shared" si="0"/>
        <v>0</v>
      </c>
      <c r="AP28" s="29">
        <v>0</v>
      </c>
      <c r="AQ28" s="29">
        <v>0</v>
      </c>
      <c r="AR28" s="29">
        <f t="shared" si="18"/>
        <v>0</v>
      </c>
      <c r="AS28" s="29">
        <f t="shared" si="19"/>
        <v>0</v>
      </c>
      <c r="AT28" s="29">
        <f t="shared" si="19"/>
        <v>0</v>
      </c>
      <c r="AU28" s="29">
        <f t="shared" si="19"/>
        <v>0</v>
      </c>
      <c r="AV28" s="51"/>
      <c r="AW28" s="29">
        <f t="shared" si="20"/>
        <v>0</v>
      </c>
      <c r="AX28" s="29">
        <f t="shared" si="21"/>
        <v>0</v>
      </c>
      <c r="AY28" s="29">
        <v>0</v>
      </c>
      <c r="AZ28" s="29">
        <v>0</v>
      </c>
      <c r="BA28" s="29">
        <f t="shared" si="22"/>
        <v>0</v>
      </c>
      <c r="BB28" s="29">
        <f t="shared" si="23"/>
        <v>0</v>
      </c>
      <c r="BC28" s="29">
        <f t="shared" si="23"/>
        <v>0</v>
      </c>
      <c r="BD28" s="29">
        <f t="shared" si="23"/>
        <v>0</v>
      </c>
      <c r="BE28" s="34">
        <f t="shared" si="24"/>
        <v>1</v>
      </c>
      <c r="BF28" s="34">
        <f t="shared" si="25"/>
        <v>4.6840000000000002</v>
      </c>
      <c r="BG28" s="34">
        <f t="shared" si="26"/>
        <v>28.103999999999999</v>
      </c>
      <c r="BH28" s="34">
        <f t="shared" si="27"/>
        <v>1</v>
      </c>
      <c r="BI28" s="34">
        <f t="shared" si="27"/>
        <v>4.6219999999999999</v>
      </c>
      <c r="BJ28" s="34">
        <f t="shared" si="28"/>
        <v>27.731999999999999</v>
      </c>
      <c r="BK28" s="34">
        <f t="shared" si="29"/>
        <v>2</v>
      </c>
      <c r="BL28" s="34">
        <f t="shared" si="29"/>
        <v>9.3060000000000009</v>
      </c>
      <c r="BM28" s="35">
        <f t="shared" si="29"/>
        <v>55.835999999999999</v>
      </c>
      <c r="BN28" s="186">
        <f t="shared" si="30"/>
        <v>27.917999999999999</v>
      </c>
      <c r="BO28" s="195">
        <f t="shared" si="31"/>
        <v>27.9</v>
      </c>
    </row>
    <row r="29" spans="1:67" ht="16.5">
      <c r="A29" s="26">
        <v>22</v>
      </c>
      <c r="B29" s="63" t="s">
        <v>176</v>
      </c>
      <c r="C29" s="55">
        <v>1</v>
      </c>
      <c r="D29" s="29">
        <f t="shared" si="1"/>
        <v>4.6840000000000002</v>
      </c>
      <c r="E29" s="29">
        <f t="shared" si="2"/>
        <v>28.103999999999999</v>
      </c>
      <c r="F29" s="56">
        <v>0</v>
      </c>
      <c r="G29" s="29">
        <v>0</v>
      </c>
      <c r="H29" s="29">
        <f t="shared" si="32"/>
        <v>0</v>
      </c>
      <c r="I29" s="32">
        <f t="shared" si="3"/>
        <v>1</v>
      </c>
      <c r="J29" s="32">
        <f t="shared" si="3"/>
        <v>4.6840000000000002</v>
      </c>
      <c r="K29" s="32">
        <f t="shared" si="4"/>
        <v>28.103999999999999</v>
      </c>
      <c r="L29" s="56">
        <v>1</v>
      </c>
      <c r="M29" s="29">
        <f t="shared" si="5"/>
        <v>4.6840000000000002</v>
      </c>
      <c r="N29" s="29">
        <f t="shared" si="6"/>
        <v>28.103999999999999</v>
      </c>
      <c r="O29" s="29">
        <v>0</v>
      </c>
      <c r="P29" s="29">
        <v>0</v>
      </c>
      <c r="Q29" s="29">
        <f t="shared" si="7"/>
        <v>0</v>
      </c>
      <c r="R29" s="32">
        <f t="shared" si="8"/>
        <v>1</v>
      </c>
      <c r="S29" s="32">
        <f t="shared" si="8"/>
        <v>4.6840000000000002</v>
      </c>
      <c r="T29" s="32">
        <f t="shared" si="8"/>
        <v>28.103999999999999</v>
      </c>
      <c r="U29" s="56">
        <v>0</v>
      </c>
      <c r="V29" s="29">
        <f t="shared" si="9"/>
        <v>0</v>
      </c>
      <c r="W29" s="29">
        <f t="shared" si="10"/>
        <v>0</v>
      </c>
      <c r="X29" s="57">
        <v>0</v>
      </c>
      <c r="Y29" s="29">
        <v>0</v>
      </c>
      <c r="Z29" s="29">
        <f t="shared" si="11"/>
        <v>0</v>
      </c>
      <c r="AA29" s="32">
        <f t="shared" si="12"/>
        <v>0</v>
      </c>
      <c r="AB29" s="32">
        <f t="shared" si="12"/>
        <v>0</v>
      </c>
      <c r="AC29" s="32">
        <f t="shared" si="12"/>
        <v>0</v>
      </c>
      <c r="AD29" s="51">
        <v>0</v>
      </c>
      <c r="AE29" s="29">
        <f t="shared" si="13"/>
        <v>0</v>
      </c>
      <c r="AF29" s="29">
        <f t="shared" si="14"/>
        <v>0</v>
      </c>
      <c r="AG29" s="29">
        <v>0</v>
      </c>
      <c r="AH29" s="29">
        <v>0</v>
      </c>
      <c r="AI29" s="29">
        <f t="shared" si="15"/>
        <v>0</v>
      </c>
      <c r="AJ29" s="29">
        <f t="shared" si="16"/>
        <v>0</v>
      </c>
      <c r="AK29" s="29">
        <f t="shared" si="16"/>
        <v>0</v>
      </c>
      <c r="AL29" s="29">
        <f t="shared" si="16"/>
        <v>0</v>
      </c>
      <c r="AM29" s="56">
        <v>0</v>
      </c>
      <c r="AN29" s="29">
        <f t="shared" si="17"/>
        <v>0</v>
      </c>
      <c r="AO29" s="29">
        <f t="shared" si="0"/>
        <v>0</v>
      </c>
      <c r="AP29" s="29">
        <v>0</v>
      </c>
      <c r="AQ29" s="29">
        <v>0</v>
      </c>
      <c r="AR29" s="29">
        <f t="shared" si="18"/>
        <v>0</v>
      </c>
      <c r="AS29" s="29">
        <f t="shared" si="19"/>
        <v>0</v>
      </c>
      <c r="AT29" s="29">
        <f t="shared" si="19"/>
        <v>0</v>
      </c>
      <c r="AU29" s="29">
        <f t="shared" si="19"/>
        <v>0</v>
      </c>
      <c r="AV29" s="51"/>
      <c r="AW29" s="29">
        <f t="shared" si="20"/>
        <v>0</v>
      </c>
      <c r="AX29" s="29">
        <f t="shared" si="21"/>
        <v>0</v>
      </c>
      <c r="AY29" s="29">
        <v>0</v>
      </c>
      <c r="AZ29" s="29">
        <v>0</v>
      </c>
      <c r="BA29" s="29">
        <f t="shared" si="22"/>
        <v>0</v>
      </c>
      <c r="BB29" s="29">
        <f t="shared" si="23"/>
        <v>0</v>
      </c>
      <c r="BC29" s="29">
        <f t="shared" si="23"/>
        <v>0</v>
      </c>
      <c r="BD29" s="29">
        <f t="shared" si="23"/>
        <v>0</v>
      </c>
      <c r="BE29" s="34">
        <f t="shared" si="24"/>
        <v>1</v>
      </c>
      <c r="BF29" s="34">
        <f t="shared" si="25"/>
        <v>4.6840000000000002</v>
      </c>
      <c r="BG29" s="34">
        <f t="shared" si="26"/>
        <v>28.103999999999999</v>
      </c>
      <c r="BH29" s="34">
        <f t="shared" si="27"/>
        <v>0</v>
      </c>
      <c r="BI29" s="34">
        <f t="shared" si="27"/>
        <v>0</v>
      </c>
      <c r="BJ29" s="34">
        <f t="shared" si="28"/>
        <v>0</v>
      </c>
      <c r="BK29" s="34">
        <f t="shared" si="29"/>
        <v>1</v>
      </c>
      <c r="BL29" s="34">
        <f t="shared" si="29"/>
        <v>4.6840000000000002</v>
      </c>
      <c r="BM29" s="35">
        <f t="shared" si="29"/>
        <v>28.103999999999999</v>
      </c>
      <c r="BN29" s="186">
        <f t="shared" si="30"/>
        <v>14.052</v>
      </c>
      <c r="BO29" s="195">
        <f t="shared" si="31"/>
        <v>14.1</v>
      </c>
    </row>
    <row r="30" spans="1:67" ht="16.5">
      <c r="A30" s="26">
        <v>23</v>
      </c>
      <c r="B30" s="63" t="s">
        <v>177</v>
      </c>
      <c r="C30" s="55">
        <v>2</v>
      </c>
      <c r="D30" s="29">
        <f t="shared" si="1"/>
        <v>9.3680000000000003</v>
      </c>
      <c r="E30" s="29">
        <f t="shared" si="2"/>
        <v>56.207999999999998</v>
      </c>
      <c r="F30" s="56">
        <v>1</v>
      </c>
      <c r="G30" s="29">
        <v>0.82199999999999995</v>
      </c>
      <c r="H30" s="29">
        <f t="shared" si="32"/>
        <v>4.9319999999999995</v>
      </c>
      <c r="I30" s="32">
        <f t="shared" si="3"/>
        <v>3</v>
      </c>
      <c r="J30" s="32">
        <f t="shared" si="3"/>
        <v>10.19</v>
      </c>
      <c r="K30" s="32">
        <f t="shared" si="4"/>
        <v>61.14</v>
      </c>
      <c r="L30" s="56">
        <v>0</v>
      </c>
      <c r="M30" s="29">
        <f t="shared" si="5"/>
        <v>0</v>
      </c>
      <c r="N30" s="29">
        <f t="shared" si="6"/>
        <v>0</v>
      </c>
      <c r="O30" s="29">
        <v>0</v>
      </c>
      <c r="P30" s="29">
        <v>0</v>
      </c>
      <c r="Q30" s="29">
        <f t="shared" si="7"/>
        <v>0</v>
      </c>
      <c r="R30" s="32">
        <f t="shared" si="8"/>
        <v>0</v>
      </c>
      <c r="S30" s="32">
        <f t="shared" si="8"/>
        <v>0</v>
      </c>
      <c r="T30" s="32">
        <f t="shared" si="8"/>
        <v>0</v>
      </c>
      <c r="U30" s="61">
        <v>21.33</v>
      </c>
      <c r="V30" s="29">
        <f t="shared" si="9"/>
        <v>99.909719999999993</v>
      </c>
      <c r="W30" s="29">
        <f t="shared" si="10"/>
        <v>599.45831999999996</v>
      </c>
      <c r="X30" s="57">
        <v>0</v>
      </c>
      <c r="Y30" s="29">
        <v>0</v>
      </c>
      <c r="Z30" s="29">
        <f t="shared" si="11"/>
        <v>0</v>
      </c>
      <c r="AA30" s="32">
        <f t="shared" si="12"/>
        <v>21.33</v>
      </c>
      <c r="AB30" s="32">
        <f t="shared" si="12"/>
        <v>99.909719999999993</v>
      </c>
      <c r="AC30" s="32">
        <f t="shared" si="12"/>
        <v>599.45831999999996</v>
      </c>
      <c r="AD30" s="51">
        <v>0</v>
      </c>
      <c r="AE30" s="29">
        <f t="shared" si="13"/>
        <v>0</v>
      </c>
      <c r="AF30" s="29">
        <f t="shared" si="14"/>
        <v>0</v>
      </c>
      <c r="AG30" s="29">
        <v>0</v>
      </c>
      <c r="AH30" s="29">
        <v>0</v>
      </c>
      <c r="AI30" s="29">
        <f t="shared" si="15"/>
        <v>0</v>
      </c>
      <c r="AJ30" s="29">
        <f t="shared" si="16"/>
        <v>0</v>
      </c>
      <c r="AK30" s="29">
        <f t="shared" si="16"/>
        <v>0</v>
      </c>
      <c r="AL30" s="29">
        <f t="shared" si="16"/>
        <v>0</v>
      </c>
      <c r="AM30" s="56">
        <v>0</v>
      </c>
      <c r="AN30" s="29">
        <f t="shared" si="17"/>
        <v>0</v>
      </c>
      <c r="AO30" s="29">
        <f t="shared" si="0"/>
        <v>0</v>
      </c>
      <c r="AP30" s="29">
        <v>0</v>
      </c>
      <c r="AQ30" s="29">
        <v>0</v>
      </c>
      <c r="AR30" s="29">
        <f t="shared" si="18"/>
        <v>0</v>
      </c>
      <c r="AS30" s="29">
        <f t="shared" si="19"/>
        <v>0</v>
      </c>
      <c r="AT30" s="29">
        <f t="shared" si="19"/>
        <v>0</v>
      </c>
      <c r="AU30" s="29">
        <f t="shared" si="19"/>
        <v>0</v>
      </c>
      <c r="AV30" s="51"/>
      <c r="AW30" s="29">
        <f t="shared" si="20"/>
        <v>0</v>
      </c>
      <c r="AX30" s="29">
        <f t="shared" si="21"/>
        <v>0</v>
      </c>
      <c r="AY30" s="29">
        <v>0</v>
      </c>
      <c r="AZ30" s="29">
        <v>0</v>
      </c>
      <c r="BA30" s="29">
        <f t="shared" si="22"/>
        <v>0</v>
      </c>
      <c r="BB30" s="29">
        <f t="shared" si="23"/>
        <v>0</v>
      </c>
      <c r="BC30" s="29">
        <f t="shared" si="23"/>
        <v>0</v>
      </c>
      <c r="BD30" s="29">
        <f t="shared" si="23"/>
        <v>0</v>
      </c>
      <c r="BE30" s="34">
        <f t="shared" si="24"/>
        <v>23.33</v>
      </c>
      <c r="BF30" s="34">
        <f t="shared" si="25"/>
        <v>109.27772</v>
      </c>
      <c r="BG30" s="34">
        <f t="shared" si="26"/>
        <v>655.66632000000004</v>
      </c>
      <c r="BH30" s="34">
        <f t="shared" si="27"/>
        <v>1</v>
      </c>
      <c r="BI30" s="34">
        <f t="shared" si="27"/>
        <v>0.82199999999999995</v>
      </c>
      <c r="BJ30" s="34">
        <f t="shared" si="28"/>
        <v>4.9319999999999995</v>
      </c>
      <c r="BK30" s="34">
        <f t="shared" si="29"/>
        <v>24.33</v>
      </c>
      <c r="BL30" s="34">
        <f t="shared" si="29"/>
        <v>110.09972</v>
      </c>
      <c r="BM30" s="35">
        <f t="shared" si="29"/>
        <v>660.59832000000006</v>
      </c>
      <c r="BN30" s="186">
        <f t="shared" si="30"/>
        <v>330.29916000000003</v>
      </c>
      <c r="BO30" s="195">
        <f t="shared" si="31"/>
        <v>330.3</v>
      </c>
    </row>
    <row r="31" spans="1:67" ht="16.5">
      <c r="A31" s="26">
        <v>24</v>
      </c>
      <c r="B31" s="63" t="s">
        <v>178</v>
      </c>
      <c r="C31" s="55">
        <v>1</v>
      </c>
      <c r="D31" s="29">
        <f t="shared" si="1"/>
        <v>4.6840000000000002</v>
      </c>
      <c r="E31" s="29">
        <f t="shared" si="2"/>
        <v>28.103999999999999</v>
      </c>
      <c r="F31" s="56">
        <v>0</v>
      </c>
      <c r="G31" s="29">
        <v>0</v>
      </c>
      <c r="H31" s="29">
        <f t="shared" si="32"/>
        <v>0</v>
      </c>
      <c r="I31" s="32">
        <f t="shared" si="3"/>
        <v>1</v>
      </c>
      <c r="J31" s="32">
        <f t="shared" si="3"/>
        <v>4.6840000000000002</v>
      </c>
      <c r="K31" s="32">
        <f t="shared" si="4"/>
        <v>28.103999999999999</v>
      </c>
      <c r="L31" s="56">
        <v>1</v>
      </c>
      <c r="M31" s="29">
        <f t="shared" si="5"/>
        <v>4.6840000000000002</v>
      </c>
      <c r="N31" s="29">
        <f t="shared" si="6"/>
        <v>28.103999999999999</v>
      </c>
      <c r="O31" s="29">
        <v>0</v>
      </c>
      <c r="P31" s="29">
        <v>0</v>
      </c>
      <c r="Q31" s="29">
        <f t="shared" si="7"/>
        <v>0</v>
      </c>
      <c r="R31" s="32">
        <f t="shared" si="8"/>
        <v>1</v>
      </c>
      <c r="S31" s="32">
        <f t="shared" si="8"/>
        <v>4.6840000000000002</v>
      </c>
      <c r="T31" s="32">
        <f t="shared" si="8"/>
        <v>28.103999999999999</v>
      </c>
      <c r="U31" s="56">
        <v>0</v>
      </c>
      <c r="V31" s="29">
        <f t="shared" si="9"/>
        <v>0</v>
      </c>
      <c r="W31" s="29">
        <f t="shared" si="10"/>
        <v>0</v>
      </c>
      <c r="X31" s="57">
        <v>0</v>
      </c>
      <c r="Y31" s="29">
        <v>0</v>
      </c>
      <c r="Z31" s="29">
        <f t="shared" si="11"/>
        <v>0</v>
      </c>
      <c r="AA31" s="32">
        <f t="shared" si="12"/>
        <v>0</v>
      </c>
      <c r="AB31" s="32">
        <f t="shared" si="12"/>
        <v>0</v>
      </c>
      <c r="AC31" s="32">
        <f t="shared" si="12"/>
        <v>0</v>
      </c>
      <c r="AD31" s="51">
        <v>0</v>
      </c>
      <c r="AE31" s="29">
        <f t="shared" si="13"/>
        <v>0</v>
      </c>
      <c r="AF31" s="29">
        <f t="shared" si="14"/>
        <v>0</v>
      </c>
      <c r="AG31" s="29">
        <v>0</v>
      </c>
      <c r="AH31" s="29">
        <v>0</v>
      </c>
      <c r="AI31" s="29">
        <f t="shared" si="15"/>
        <v>0</v>
      </c>
      <c r="AJ31" s="29">
        <f t="shared" si="16"/>
        <v>0</v>
      </c>
      <c r="AK31" s="29">
        <f t="shared" si="16"/>
        <v>0</v>
      </c>
      <c r="AL31" s="29">
        <f t="shared" si="16"/>
        <v>0</v>
      </c>
      <c r="AM31" s="56">
        <v>0</v>
      </c>
      <c r="AN31" s="29">
        <f t="shared" si="17"/>
        <v>0</v>
      </c>
      <c r="AO31" s="29">
        <f t="shared" si="0"/>
        <v>0</v>
      </c>
      <c r="AP31" s="29">
        <v>0</v>
      </c>
      <c r="AQ31" s="29">
        <v>0</v>
      </c>
      <c r="AR31" s="29">
        <f t="shared" si="18"/>
        <v>0</v>
      </c>
      <c r="AS31" s="29">
        <f t="shared" si="19"/>
        <v>0</v>
      </c>
      <c r="AT31" s="29">
        <f t="shared" si="19"/>
        <v>0</v>
      </c>
      <c r="AU31" s="29">
        <f t="shared" si="19"/>
        <v>0</v>
      </c>
      <c r="AV31" s="51"/>
      <c r="AW31" s="29">
        <f t="shared" si="20"/>
        <v>0</v>
      </c>
      <c r="AX31" s="29">
        <f t="shared" si="21"/>
        <v>0</v>
      </c>
      <c r="AY31" s="29">
        <v>0</v>
      </c>
      <c r="AZ31" s="29">
        <v>0</v>
      </c>
      <c r="BA31" s="29">
        <f t="shared" si="22"/>
        <v>0</v>
      </c>
      <c r="BB31" s="29">
        <f t="shared" si="23"/>
        <v>0</v>
      </c>
      <c r="BC31" s="29">
        <f t="shared" si="23"/>
        <v>0</v>
      </c>
      <c r="BD31" s="29">
        <f t="shared" si="23"/>
        <v>0</v>
      </c>
      <c r="BE31" s="34">
        <f t="shared" si="24"/>
        <v>1</v>
      </c>
      <c r="BF31" s="34">
        <f t="shared" si="25"/>
        <v>4.6840000000000002</v>
      </c>
      <c r="BG31" s="34">
        <f t="shared" si="26"/>
        <v>28.103999999999999</v>
      </c>
      <c r="BH31" s="34">
        <f t="shared" si="27"/>
        <v>0</v>
      </c>
      <c r="BI31" s="34">
        <f t="shared" si="27"/>
        <v>0</v>
      </c>
      <c r="BJ31" s="34">
        <f t="shared" si="28"/>
        <v>0</v>
      </c>
      <c r="BK31" s="34">
        <f t="shared" si="29"/>
        <v>1</v>
      </c>
      <c r="BL31" s="34">
        <f t="shared" si="29"/>
        <v>4.6840000000000002</v>
      </c>
      <c r="BM31" s="35">
        <f t="shared" si="29"/>
        <v>28.103999999999999</v>
      </c>
      <c r="BN31" s="186">
        <f t="shared" si="30"/>
        <v>14.052</v>
      </c>
      <c r="BO31" s="195">
        <f t="shared" si="31"/>
        <v>14.1</v>
      </c>
    </row>
    <row r="32" spans="1:67" ht="16.5">
      <c r="A32" s="26">
        <v>25</v>
      </c>
      <c r="B32" s="63" t="s">
        <v>179</v>
      </c>
      <c r="C32" s="55">
        <v>1</v>
      </c>
      <c r="D32" s="29">
        <f t="shared" si="1"/>
        <v>4.6840000000000002</v>
      </c>
      <c r="E32" s="29">
        <f t="shared" si="2"/>
        <v>28.103999999999999</v>
      </c>
      <c r="F32" s="56">
        <v>0</v>
      </c>
      <c r="G32" s="29">
        <v>0</v>
      </c>
      <c r="H32" s="29">
        <f t="shared" si="32"/>
        <v>0</v>
      </c>
      <c r="I32" s="32">
        <f t="shared" si="3"/>
        <v>1</v>
      </c>
      <c r="J32" s="32">
        <f t="shared" si="3"/>
        <v>4.6840000000000002</v>
      </c>
      <c r="K32" s="32">
        <f t="shared" si="4"/>
        <v>28.103999999999999</v>
      </c>
      <c r="L32" s="56">
        <v>0</v>
      </c>
      <c r="M32" s="29">
        <f t="shared" si="5"/>
        <v>0</v>
      </c>
      <c r="N32" s="29">
        <f t="shared" si="6"/>
        <v>0</v>
      </c>
      <c r="O32" s="29">
        <v>0</v>
      </c>
      <c r="P32" s="29">
        <v>0</v>
      </c>
      <c r="Q32" s="29">
        <f t="shared" si="7"/>
        <v>0</v>
      </c>
      <c r="R32" s="32">
        <f t="shared" si="8"/>
        <v>0</v>
      </c>
      <c r="S32" s="32">
        <f t="shared" si="8"/>
        <v>0</v>
      </c>
      <c r="T32" s="32">
        <f t="shared" si="8"/>
        <v>0</v>
      </c>
      <c r="U32" s="56">
        <v>4</v>
      </c>
      <c r="V32" s="29">
        <f t="shared" si="9"/>
        <v>18.736000000000001</v>
      </c>
      <c r="W32" s="29">
        <f t="shared" si="10"/>
        <v>112.416</v>
      </c>
      <c r="X32" s="57">
        <v>0</v>
      </c>
      <c r="Y32" s="29">
        <v>0</v>
      </c>
      <c r="Z32" s="29">
        <f t="shared" si="11"/>
        <v>0</v>
      </c>
      <c r="AA32" s="32">
        <f t="shared" si="12"/>
        <v>4</v>
      </c>
      <c r="AB32" s="32">
        <f t="shared" si="12"/>
        <v>18.736000000000001</v>
      </c>
      <c r="AC32" s="32">
        <f t="shared" si="12"/>
        <v>112.416</v>
      </c>
      <c r="AD32" s="51">
        <v>0</v>
      </c>
      <c r="AE32" s="29">
        <f t="shared" si="13"/>
        <v>0</v>
      </c>
      <c r="AF32" s="29">
        <f t="shared" si="14"/>
        <v>0</v>
      </c>
      <c r="AG32" s="29">
        <v>0</v>
      </c>
      <c r="AH32" s="29">
        <v>0</v>
      </c>
      <c r="AI32" s="29">
        <f t="shared" si="15"/>
        <v>0</v>
      </c>
      <c r="AJ32" s="29">
        <f t="shared" si="16"/>
        <v>0</v>
      </c>
      <c r="AK32" s="29">
        <f t="shared" si="16"/>
        <v>0</v>
      </c>
      <c r="AL32" s="29">
        <f t="shared" si="16"/>
        <v>0</v>
      </c>
      <c r="AM32" s="56">
        <v>0</v>
      </c>
      <c r="AN32" s="29">
        <f t="shared" si="17"/>
        <v>0</v>
      </c>
      <c r="AO32" s="29">
        <f t="shared" si="0"/>
        <v>0</v>
      </c>
      <c r="AP32" s="29">
        <v>0</v>
      </c>
      <c r="AQ32" s="29">
        <v>0</v>
      </c>
      <c r="AR32" s="29">
        <f t="shared" si="18"/>
        <v>0</v>
      </c>
      <c r="AS32" s="29">
        <f t="shared" si="19"/>
        <v>0</v>
      </c>
      <c r="AT32" s="29">
        <f t="shared" si="19"/>
        <v>0</v>
      </c>
      <c r="AU32" s="29">
        <f t="shared" si="19"/>
        <v>0</v>
      </c>
      <c r="AV32" s="51"/>
      <c r="AW32" s="29">
        <f t="shared" si="20"/>
        <v>0</v>
      </c>
      <c r="AX32" s="29">
        <f t="shared" si="21"/>
        <v>0</v>
      </c>
      <c r="AY32" s="29">
        <v>0</v>
      </c>
      <c r="AZ32" s="29">
        <v>0</v>
      </c>
      <c r="BA32" s="29">
        <f t="shared" si="22"/>
        <v>0</v>
      </c>
      <c r="BB32" s="29">
        <f t="shared" si="23"/>
        <v>0</v>
      </c>
      <c r="BC32" s="29">
        <f t="shared" si="23"/>
        <v>0</v>
      </c>
      <c r="BD32" s="29">
        <f t="shared" si="23"/>
        <v>0</v>
      </c>
      <c r="BE32" s="34">
        <f t="shared" si="24"/>
        <v>5</v>
      </c>
      <c r="BF32" s="34">
        <f t="shared" si="25"/>
        <v>23.42</v>
      </c>
      <c r="BG32" s="34">
        <f t="shared" si="26"/>
        <v>140.52000000000001</v>
      </c>
      <c r="BH32" s="34">
        <f t="shared" si="27"/>
        <v>0</v>
      </c>
      <c r="BI32" s="34">
        <f t="shared" si="27"/>
        <v>0</v>
      </c>
      <c r="BJ32" s="34">
        <f t="shared" si="28"/>
        <v>0</v>
      </c>
      <c r="BK32" s="34">
        <f t="shared" si="29"/>
        <v>5</v>
      </c>
      <c r="BL32" s="34">
        <f t="shared" si="29"/>
        <v>23.42</v>
      </c>
      <c r="BM32" s="35">
        <f t="shared" si="29"/>
        <v>140.52000000000001</v>
      </c>
      <c r="BN32" s="186">
        <f t="shared" si="30"/>
        <v>70.260000000000005</v>
      </c>
      <c r="BO32" s="195">
        <f t="shared" si="31"/>
        <v>70.3</v>
      </c>
    </row>
    <row r="33" spans="1:67" ht="16.5">
      <c r="A33" s="26">
        <v>26</v>
      </c>
      <c r="B33" s="63" t="s">
        <v>180</v>
      </c>
      <c r="C33" s="55">
        <v>3</v>
      </c>
      <c r="D33" s="29">
        <f t="shared" si="1"/>
        <v>14.052</v>
      </c>
      <c r="E33" s="29">
        <f t="shared" si="2"/>
        <v>84.311999999999998</v>
      </c>
      <c r="F33" s="56">
        <v>0</v>
      </c>
      <c r="G33" s="29">
        <v>0</v>
      </c>
      <c r="H33" s="29">
        <f t="shared" si="32"/>
        <v>0</v>
      </c>
      <c r="I33" s="32">
        <f t="shared" si="3"/>
        <v>3</v>
      </c>
      <c r="J33" s="32">
        <f t="shared" si="3"/>
        <v>14.052</v>
      </c>
      <c r="K33" s="32">
        <f t="shared" si="4"/>
        <v>84.311999999999998</v>
      </c>
      <c r="L33" s="56">
        <v>3</v>
      </c>
      <c r="M33" s="29">
        <f t="shared" si="5"/>
        <v>14.052</v>
      </c>
      <c r="N33" s="29">
        <f t="shared" si="6"/>
        <v>84.311999999999998</v>
      </c>
      <c r="O33" s="29">
        <v>0</v>
      </c>
      <c r="P33" s="29">
        <v>0</v>
      </c>
      <c r="Q33" s="29">
        <f t="shared" si="7"/>
        <v>0</v>
      </c>
      <c r="R33" s="32">
        <f t="shared" si="8"/>
        <v>3</v>
      </c>
      <c r="S33" s="32">
        <f t="shared" si="8"/>
        <v>14.052</v>
      </c>
      <c r="T33" s="32">
        <f t="shared" si="8"/>
        <v>84.311999999999998</v>
      </c>
      <c r="U33" s="57">
        <v>0</v>
      </c>
      <c r="V33" s="29">
        <f t="shared" si="9"/>
        <v>0</v>
      </c>
      <c r="W33" s="29">
        <f t="shared" si="10"/>
        <v>0</v>
      </c>
      <c r="X33" s="57">
        <v>0</v>
      </c>
      <c r="Y33" s="29">
        <v>0</v>
      </c>
      <c r="Z33" s="29">
        <f t="shared" si="11"/>
        <v>0</v>
      </c>
      <c r="AA33" s="32">
        <f t="shared" si="12"/>
        <v>0</v>
      </c>
      <c r="AB33" s="32">
        <f t="shared" si="12"/>
        <v>0</v>
      </c>
      <c r="AC33" s="32">
        <f t="shared" si="12"/>
        <v>0</v>
      </c>
      <c r="AD33" s="51">
        <v>0</v>
      </c>
      <c r="AE33" s="29">
        <f t="shared" si="13"/>
        <v>0</v>
      </c>
      <c r="AF33" s="29">
        <f t="shared" si="14"/>
        <v>0</v>
      </c>
      <c r="AG33" s="29">
        <v>0</v>
      </c>
      <c r="AH33" s="29">
        <v>0</v>
      </c>
      <c r="AI33" s="29">
        <f t="shared" si="15"/>
        <v>0</v>
      </c>
      <c r="AJ33" s="29">
        <f t="shared" si="16"/>
        <v>0</v>
      </c>
      <c r="AK33" s="29">
        <f t="shared" si="16"/>
        <v>0</v>
      </c>
      <c r="AL33" s="29">
        <f t="shared" si="16"/>
        <v>0</v>
      </c>
      <c r="AM33" s="56">
        <v>0</v>
      </c>
      <c r="AN33" s="29">
        <f t="shared" si="17"/>
        <v>0</v>
      </c>
      <c r="AO33" s="29">
        <f t="shared" si="0"/>
        <v>0</v>
      </c>
      <c r="AP33" s="29">
        <v>0</v>
      </c>
      <c r="AQ33" s="29">
        <v>0</v>
      </c>
      <c r="AR33" s="29">
        <f t="shared" si="18"/>
        <v>0</v>
      </c>
      <c r="AS33" s="29">
        <f t="shared" si="19"/>
        <v>0</v>
      </c>
      <c r="AT33" s="29">
        <f t="shared" si="19"/>
        <v>0</v>
      </c>
      <c r="AU33" s="29">
        <f t="shared" si="19"/>
        <v>0</v>
      </c>
      <c r="AV33" s="51"/>
      <c r="AW33" s="29">
        <f t="shared" si="20"/>
        <v>0</v>
      </c>
      <c r="AX33" s="29">
        <f t="shared" si="21"/>
        <v>0</v>
      </c>
      <c r="AY33" s="29">
        <v>0</v>
      </c>
      <c r="AZ33" s="29">
        <v>0</v>
      </c>
      <c r="BA33" s="29">
        <f t="shared" si="22"/>
        <v>0</v>
      </c>
      <c r="BB33" s="29">
        <f t="shared" si="23"/>
        <v>0</v>
      </c>
      <c r="BC33" s="29">
        <f t="shared" si="23"/>
        <v>0</v>
      </c>
      <c r="BD33" s="29">
        <f t="shared" si="23"/>
        <v>0</v>
      </c>
      <c r="BE33" s="34">
        <f t="shared" si="24"/>
        <v>3</v>
      </c>
      <c r="BF33" s="34">
        <f t="shared" si="25"/>
        <v>14.052</v>
      </c>
      <c r="BG33" s="34">
        <f t="shared" si="26"/>
        <v>84.311999999999998</v>
      </c>
      <c r="BH33" s="34">
        <f t="shared" si="27"/>
        <v>0</v>
      </c>
      <c r="BI33" s="34">
        <f t="shared" si="27"/>
        <v>0</v>
      </c>
      <c r="BJ33" s="34">
        <f t="shared" si="28"/>
        <v>0</v>
      </c>
      <c r="BK33" s="34">
        <f t="shared" si="29"/>
        <v>3</v>
      </c>
      <c r="BL33" s="34">
        <f t="shared" si="29"/>
        <v>14.052</v>
      </c>
      <c r="BM33" s="35">
        <f t="shared" si="29"/>
        <v>84.311999999999998</v>
      </c>
      <c r="BN33" s="186">
        <f t="shared" si="30"/>
        <v>42.155999999999999</v>
      </c>
      <c r="BO33" s="195">
        <f t="shared" si="31"/>
        <v>42.2</v>
      </c>
    </row>
    <row r="34" spans="1:67" ht="16.5">
      <c r="A34" s="26">
        <v>27</v>
      </c>
      <c r="B34" s="63" t="s">
        <v>181</v>
      </c>
      <c r="C34" s="55">
        <v>5</v>
      </c>
      <c r="D34" s="29">
        <f t="shared" si="1"/>
        <v>23.42</v>
      </c>
      <c r="E34" s="29">
        <f t="shared" si="2"/>
        <v>140.52000000000001</v>
      </c>
      <c r="F34" s="56">
        <v>0</v>
      </c>
      <c r="G34" s="29">
        <v>0</v>
      </c>
      <c r="H34" s="29">
        <f t="shared" si="32"/>
        <v>0</v>
      </c>
      <c r="I34" s="32">
        <f t="shared" si="3"/>
        <v>5</v>
      </c>
      <c r="J34" s="32">
        <f t="shared" si="3"/>
        <v>23.42</v>
      </c>
      <c r="K34" s="32">
        <f t="shared" si="4"/>
        <v>140.52000000000001</v>
      </c>
      <c r="L34" s="56">
        <v>0</v>
      </c>
      <c r="M34" s="29">
        <f t="shared" si="5"/>
        <v>0</v>
      </c>
      <c r="N34" s="29">
        <f t="shared" si="6"/>
        <v>0</v>
      </c>
      <c r="O34" s="29">
        <v>0</v>
      </c>
      <c r="P34" s="29">
        <v>0</v>
      </c>
      <c r="Q34" s="29">
        <f t="shared" si="7"/>
        <v>0</v>
      </c>
      <c r="R34" s="32">
        <f t="shared" si="8"/>
        <v>0</v>
      </c>
      <c r="S34" s="32">
        <f t="shared" si="8"/>
        <v>0</v>
      </c>
      <c r="T34" s="32">
        <f t="shared" si="8"/>
        <v>0</v>
      </c>
      <c r="U34" s="57">
        <v>0</v>
      </c>
      <c r="V34" s="29">
        <f t="shared" si="9"/>
        <v>0</v>
      </c>
      <c r="W34" s="29">
        <f t="shared" si="10"/>
        <v>0</v>
      </c>
      <c r="X34" s="57">
        <v>0</v>
      </c>
      <c r="Y34" s="29">
        <v>0</v>
      </c>
      <c r="Z34" s="29">
        <f t="shared" si="11"/>
        <v>0</v>
      </c>
      <c r="AA34" s="32">
        <f t="shared" si="12"/>
        <v>0</v>
      </c>
      <c r="AB34" s="32">
        <f t="shared" si="12"/>
        <v>0</v>
      </c>
      <c r="AC34" s="32">
        <f t="shared" si="12"/>
        <v>0</v>
      </c>
      <c r="AD34" s="51">
        <v>0</v>
      </c>
      <c r="AE34" s="29">
        <f t="shared" si="13"/>
        <v>0</v>
      </c>
      <c r="AF34" s="29">
        <f t="shared" si="14"/>
        <v>0</v>
      </c>
      <c r="AG34" s="29">
        <v>0</v>
      </c>
      <c r="AH34" s="29">
        <v>0</v>
      </c>
      <c r="AI34" s="29">
        <f t="shared" si="15"/>
        <v>0</v>
      </c>
      <c r="AJ34" s="29">
        <f t="shared" si="16"/>
        <v>0</v>
      </c>
      <c r="AK34" s="29">
        <f t="shared" si="16"/>
        <v>0</v>
      </c>
      <c r="AL34" s="29">
        <f t="shared" si="16"/>
        <v>0</v>
      </c>
      <c r="AM34" s="56">
        <v>0</v>
      </c>
      <c r="AN34" s="29">
        <f t="shared" si="17"/>
        <v>0</v>
      </c>
      <c r="AO34" s="29">
        <f t="shared" si="0"/>
        <v>0</v>
      </c>
      <c r="AP34" s="29">
        <v>0</v>
      </c>
      <c r="AQ34" s="29">
        <v>0</v>
      </c>
      <c r="AR34" s="29">
        <f t="shared" si="18"/>
        <v>0</v>
      </c>
      <c r="AS34" s="29">
        <f t="shared" si="19"/>
        <v>0</v>
      </c>
      <c r="AT34" s="29">
        <f t="shared" si="19"/>
        <v>0</v>
      </c>
      <c r="AU34" s="29">
        <f t="shared" si="19"/>
        <v>0</v>
      </c>
      <c r="AV34" s="51"/>
      <c r="AW34" s="29">
        <f t="shared" si="20"/>
        <v>0</v>
      </c>
      <c r="AX34" s="29">
        <f t="shared" si="21"/>
        <v>0</v>
      </c>
      <c r="AY34" s="29">
        <v>0</v>
      </c>
      <c r="AZ34" s="29">
        <v>0</v>
      </c>
      <c r="BA34" s="29">
        <f t="shared" si="22"/>
        <v>0</v>
      </c>
      <c r="BB34" s="29">
        <f t="shared" si="23"/>
        <v>0</v>
      </c>
      <c r="BC34" s="29">
        <f t="shared" si="23"/>
        <v>0</v>
      </c>
      <c r="BD34" s="29">
        <f t="shared" si="23"/>
        <v>0</v>
      </c>
      <c r="BE34" s="34">
        <f t="shared" si="24"/>
        <v>5</v>
      </c>
      <c r="BF34" s="34">
        <f t="shared" si="25"/>
        <v>23.42</v>
      </c>
      <c r="BG34" s="34">
        <f t="shared" si="26"/>
        <v>140.52000000000001</v>
      </c>
      <c r="BH34" s="34">
        <f t="shared" si="27"/>
        <v>0</v>
      </c>
      <c r="BI34" s="34">
        <f t="shared" si="27"/>
        <v>0</v>
      </c>
      <c r="BJ34" s="34">
        <f t="shared" si="28"/>
        <v>0</v>
      </c>
      <c r="BK34" s="34">
        <f t="shared" si="29"/>
        <v>5</v>
      </c>
      <c r="BL34" s="34">
        <f t="shared" si="29"/>
        <v>23.42</v>
      </c>
      <c r="BM34" s="35">
        <f t="shared" si="29"/>
        <v>140.52000000000001</v>
      </c>
      <c r="BN34" s="186">
        <f t="shared" si="30"/>
        <v>70.260000000000005</v>
      </c>
      <c r="BO34" s="195">
        <f t="shared" si="31"/>
        <v>70.3</v>
      </c>
    </row>
    <row r="35" spans="1:67" ht="16.5">
      <c r="A35" s="26">
        <v>28</v>
      </c>
      <c r="B35" s="63" t="s">
        <v>182</v>
      </c>
      <c r="C35" s="55">
        <v>0</v>
      </c>
      <c r="D35" s="29">
        <f t="shared" si="1"/>
        <v>0</v>
      </c>
      <c r="E35" s="29">
        <f t="shared" si="2"/>
        <v>0</v>
      </c>
      <c r="F35" s="56">
        <v>1</v>
      </c>
      <c r="G35" s="29">
        <v>3.8220000000000001</v>
      </c>
      <c r="H35" s="29">
        <f t="shared" si="32"/>
        <v>22.932000000000002</v>
      </c>
      <c r="I35" s="32">
        <f t="shared" si="3"/>
        <v>1</v>
      </c>
      <c r="J35" s="32">
        <f t="shared" si="3"/>
        <v>3.8220000000000001</v>
      </c>
      <c r="K35" s="32">
        <f t="shared" si="4"/>
        <v>22.932000000000002</v>
      </c>
      <c r="L35" s="56">
        <v>0</v>
      </c>
      <c r="M35" s="29">
        <f t="shared" si="5"/>
        <v>0</v>
      </c>
      <c r="N35" s="29">
        <f t="shared" si="6"/>
        <v>0</v>
      </c>
      <c r="O35" s="29">
        <v>0</v>
      </c>
      <c r="P35" s="29">
        <v>0</v>
      </c>
      <c r="Q35" s="29">
        <f t="shared" si="7"/>
        <v>0</v>
      </c>
      <c r="R35" s="32">
        <f t="shared" si="8"/>
        <v>0</v>
      </c>
      <c r="S35" s="32">
        <f t="shared" si="8"/>
        <v>0</v>
      </c>
      <c r="T35" s="32">
        <f t="shared" si="8"/>
        <v>0</v>
      </c>
      <c r="U35" s="57">
        <v>0</v>
      </c>
      <c r="V35" s="29">
        <f t="shared" si="9"/>
        <v>0</v>
      </c>
      <c r="W35" s="29">
        <f t="shared" si="10"/>
        <v>0</v>
      </c>
      <c r="X35" s="57">
        <v>0</v>
      </c>
      <c r="Y35" s="29">
        <v>0</v>
      </c>
      <c r="Z35" s="29">
        <f t="shared" si="11"/>
        <v>0</v>
      </c>
      <c r="AA35" s="32">
        <f t="shared" si="12"/>
        <v>0</v>
      </c>
      <c r="AB35" s="32">
        <f t="shared" si="12"/>
        <v>0</v>
      </c>
      <c r="AC35" s="32">
        <f t="shared" si="12"/>
        <v>0</v>
      </c>
      <c r="AD35" s="51">
        <v>0</v>
      </c>
      <c r="AE35" s="29">
        <f t="shared" si="13"/>
        <v>0</v>
      </c>
      <c r="AF35" s="29">
        <f t="shared" si="14"/>
        <v>0</v>
      </c>
      <c r="AG35" s="29">
        <v>0</v>
      </c>
      <c r="AH35" s="29">
        <v>0</v>
      </c>
      <c r="AI35" s="29">
        <f t="shared" si="15"/>
        <v>0</v>
      </c>
      <c r="AJ35" s="29">
        <f t="shared" si="16"/>
        <v>0</v>
      </c>
      <c r="AK35" s="29">
        <f t="shared" si="16"/>
        <v>0</v>
      </c>
      <c r="AL35" s="29">
        <f t="shared" si="16"/>
        <v>0</v>
      </c>
      <c r="AM35" s="56">
        <v>0</v>
      </c>
      <c r="AN35" s="29">
        <f t="shared" si="17"/>
        <v>0</v>
      </c>
      <c r="AO35" s="29">
        <f t="shared" si="0"/>
        <v>0</v>
      </c>
      <c r="AP35" s="29">
        <v>0</v>
      </c>
      <c r="AQ35" s="29">
        <v>0</v>
      </c>
      <c r="AR35" s="29">
        <f t="shared" si="18"/>
        <v>0</v>
      </c>
      <c r="AS35" s="29">
        <f t="shared" si="19"/>
        <v>0</v>
      </c>
      <c r="AT35" s="29">
        <f t="shared" si="19"/>
        <v>0</v>
      </c>
      <c r="AU35" s="29">
        <f t="shared" si="19"/>
        <v>0</v>
      </c>
      <c r="AV35" s="51"/>
      <c r="AW35" s="29">
        <f t="shared" si="20"/>
        <v>0</v>
      </c>
      <c r="AX35" s="29">
        <f t="shared" si="21"/>
        <v>0</v>
      </c>
      <c r="AY35" s="29">
        <v>0</v>
      </c>
      <c r="AZ35" s="29">
        <v>0</v>
      </c>
      <c r="BA35" s="29">
        <f t="shared" si="22"/>
        <v>0</v>
      </c>
      <c r="BB35" s="29">
        <f t="shared" si="23"/>
        <v>0</v>
      </c>
      <c r="BC35" s="29">
        <f t="shared" si="23"/>
        <v>0</v>
      </c>
      <c r="BD35" s="29">
        <f t="shared" si="23"/>
        <v>0</v>
      </c>
      <c r="BE35" s="34">
        <f t="shared" si="24"/>
        <v>0</v>
      </c>
      <c r="BF35" s="34">
        <f t="shared" si="25"/>
        <v>0</v>
      </c>
      <c r="BG35" s="34">
        <f t="shared" si="26"/>
        <v>0</v>
      </c>
      <c r="BH35" s="34">
        <f t="shared" si="27"/>
        <v>1</v>
      </c>
      <c r="BI35" s="34">
        <f t="shared" si="27"/>
        <v>3.8220000000000001</v>
      </c>
      <c r="BJ35" s="34">
        <f t="shared" si="28"/>
        <v>22.932000000000002</v>
      </c>
      <c r="BK35" s="34">
        <f t="shared" si="29"/>
        <v>1</v>
      </c>
      <c r="BL35" s="34">
        <f t="shared" si="29"/>
        <v>3.8220000000000001</v>
      </c>
      <c r="BM35" s="35">
        <f t="shared" si="29"/>
        <v>22.932000000000002</v>
      </c>
      <c r="BN35" s="186">
        <f t="shared" si="30"/>
        <v>11.466000000000001</v>
      </c>
      <c r="BO35" s="195">
        <f t="shared" si="31"/>
        <v>11.5</v>
      </c>
    </row>
    <row r="36" spans="1:67" ht="16.5">
      <c r="A36" s="26">
        <v>29</v>
      </c>
      <c r="B36" s="64" t="s">
        <v>183</v>
      </c>
      <c r="C36" s="55">
        <v>1</v>
      </c>
      <c r="D36" s="29">
        <f t="shared" si="1"/>
        <v>4.6840000000000002</v>
      </c>
      <c r="E36" s="29">
        <f t="shared" si="2"/>
        <v>28.103999999999999</v>
      </c>
      <c r="F36" s="56">
        <v>1</v>
      </c>
      <c r="G36" s="29">
        <v>0.82199999999999995</v>
      </c>
      <c r="H36" s="29">
        <f t="shared" si="32"/>
        <v>4.9319999999999995</v>
      </c>
      <c r="I36" s="32">
        <f t="shared" si="3"/>
        <v>2</v>
      </c>
      <c r="J36" s="32">
        <f t="shared" si="3"/>
        <v>5.5060000000000002</v>
      </c>
      <c r="K36" s="32">
        <f t="shared" si="4"/>
        <v>33.036000000000001</v>
      </c>
      <c r="L36" s="56">
        <v>0</v>
      </c>
      <c r="M36" s="29">
        <f t="shared" si="5"/>
        <v>0</v>
      </c>
      <c r="N36" s="29">
        <f t="shared" si="6"/>
        <v>0</v>
      </c>
      <c r="O36" s="29">
        <v>0</v>
      </c>
      <c r="P36" s="29">
        <v>0</v>
      </c>
      <c r="Q36" s="29">
        <f t="shared" si="7"/>
        <v>0</v>
      </c>
      <c r="R36" s="32">
        <f t="shared" si="8"/>
        <v>0</v>
      </c>
      <c r="S36" s="32">
        <f t="shared" si="8"/>
        <v>0</v>
      </c>
      <c r="T36" s="32">
        <f t="shared" si="8"/>
        <v>0</v>
      </c>
      <c r="U36" s="57">
        <v>0</v>
      </c>
      <c r="V36" s="29">
        <f t="shared" si="9"/>
        <v>0</v>
      </c>
      <c r="W36" s="29">
        <f t="shared" si="10"/>
        <v>0</v>
      </c>
      <c r="X36" s="57">
        <v>0</v>
      </c>
      <c r="Y36" s="29">
        <v>0</v>
      </c>
      <c r="Z36" s="29">
        <f t="shared" si="11"/>
        <v>0</v>
      </c>
      <c r="AA36" s="32">
        <f t="shared" si="12"/>
        <v>0</v>
      </c>
      <c r="AB36" s="32">
        <f t="shared" si="12"/>
        <v>0</v>
      </c>
      <c r="AC36" s="32">
        <f t="shared" si="12"/>
        <v>0</v>
      </c>
      <c r="AD36" s="51">
        <v>0</v>
      </c>
      <c r="AE36" s="29">
        <f t="shared" si="13"/>
        <v>0</v>
      </c>
      <c r="AF36" s="29">
        <f t="shared" si="14"/>
        <v>0</v>
      </c>
      <c r="AG36" s="29">
        <v>0</v>
      </c>
      <c r="AH36" s="29">
        <v>0</v>
      </c>
      <c r="AI36" s="29">
        <f t="shared" si="15"/>
        <v>0</v>
      </c>
      <c r="AJ36" s="29">
        <f t="shared" si="16"/>
        <v>0</v>
      </c>
      <c r="AK36" s="29">
        <f t="shared" si="16"/>
        <v>0</v>
      </c>
      <c r="AL36" s="29">
        <f t="shared" si="16"/>
        <v>0</v>
      </c>
      <c r="AM36" s="56">
        <v>0</v>
      </c>
      <c r="AN36" s="29">
        <f t="shared" si="17"/>
        <v>0</v>
      </c>
      <c r="AO36" s="29">
        <f t="shared" si="0"/>
        <v>0</v>
      </c>
      <c r="AP36" s="29">
        <v>0</v>
      </c>
      <c r="AQ36" s="29">
        <v>0</v>
      </c>
      <c r="AR36" s="29">
        <f t="shared" si="18"/>
        <v>0</v>
      </c>
      <c r="AS36" s="29">
        <f t="shared" si="19"/>
        <v>0</v>
      </c>
      <c r="AT36" s="29">
        <f t="shared" si="19"/>
        <v>0</v>
      </c>
      <c r="AU36" s="29">
        <f t="shared" si="19"/>
        <v>0</v>
      </c>
      <c r="AV36" s="51"/>
      <c r="AW36" s="29">
        <f t="shared" si="20"/>
        <v>0</v>
      </c>
      <c r="AX36" s="29">
        <f t="shared" si="21"/>
        <v>0</v>
      </c>
      <c r="AY36" s="29">
        <v>0</v>
      </c>
      <c r="AZ36" s="29">
        <v>0</v>
      </c>
      <c r="BA36" s="29">
        <f t="shared" si="22"/>
        <v>0</v>
      </c>
      <c r="BB36" s="29">
        <f t="shared" si="23"/>
        <v>0</v>
      </c>
      <c r="BC36" s="29">
        <f t="shared" si="23"/>
        <v>0</v>
      </c>
      <c r="BD36" s="29">
        <f t="shared" si="23"/>
        <v>0</v>
      </c>
      <c r="BE36" s="34">
        <f t="shared" si="24"/>
        <v>1</v>
      </c>
      <c r="BF36" s="34">
        <f t="shared" si="25"/>
        <v>4.6840000000000002</v>
      </c>
      <c r="BG36" s="34">
        <f t="shared" si="26"/>
        <v>28.103999999999999</v>
      </c>
      <c r="BH36" s="34">
        <f t="shared" si="27"/>
        <v>1</v>
      </c>
      <c r="BI36" s="34">
        <f t="shared" si="27"/>
        <v>0.82199999999999995</v>
      </c>
      <c r="BJ36" s="34">
        <f t="shared" si="28"/>
        <v>4.9319999999999995</v>
      </c>
      <c r="BK36" s="34">
        <f t="shared" si="29"/>
        <v>2</v>
      </c>
      <c r="BL36" s="34">
        <f t="shared" si="29"/>
        <v>5.5060000000000002</v>
      </c>
      <c r="BM36" s="35">
        <f t="shared" si="29"/>
        <v>33.036000000000001</v>
      </c>
      <c r="BN36" s="186">
        <f t="shared" si="30"/>
        <v>16.518000000000001</v>
      </c>
      <c r="BO36" s="195">
        <f t="shared" si="31"/>
        <v>16.5</v>
      </c>
    </row>
    <row r="37" spans="1:67" ht="16.5">
      <c r="A37" s="26">
        <v>30</v>
      </c>
      <c r="B37" s="64" t="s">
        <v>184</v>
      </c>
      <c r="C37" s="55">
        <v>6</v>
      </c>
      <c r="D37" s="29">
        <f t="shared" si="1"/>
        <v>28.103999999999999</v>
      </c>
      <c r="E37" s="29">
        <f t="shared" si="2"/>
        <v>168.624</v>
      </c>
      <c r="F37" s="56">
        <v>8</v>
      </c>
      <c r="G37" s="29">
        <f>1.772*8</f>
        <v>14.176</v>
      </c>
      <c r="H37" s="29">
        <f t="shared" si="32"/>
        <v>85.055999999999997</v>
      </c>
      <c r="I37" s="32">
        <f t="shared" si="3"/>
        <v>14</v>
      </c>
      <c r="J37" s="32">
        <f t="shared" si="3"/>
        <v>42.28</v>
      </c>
      <c r="K37" s="32">
        <f t="shared" si="4"/>
        <v>253.68</v>
      </c>
      <c r="L37" s="56">
        <v>1</v>
      </c>
      <c r="M37" s="29">
        <f t="shared" si="5"/>
        <v>4.6840000000000002</v>
      </c>
      <c r="N37" s="29">
        <f t="shared" si="6"/>
        <v>28.103999999999999</v>
      </c>
      <c r="O37" s="56">
        <v>7</v>
      </c>
      <c r="P37" s="29">
        <f>1.772*O37</f>
        <v>12.404</v>
      </c>
      <c r="Q37" s="29">
        <f t="shared" si="7"/>
        <v>74.424000000000007</v>
      </c>
      <c r="R37" s="32">
        <f t="shared" si="8"/>
        <v>8</v>
      </c>
      <c r="S37" s="32">
        <f t="shared" si="8"/>
        <v>17.088000000000001</v>
      </c>
      <c r="T37" s="32">
        <f t="shared" si="8"/>
        <v>102.52800000000001</v>
      </c>
      <c r="U37" s="56">
        <v>20</v>
      </c>
      <c r="V37" s="29">
        <f t="shared" si="9"/>
        <v>93.68</v>
      </c>
      <c r="W37" s="29">
        <f t="shared" si="10"/>
        <v>562.08000000000004</v>
      </c>
      <c r="X37" s="56">
        <v>2</v>
      </c>
      <c r="Y37" s="29">
        <f>1.772*X37</f>
        <v>3.544</v>
      </c>
      <c r="Z37" s="29">
        <f t="shared" si="11"/>
        <v>21.263999999999999</v>
      </c>
      <c r="AA37" s="32">
        <f t="shared" si="12"/>
        <v>22</v>
      </c>
      <c r="AB37" s="32">
        <f t="shared" si="12"/>
        <v>97.224000000000004</v>
      </c>
      <c r="AC37" s="32">
        <f t="shared" si="12"/>
        <v>583.34400000000005</v>
      </c>
      <c r="AD37" s="51">
        <v>0</v>
      </c>
      <c r="AE37" s="29">
        <f t="shared" si="13"/>
        <v>0</v>
      </c>
      <c r="AF37" s="29">
        <f t="shared" si="14"/>
        <v>0</v>
      </c>
      <c r="AG37" s="29">
        <v>0</v>
      </c>
      <c r="AH37" s="29">
        <v>0</v>
      </c>
      <c r="AI37" s="29">
        <f t="shared" si="15"/>
        <v>0</v>
      </c>
      <c r="AJ37" s="29">
        <f t="shared" si="16"/>
        <v>0</v>
      </c>
      <c r="AK37" s="29">
        <f t="shared" si="16"/>
        <v>0</v>
      </c>
      <c r="AL37" s="29">
        <f t="shared" si="16"/>
        <v>0</v>
      </c>
      <c r="AM37" s="56">
        <v>12</v>
      </c>
      <c r="AN37" s="29">
        <f t="shared" si="17"/>
        <v>56.207999999999998</v>
      </c>
      <c r="AO37" s="29">
        <f t="shared" si="0"/>
        <v>337.24799999999999</v>
      </c>
      <c r="AP37" s="61">
        <v>1.5</v>
      </c>
      <c r="AQ37" s="29">
        <f>1.772*AP37</f>
        <v>2.6579999999999999</v>
      </c>
      <c r="AR37" s="29">
        <f t="shared" si="18"/>
        <v>15.948</v>
      </c>
      <c r="AS37" s="29">
        <f t="shared" si="19"/>
        <v>13.5</v>
      </c>
      <c r="AT37" s="29">
        <f t="shared" si="19"/>
        <v>58.866</v>
      </c>
      <c r="AU37" s="29">
        <f t="shared" si="19"/>
        <v>353.19599999999997</v>
      </c>
      <c r="AV37" s="51"/>
      <c r="AW37" s="29">
        <f t="shared" si="20"/>
        <v>0</v>
      </c>
      <c r="AX37" s="29">
        <f t="shared" si="21"/>
        <v>0</v>
      </c>
      <c r="AY37" s="29">
        <v>0</v>
      </c>
      <c r="AZ37" s="29">
        <v>0</v>
      </c>
      <c r="BA37" s="29">
        <f t="shared" si="22"/>
        <v>0</v>
      </c>
      <c r="BB37" s="29">
        <f t="shared" si="23"/>
        <v>0</v>
      </c>
      <c r="BC37" s="29">
        <f t="shared" si="23"/>
        <v>0</v>
      </c>
      <c r="BD37" s="29">
        <f t="shared" si="23"/>
        <v>0</v>
      </c>
      <c r="BE37" s="34">
        <f t="shared" si="24"/>
        <v>38</v>
      </c>
      <c r="BF37" s="34">
        <f t="shared" si="25"/>
        <v>177.99200000000002</v>
      </c>
      <c r="BG37" s="34">
        <f t="shared" si="26"/>
        <v>1067.9520000000002</v>
      </c>
      <c r="BH37" s="34">
        <f t="shared" si="27"/>
        <v>11.5</v>
      </c>
      <c r="BI37" s="34">
        <f>G37+Y37+AQ37</f>
        <v>20.378</v>
      </c>
      <c r="BJ37" s="34">
        <f t="shared" si="28"/>
        <v>122.268</v>
      </c>
      <c r="BK37" s="34">
        <f t="shared" si="29"/>
        <v>49.5</v>
      </c>
      <c r="BL37" s="34">
        <f t="shared" si="29"/>
        <v>198.37</v>
      </c>
      <c r="BM37" s="35">
        <f t="shared" si="29"/>
        <v>1190.2200000000003</v>
      </c>
      <c r="BN37" s="186">
        <f t="shared" si="30"/>
        <v>595.11000000000013</v>
      </c>
      <c r="BO37" s="195">
        <f t="shared" si="31"/>
        <v>595.1</v>
      </c>
    </row>
    <row r="38" spans="1:67" ht="16.5">
      <c r="A38" s="47"/>
      <c r="B38" s="47" t="s">
        <v>153</v>
      </c>
      <c r="C38" s="48">
        <f t="shared" ref="C38:H38" si="33">SUM(C8:C37)</f>
        <v>45.75</v>
      </c>
      <c r="D38" s="48">
        <f t="shared" si="33"/>
        <v>214.29299999999995</v>
      </c>
      <c r="E38" s="48">
        <f t="shared" si="33"/>
        <v>1285.7580000000003</v>
      </c>
      <c r="F38" s="48">
        <f t="shared" si="33"/>
        <v>16</v>
      </c>
      <c r="G38" s="48">
        <f t="shared" si="33"/>
        <v>35.552</v>
      </c>
      <c r="H38" s="48">
        <f t="shared" si="33"/>
        <v>213.31200000000001</v>
      </c>
      <c r="I38" s="32">
        <f>C38+F38</f>
        <v>61.75</v>
      </c>
      <c r="J38" s="32">
        <f>D38+G38</f>
        <v>249.84499999999994</v>
      </c>
      <c r="K38" s="32">
        <f>E38+H38</f>
        <v>1499.0700000000002</v>
      </c>
      <c r="L38" s="51">
        <f t="shared" ref="L38:Q38" si="34">SUM(L8:L37)</f>
        <v>7</v>
      </c>
      <c r="M38" s="29">
        <f t="shared" si="34"/>
        <v>32.787999999999997</v>
      </c>
      <c r="N38" s="29">
        <f t="shared" si="34"/>
        <v>196.72800000000001</v>
      </c>
      <c r="O38" s="29">
        <f t="shared" si="34"/>
        <v>9</v>
      </c>
      <c r="P38" s="29">
        <f t="shared" si="34"/>
        <v>17.847999999999999</v>
      </c>
      <c r="Q38" s="29">
        <f t="shared" si="34"/>
        <v>107.08800000000001</v>
      </c>
      <c r="R38" s="32">
        <f>L38+O38</f>
        <v>16</v>
      </c>
      <c r="S38" s="32">
        <f>M38+P38</f>
        <v>50.635999999999996</v>
      </c>
      <c r="T38" s="32">
        <f>N38+Q38</f>
        <v>303.81600000000003</v>
      </c>
      <c r="U38" s="48">
        <f t="shared" ref="U38:Z38" si="35">SUM(U8:U37)</f>
        <v>91.43</v>
      </c>
      <c r="V38" s="48">
        <f t="shared" si="35"/>
        <v>428.25812000000002</v>
      </c>
      <c r="W38" s="48">
        <f t="shared" si="35"/>
        <v>2569.5487200000002</v>
      </c>
      <c r="X38" s="48">
        <f t="shared" si="35"/>
        <v>2</v>
      </c>
      <c r="Y38" s="48">
        <f t="shared" si="35"/>
        <v>3.544</v>
      </c>
      <c r="Z38" s="48">
        <f t="shared" si="35"/>
        <v>21.263999999999999</v>
      </c>
      <c r="AA38" s="32">
        <f>U38+X38</f>
        <v>93.43</v>
      </c>
      <c r="AB38" s="32">
        <f>V38+Y38</f>
        <v>431.80212</v>
      </c>
      <c r="AC38" s="32">
        <f>W38+Z38</f>
        <v>2590.8127200000004</v>
      </c>
      <c r="AD38" s="48">
        <f t="shared" ref="AD38:AI38" si="36">SUM(AD8:AD37)</f>
        <v>0</v>
      </c>
      <c r="AE38" s="48">
        <f t="shared" si="36"/>
        <v>0</v>
      </c>
      <c r="AF38" s="48">
        <f t="shared" si="36"/>
        <v>0</v>
      </c>
      <c r="AG38" s="48">
        <f t="shared" si="36"/>
        <v>0</v>
      </c>
      <c r="AH38" s="48">
        <f t="shared" si="36"/>
        <v>0</v>
      </c>
      <c r="AI38" s="48">
        <f t="shared" si="36"/>
        <v>0</v>
      </c>
      <c r="AJ38" s="29">
        <f>AD38+AG38</f>
        <v>0</v>
      </c>
      <c r="AK38" s="29">
        <f>AE38+AH38</f>
        <v>0</v>
      </c>
      <c r="AL38" s="29">
        <f>AF38+AI38</f>
        <v>0</v>
      </c>
      <c r="AM38" s="48">
        <f t="shared" ref="AM38:AR38" si="37">SUM(AM8:AM37)</f>
        <v>16</v>
      </c>
      <c r="AN38" s="48">
        <f t="shared" si="37"/>
        <v>74.944000000000003</v>
      </c>
      <c r="AO38" s="48">
        <f t="shared" si="37"/>
        <v>449.66399999999999</v>
      </c>
      <c r="AP38" s="48">
        <f t="shared" si="37"/>
        <v>1.5</v>
      </c>
      <c r="AQ38" s="48">
        <f t="shared" si="37"/>
        <v>2.6579999999999999</v>
      </c>
      <c r="AR38" s="48">
        <f t="shared" si="37"/>
        <v>15.948</v>
      </c>
      <c r="AS38" s="29">
        <f>AM38+AP38</f>
        <v>17.5</v>
      </c>
      <c r="AT38" s="29">
        <f>AN38+AQ38</f>
        <v>77.602000000000004</v>
      </c>
      <c r="AU38" s="29">
        <f>AO38+AR38</f>
        <v>465.61199999999997</v>
      </c>
      <c r="AV38" s="48">
        <f t="shared" ref="AV38:BA38" si="38">SUM(AV8:AV37)</f>
        <v>0</v>
      </c>
      <c r="AW38" s="48">
        <f t="shared" si="38"/>
        <v>0</v>
      </c>
      <c r="AX38" s="48">
        <f t="shared" si="38"/>
        <v>0</v>
      </c>
      <c r="AY38" s="48">
        <f t="shared" si="38"/>
        <v>0</v>
      </c>
      <c r="AZ38" s="48">
        <f t="shared" si="38"/>
        <v>0</v>
      </c>
      <c r="BA38" s="48">
        <f t="shared" si="38"/>
        <v>0</v>
      </c>
      <c r="BB38" s="29">
        <f>AV38+AY38</f>
        <v>0</v>
      </c>
      <c r="BC38" s="29">
        <f>AW38+AZ38</f>
        <v>0</v>
      </c>
      <c r="BD38" s="29">
        <f>AX38+BA38</f>
        <v>0</v>
      </c>
      <c r="BE38" s="34">
        <f>C38+U38+AM38</f>
        <v>153.18</v>
      </c>
      <c r="BF38" s="34">
        <f>D38+V38+AN38</f>
        <v>717.49511999999993</v>
      </c>
      <c r="BG38" s="34">
        <f>E38+W38+AO38</f>
        <v>4304.9707200000003</v>
      </c>
      <c r="BH38" s="34">
        <f>F38+X38+AP38</f>
        <v>19.5</v>
      </c>
      <c r="BI38" s="34">
        <f>G38+Y38+AQ38</f>
        <v>41.753999999999998</v>
      </c>
      <c r="BJ38" s="34">
        <f>BI38*6</f>
        <v>250.524</v>
      </c>
      <c r="BK38" s="34">
        <f>BE38+BH38</f>
        <v>172.68</v>
      </c>
      <c r="BL38" s="34">
        <f>BF38+BI38</f>
        <v>759.24911999999995</v>
      </c>
      <c r="BM38" s="35">
        <f t="shared" ref="BM38" si="39">BG38+BJ38</f>
        <v>4555.4947200000006</v>
      </c>
      <c r="BN38" s="186">
        <f t="shared" si="30"/>
        <v>2277.7473600000003</v>
      </c>
      <c r="BO38" s="195">
        <f t="shared" si="31"/>
        <v>2277.6999999999998</v>
      </c>
    </row>
    <row r="39" spans="1:67" ht="15.75">
      <c r="A39" s="2"/>
      <c r="B39" s="2"/>
      <c r="C39" s="2"/>
      <c r="D39" s="53">
        <v>4.6840000000000002</v>
      </c>
      <c r="E39" s="53"/>
      <c r="F39" s="2"/>
      <c r="G39" s="53"/>
      <c r="H39" s="53"/>
      <c r="I39" s="2"/>
      <c r="J39" s="2"/>
      <c r="K39" s="2"/>
      <c r="L39" s="2"/>
      <c r="M39" s="53">
        <v>4.6840000000000002</v>
      </c>
      <c r="N39" s="53"/>
      <c r="O39" s="53"/>
      <c r="P39" s="53"/>
      <c r="Q39" s="2"/>
      <c r="R39" s="2"/>
      <c r="S39" s="2"/>
      <c r="T39" s="2"/>
      <c r="U39" s="2"/>
      <c r="V39" s="53">
        <v>4.6840000000000002</v>
      </c>
      <c r="W39" s="53"/>
      <c r="X39" s="53"/>
      <c r="Y39" s="53"/>
      <c r="Z39" s="2"/>
      <c r="AA39" s="2"/>
      <c r="AB39" s="2"/>
      <c r="AC39" s="2"/>
      <c r="AD39" s="2"/>
      <c r="AE39" s="53">
        <v>4.6840000000000002</v>
      </c>
      <c r="AF39" s="53"/>
      <c r="AG39" s="53"/>
      <c r="AH39" s="53"/>
      <c r="AI39" s="2"/>
      <c r="AJ39" s="2"/>
      <c r="AK39" s="2"/>
      <c r="AL39" s="2"/>
      <c r="AM39" s="2"/>
      <c r="AN39" s="53">
        <v>4.6840000000000002</v>
      </c>
      <c r="AO39" s="53"/>
      <c r="AP39" s="53"/>
      <c r="AQ39" s="53"/>
      <c r="AR39" s="2"/>
      <c r="AS39" s="2"/>
      <c r="AT39" s="2"/>
      <c r="AU39" s="2"/>
      <c r="AV39" s="2"/>
      <c r="AW39" s="53">
        <v>4.6840000000000002</v>
      </c>
      <c r="AX39" s="53"/>
      <c r="AY39" s="53"/>
      <c r="AZ39" s="53"/>
      <c r="BA39" s="2"/>
      <c r="BB39" s="2"/>
      <c r="BC39" s="2"/>
      <c r="BD39" s="2"/>
      <c r="BE39" s="2"/>
      <c r="BF39" s="53">
        <v>4.6840000000000002</v>
      </c>
      <c r="BG39" s="53"/>
      <c r="BH39" s="53"/>
      <c r="BI39" s="53"/>
      <c r="BJ39" s="2"/>
      <c r="BK39" s="2"/>
      <c r="BL39" s="2"/>
      <c r="BM39" s="2"/>
    </row>
    <row r="40" spans="1:67" ht="15.75">
      <c r="C40" s="296" t="s">
        <v>154</v>
      </c>
      <c r="D40" s="296"/>
      <c r="E40" s="296"/>
      <c r="F40" s="296"/>
      <c r="G40" s="296"/>
      <c r="H40" s="296"/>
      <c r="I40" s="296"/>
      <c r="J40" s="296"/>
      <c r="K40" s="296"/>
      <c r="L40" s="296"/>
      <c r="M40" s="296"/>
      <c r="N40" s="296"/>
      <c r="O40" s="296"/>
      <c r="P40" s="296"/>
      <c r="Q40" s="296"/>
      <c r="R40" s="296"/>
      <c r="S40" s="296"/>
      <c r="T40" s="296"/>
      <c r="AX40" s="257"/>
      <c r="AY40" s="257"/>
      <c r="AZ40" s="257"/>
      <c r="BA40" s="257"/>
      <c r="BB40" s="257"/>
      <c r="BC40" s="257"/>
      <c r="BD40" s="257"/>
      <c r="BE40" s="257"/>
      <c r="BF40" s="257"/>
      <c r="BG40" s="257"/>
      <c r="BH40" s="257"/>
      <c r="BI40" s="257"/>
      <c r="BJ40" s="257"/>
      <c r="BK40" s="257"/>
    </row>
  </sheetData>
  <mergeCells count="12">
    <mergeCell ref="C40:T40"/>
    <mergeCell ref="AX40:BK40"/>
    <mergeCell ref="A1:R1"/>
    <mergeCell ref="A3:A6"/>
    <mergeCell ref="B3:B6"/>
    <mergeCell ref="C3:K5"/>
    <mergeCell ref="L3:T5"/>
    <mergeCell ref="AD3:AL5"/>
    <mergeCell ref="AM3:AU5"/>
    <mergeCell ref="AV3:BD5"/>
    <mergeCell ref="BE3:BM5"/>
    <mergeCell ref="U3:AC5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BO55"/>
  <sheetViews>
    <sheetView workbookViewId="0">
      <pane xSplit="2" ySplit="7" topLeftCell="AX49" activePane="bottomRight" state="frozen"/>
      <selection activeCell="BH17" sqref="BH17"/>
      <selection pane="topRight" activeCell="BH17" sqref="BH17"/>
      <selection pane="bottomLeft" activeCell="BH17" sqref="BH17"/>
      <selection pane="bottomRight" activeCell="BK66" sqref="BK66"/>
    </sheetView>
  </sheetViews>
  <sheetFormatPr defaultColWidth="10.5703125" defaultRowHeight="15"/>
  <cols>
    <col min="1" max="1" width="5.85546875" style="1" customWidth="1"/>
    <col min="2" max="2" width="19.7109375" style="1" customWidth="1"/>
    <col min="3" max="3" width="8.42578125" style="1" hidden="1" customWidth="1"/>
    <col min="4" max="4" width="9.5703125" style="1" hidden="1" customWidth="1"/>
    <col min="5" max="5" width="9.7109375" style="1" hidden="1" customWidth="1"/>
    <col min="6" max="6" width="8.28515625" style="1" hidden="1" customWidth="1"/>
    <col min="7" max="7" width="7.42578125" style="1" hidden="1" customWidth="1"/>
    <col min="8" max="8" width="7.85546875" style="1" hidden="1" customWidth="1"/>
    <col min="9" max="9" width="7.5703125" style="1" hidden="1" customWidth="1"/>
    <col min="10" max="10" width="9.5703125" style="1" hidden="1" customWidth="1"/>
    <col min="11" max="11" width="9" style="1" hidden="1" customWidth="1"/>
    <col min="12" max="12" width="9.140625" style="1" hidden="1" customWidth="1"/>
    <col min="13" max="13" width="8.140625" style="1" hidden="1" customWidth="1"/>
    <col min="14" max="15" width="7.7109375" style="1" hidden="1" customWidth="1"/>
    <col min="16" max="16" width="7.28515625" style="1" hidden="1" customWidth="1"/>
    <col min="17" max="17" width="8.140625" style="1" hidden="1" customWidth="1"/>
    <col min="18" max="18" width="7.42578125" style="1" hidden="1" customWidth="1"/>
    <col min="19" max="19" width="8.42578125" style="1" hidden="1" customWidth="1"/>
    <col min="20" max="20" width="7.85546875" style="1" hidden="1" customWidth="1"/>
    <col min="21" max="21" width="9" style="1" hidden="1" customWidth="1"/>
    <col min="22" max="22" width="8.42578125" style="1" hidden="1" customWidth="1"/>
    <col min="23" max="23" width="0" style="1" hidden="1" customWidth="1"/>
    <col min="24" max="24" width="7.7109375" style="1" hidden="1" customWidth="1"/>
    <col min="25" max="26" width="8.28515625" style="1" hidden="1" customWidth="1"/>
    <col min="27" max="27" width="7.7109375" style="1" hidden="1" customWidth="1"/>
    <col min="28" max="28" width="9" style="1" hidden="1" customWidth="1"/>
    <col min="29" max="29" width="10" style="1" hidden="1" customWidth="1"/>
    <col min="30" max="30" width="7.5703125" style="1" hidden="1" customWidth="1"/>
    <col min="31" max="32" width="8.5703125" style="1" hidden="1" customWidth="1"/>
    <col min="33" max="33" width="7.7109375" style="1" hidden="1" customWidth="1"/>
    <col min="34" max="34" width="7.28515625" style="1" hidden="1" customWidth="1"/>
    <col min="35" max="35" width="7.85546875" style="1" hidden="1" customWidth="1"/>
    <col min="36" max="36" width="6.42578125" style="1" hidden="1" customWidth="1"/>
    <col min="37" max="37" width="6.85546875" style="1" hidden="1" customWidth="1"/>
    <col min="38" max="38" width="9.140625" style="1" hidden="1" customWidth="1"/>
    <col min="39" max="39" width="7.85546875" style="1" hidden="1" customWidth="1"/>
    <col min="40" max="40" width="8.42578125" style="1" hidden="1" customWidth="1"/>
    <col min="41" max="41" width="8.28515625" style="1" hidden="1" customWidth="1"/>
    <col min="42" max="42" width="7.7109375" style="1" hidden="1" customWidth="1"/>
    <col min="43" max="43" width="8.140625" style="1" hidden="1" customWidth="1"/>
    <col min="44" max="44" width="7.85546875" style="1" hidden="1" customWidth="1"/>
    <col min="45" max="45" width="7.5703125" style="1" hidden="1" customWidth="1"/>
    <col min="46" max="46" width="8.42578125" style="1" hidden="1" customWidth="1"/>
    <col min="47" max="47" width="8.7109375" style="1" hidden="1" customWidth="1"/>
    <col min="48" max="48" width="8.5703125" style="1" hidden="1" customWidth="1"/>
    <col min="49" max="49" width="0" style="1" hidden="1" customWidth="1"/>
    <col min="50" max="50" width="7.85546875" style="1" hidden="1" customWidth="1"/>
    <col min="51" max="51" width="6.42578125" style="1" hidden="1" customWidth="1"/>
    <col min="52" max="52" width="7.5703125" style="1" hidden="1" customWidth="1"/>
    <col min="53" max="53" width="9.42578125" style="1" hidden="1" customWidth="1"/>
    <col min="54" max="54" width="7.140625" style="1" hidden="1" customWidth="1"/>
    <col min="55" max="55" width="7.85546875" style="1" hidden="1" customWidth="1"/>
    <col min="56" max="56" width="8.5703125" style="1" hidden="1" customWidth="1"/>
    <col min="57" max="16384" width="10.5703125" style="1"/>
  </cols>
  <sheetData>
    <row r="1" spans="1:67" ht="27.75" customHeight="1">
      <c r="A1" s="222" t="s">
        <v>486</v>
      </c>
      <c r="B1" s="222"/>
      <c r="C1" s="222"/>
      <c r="D1" s="222"/>
      <c r="E1" s="222"/>
      <c r="F1" s="222"/>
      <c r="G1" s="222"/>
      <c r="H1" s="222"/>
      <c r="I1" s="222"/>
      <c r="J1" s="222"/>
      <c r="K1" s="222"/>
      <c r="L1" s="222"/>
      <c r="M1" s="222"/>
      <c r="N1" s="222"/>
      <c r="O1" s="222"/>
      <c r="P1" s="222"/>
      <c r="Q1" s="222"/>
      <c r="R1" s="222"/>
      <c r="S1" s="222"/>
      <c r="T1" s="222"/>
      <c r="U1" s="73"/>
      <c r="V1" s="73"/>
      <c r="W1" s="73"/>
      <c r="X1" s="73"/>
      <c r="Y1" s="73"/>
      <c r="Z1" s="73"/>
      <c r="AA1" s="73"/>
      <c r="AB1" s="73"/>
      <c r="AC1" s="73"/>
      <c r="AD1" s="73"/>
      <c r="AE1" s="73"/>
      <c r="AF1" s="73"/>
      <c r="AG1" s="73"/>
      <c r="AH1" s="73"/>
      <c r="AI1" s="73"/>
      <c r="AJ1" s="73"/>
      <c r="AK1" s="73"/>
      <c r="AL1" s="73"/>
      <c r="AM1" s="73"/>
      <c r="AN1" s="73"/>
      <c r="AO1" s="73"/>
      <c r="AP1" s="73"/>
      <c r="AQ1" s="73"/>
      <c r="AR1" s="73"/>
      <c r="AS1" s="73"/>
      <c r="AT1" s="73"/>
      <c r="AU1" s="73"/>
      <c r="AV1" s="73"/>
      <c r="AW1" s="73"/>
      <c r="AX1" s="73"/>
      <c r="AY1" s="73"/>
      <c r="AZ1" s="73"/>
      <c r="BA1" s="73"/>
      <c r="BB1" s="73"/>
      <c r="BC1" s="73"/>
      <c r="BD1" s="73"/>
      <c r="BE1" s="2"/>
      <c r="BF1" s="2"/>
      <c r="BG1" s="2"/>
      <c r="BH1" s="2"/>
      <c r="BI1" s="2"/>
      <c r="BJ1" s="2"/>
      <c r="BK1" s="2"/>
      <c r="BL1" s="2"/>
      <c r="BM1" s="2"/>
    </row>
    <row r="2" spans="1:67" ht="7.5" customHeight="1" thickBot="1">
      <c r="A2" s="2"/>
      <c r="B2" s="5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</row>
    <row r="3" spans="1:67" ht="16.5" customHeight="1">
      <c r="A3" s="224"/>
      <c r="B3" s="227" t="s">
        <v>1</v>
      </c>
      <c r="C3" s="261" t="s">
        <v>29</v>
      </c>
      <c r="D3" s="262"/>
      <c r="E3" s="262"/>
      <c r="F3" s="262"/>
      <c r="G3" s="262"/>
      <c r="H3" s="262"/>
      <c r="I3" s="262"/>
      <c r="J3" s="262"/>
      <c r="K3" s="263"/>
      <c r="L3" s="233" t="s">
        <v>30</v>
      </c>
      <c r="M3" s="233"/>
      <c r="N3" s="233"/>
      <c r="O3" s="233"/>
      <c r="P3" s="233"/>
      <c r="Q3" s="233"/>
      <c r="R3" s="233"/>
      <c r="S3" s="233"/>
      <c r="T3" s="269"/>
      <c r="U3" s="238" t="s">
        <v>31</v>
      </c>
      <c r="V3" s="239"/>
      <c r="W3" s="239"/>
      <c r="X3" s="239"/>
      <c r="Y3" s="239"/>
      <c r="Z3" s="239"/>
      <c r="AA3" s="239"/>
      <c r="AB3" s="239"/>
      <c r="AC3" s="258"/>
      <c r="AD3" s="232" t="s">
        <v>32</v>
      </c>
      <c r="AE3" s="233"/>
      <c r="AF3" s="233"/>
      <c r="AG3" s="233"/>
      <c r="AH3" s="233"/>
      <c r="AI3" s="233"/>
      <c r="AJ3" s="233"/>
      <c r="AK3" s="233"/>
      <c r="AL3" s="233"/>
      <c r="AM3" s="238" t="s">
        <v>33</v>
      </c>
      <c r="AN3" s="239"/>
      <c r="AO3" s="239"/>
      <c r="AP3" s="239"/>
      <c r="AQ3" s="239"/>
      <c r="AR3" s="239"/>
      <c r="AS3" s="239"/>
      <c r="AT3" s="239"/>
      <c r="AU3" s="239"/>
      <c r="AV3" s="244" t="s">
        <v>32</v>
      </c>
      <c r="AW3" s="245"/>
      <c r="AX3" s="245"/>
      <c r="AY3" s="245"/>
      <c r="AZ3" s="245"/>
      <c r="BA3" s="245"/>
      <c r="BB3" s="245"/>
      <c r="BC3" s="245"/>
      <c r="BD3" s="245"/>
      <c r="BE3" s="250" t="s">
        <v>34</v>
      </c>
      <c r="BF3" s="251"/>
      <c r="BG3" s="251"/>
      <c r="BH3" s="251"/>
      <c r="BI3" s="251"/>
      <c r="BJ3" s="251"/>
      <c r="BK3" s="251"/>
      <c r="BL3" s="251"/>
      <c r="BM3" s="251"/>
    </row>
    <row r="4" spans="1:67" ht="16.5" customHeight="1">
      <c r="A4" s="225"/>
      <c r="B4" s="228"/>
      <c r="C4" s="264"/>
      <c r="D4" s="241"/>
      <c r="E4" s="241"/>
      <c r="F4" s="241"/>
      <c r="G4" s="241"/>
      <c r="H4" s="241"/>
      <c r="I4" s="241"/>
      <c r="J4" s="241"/>
      <c r="K4" s="265"/>
      <c r="L4" s="235"/>
      <c r="M4" s="235"/>
      <c r="N4" s="235"/>
      <c r="O4" s="235"/>
      <c r="P4" s="235"/>
      <c r="Q4" s="235"/>
      <c r="R4" s="235"/>
      <c r="S4" s="235"/>
      <c r="T4" s="270"/>
      <c r="U4" s="240"/>
      <c r="V4" s="241"/>
      <c r="W4" s="241"/>
      <c r="X4" s="241"/>
      <c r="Y4" s="241"/>
      <c r="Z4" s="241"/>
      <c r="AA4" s="241"/>
      <c r="AB4" s="241"/>
      <c r="AC4" s="259"/>
      <c r="AD4" s="234"/>
      <c r="AE4" s="235"/>
      <c r="AF4" s="235"/>
      <c r="AG4" s="235"/>
      <c r="AH4" s="235"/>
      <c r="AI4" s="235"/>
      <c r="AJ4" s="235"/>
      <c r="AK4" s="235"/>
      <c r="AL4" s="235"/>
      <c r="AM4" s="240"/>
      <c r="AN4" s="241"/>
      <c r="AO4" s="241"/>
      <c r="AP4" s="241"/>
      <c r="AQ4" s="241"/>
      <c r="AR4" s="241"/>
      <c r="AS4" s="241"/>
      <c r="AT4" s="241"/>
      <c r="AU4" s="241"/>
      <c r="AV4" s="246"/>
      <c r="AW4" s="247"/>
      <c r="AX4" s="247"/>
      <c r="AY4" s="247"/>
      <c r="AZ4" s="247"/>
      <c r="BA4" s="247"/>
      <c r="BB4" s="247"/>
      <c r="BC4" s="247"/>
      <c r="BD4" s="247"/>
      <c r="BE4" s="252"/>
      <c r="BF4" s="253"/>
      <c r="BG4" s="253"/>
      <c r="BH4" s="253"/>
      <c r="BI4" s="253"/>
      <c r="BJ4" s="253"/>
      <c r="BK4" s="253"/>
      <c r="BL4" s="253"/>
      <c r="BM4" s="253"/>
    </row>
    <row r="5" spans="1:67" ht="12" customHeight="1" thickBot="1">
      <c r="A5" s="225"/>
      <c r="B5" s="228"/>
      <c r="C5" s="266"/>
      <c r="D5" s="267"/>
      <c r="E5" s="267"/>
      <c r="F5" s="267"/>
      <c r="G5" s="267"/>
      <c r="H5" s="267"/>
      <c r="I5" s="267"/>
      <c r="J5" s="267"/>
      <c r="K5" s="268"/>
      <c r="L5" s="237"/>
      <c r="M5" s="237"/>
      <c r="N5" s="237"/>
      <c r="O5" s="237"/>
      <c r="P5" s="237"/>
      <c r="Q5" s="237"/>
      <c r="R5" s="237"/>
      <c r="S5" s="237"/>
      <c r="T5" s="271"/>
      <c r="U5" s="242"/>
      <c r="V5" s="243"/>
      <c r="W5" s="243"/>
      <c r="X5" s="243"/>
      <c r="Y5" s="243"/>
      <c r="Z5" s="243"/>
      <c r="AA5" s="243"/>
      <c r="AB5" s="243"/>
      <c r="AC5" s="260"/>
      <c r="AD5" s="236"/>
      <c r="AE5" s="237"/>
      <c r="AF5" s="237"/>
      <c r="AG5" s="237"/>
      <c r="AH5" s="237"/>
      <c r="AI5" s="237"/>
      <c r="AJ5" s="237"/>
      <c r="AK5" s="237"/>
      <c r="AL5" s="237"/>
      <c r="AM5" s="242"/>
      <c r="AN5" s="243"/>
      <c r="AO5" s="243"/>
      <c r="AP5" s="243"/>
      <c r="AQ5" s="243"/>
      <c r="AR5" s="243"/>
      <c r="AS5" s="243"/>
      <c r="AT5" s="243"/>
      <c r="AU5" s="243"/>
      <c r="AV5" s="248"/>
      <c r="AW5" s="249"/>
      <c r="AX5" s="249"/>
      <c r="AY5" s="249"/>
      <c r="AZ5" s="249"/>
      <c r="BA5" s="249"/>
      <c r="BB5" s="249"/>
      <c r="BC5" s="249"/>
      <c r="BD5" s="249"/>
      <c r="BE5" s="254"/>
      <c r="BF5" s="255"/>
      <c r="BG5" s="255"/>
      <c r="BH5" s="255"/>
      <c r="BI5" s="255"/>
      <c r="BJ5" s="255"/>
      <c r="BK5" s="255"/>
      <c r="BL5" s="255"/>
      <c r="BM5" s="255"/>
    </row>
    <row r="6" spans="1:67" s="129" customFormat="1" ht="102.75" customHeight="1">
      <c r="A6" s="226"/>
      <c r="B6" s="229"/>
      <c r="C6" s="125" t="s">
        <v>35</v>
      </c>
      <c r="D6" s="126" t="s">
        <v>3</v>
      </c>
      <c r="E6" s="126" t="s">
        <v>4</v>
      </c>
      <c r="F6" s="127" t="s">
        <v>487</v>
      </c>
      <c r="G6" s="126" t="s">
        <v>488</v>
      </c>
      <c r="H6" s="126" t="s">
        <v>4</v>
      </c>
      <c r="I6" s="128" t="s">
        <v>37</v>
      </c>
      <c r="J6" s="126" t="s">
        <v>38</v>
      </c>
      <c r="K6" s="126" t="s">
        <v>39</v>
      </c>
      <c r="L6" s="125" t="s">
        <v>35</v>
      </c>
      <c r="M6" s="126" t="s">
        <v>3</v>
      </c>
      <c r="N6" s="126" t="s">
        <v>4</v>
      </c>
      <c r="O6" s="127" t="s">
        <v>36</v>
      </c>
      <c r="P6" s="126" t="s">
        <v>3</v>
      </c>
      <c r="Q6" s="126" t="s">
        <v>4</v>
      </c>
      <c r="R6" s="128" t="s">
        <v>40</v>
      </c>
      <c r="S6" s="126" t="s">
        <v>41</v>
      </c>
      <c r="T6" s="126" t="s">
        <v>42</v>
      </c>
      <c r="U6" s="125" t="s">
        <v>35</v>
      </c>
      <c r="V6" s="126" t="s">
        <v>3</v>
      </c>
      <c r="W6" s="126" t="s">
        <v>4</v>
      </c>
      <c r="X6" s="127" t="s">
        <v>487</v>
      </c>
      <c r="Y6" s="126" t="s">
        <v>488</v>
      </c>
      <c r="Z6" s="126" t="s">
        <v>4</v>
      </c>
      <c r="AA6" s="128" t="s">
        <v>43</v>
      </c>
      <c r="AB6" s="126" t="s">
        <v>44</v>
      </c>
      <c r="AC6" s="126" t="s">
        <v>45</v>
      </c>
      <c r="AD6" s="125" t="s">
        <v>35</v>
      </c>
      <c r="AE6" s="126" t="s">
        <v>3</v>
      </c>
      <c r="AF6" s="126" t="s">
        <v>4</v>
      </c>
      <c r="AG6" s="127" t="s">
        <v>36</v>
      </c>
      <c r="AH6" s="126" t="s">
        <v>3</v>
      </c>
      <c r="AI6" s="126" t="s">
        <v>4</v>
      </c>
      <c r="AJ6" s="128" t="s">
        <v>46</v>
      </c>
      <c r="AK6" s="126" t="s">
        <v>47</v>
      </c>
      <c r="AL6" s="126" t="s">
        <v>48</v>
      </c>
      <c r="AM6" s="125" t="s">
        <v>35</v>
      </c>
      <c r="AN6" s="126" t="s">
        <v>3</v>
      </c>
      <c r="AO6" s="126" t="s">
        <v>4</v>
      </c>
      <c r="AP6" s="127" t="s">
        <v>487</v>
      </c>
      <c r="AQ6" s="126" t="s">
        <v>488</v>
      </c>
      <c r="AR6" s="126" t="s">
        <v>4</v>
      </c>
      <c r="AS6" s="128" t="s">
        <v>49</v>
      </c>
      <c r="AT6" s="126" t="s">
        <v>50</v>
      </c>
      <c r="AU6" s="126" t="s">
        <v>51</v>
      </c>
      <c r="AV6" s="125" t="s">
        <v>35</v>
      </c>
      <c r="AW6" s="126" t="s">
        <v>3</v>
      </c>
      <c r="AX6" s="126" t="s">
        <v>4</v>
      </c>
      <c r="AY6" s="127" t="s">
        <v>36</v>
      </c>
      <c r="AZ6" s="126" t="s">
        <v>3</v>
      </c>
      <c r="BA6" s="126" t="s">
        <v>4</v>
      </c>
      <c r="BB6" s="128" t="s">
        <v>52</v>
      </c>
      <c r="BC6" s="126" t="s">
        <v>53</v>
      </c>
      <c r="BD6" s="126" t="s">
        <v>54</v>
      </c>
      <c r="BE6" s="125" t="s">
        <v>35</v>
      </c>
      <c r="BF6" s="126" t="s">
        <v>3</v>
      </c>
      <c r="BG6" s="126" t="s">
        <v>4</v>
      </c>
      <c r="BH6" s="127" t="s">
        <v>487</v>
      </c>
      <c r="BI6" s="126" t="s">
        <v>488</v>
      </c>
      <c r="BJ6" s="126" t="s">
        <v>4</v>
      </c>
      <c r="BK6" s="128" t="s">
        <v>55</v>
      </c>
      <c r="BL6" s="126" t="s">
        <v>56</v>
      </c>
      <c r="BM6" s="126" t="s">
        <v>57</v>
      </c>
      <c r="BN6" s="185" t="s">
        <v>891</v>
      </c>
      <c r="BO6" s="188" t="s">
        <v>766</v>
      </c>
    </row>
    <row r="7" spans="1:67">
      <c r="A7" s="3"/>
      <c r="B7" s="4">
        <v>1</v>
      </c>
      <c r="C7" s="4">
        <v>2</v>
      </c>
      <c r="D7" s="4">
        <v>3</v>
      </c>
      <c r="E7" s="4">
        <v>4</v>
      </c>
      <c r="F7" s="4">
        <v>5</v>
      </c>
      <c r="G7" s="4">
        <v>6</v>
      </c>
      <c r="H7" s="4">
        <v>7</v>
      </c>
      <c r="I7" s="4">
        <v>8</v>
      </c>
      <c r="J7" s="4">
        <v>9</v>
      </c>
      <c r="K7" s="4">
        <v>10</v>
      </c>
      <c r="L7" s="4">
        <v>11</v>
      </c>
      <c r="M7" s="4">
        <v>12</v>
      </c>
      <c r="N7" s="4">
        <v>13</v>
      </c>
      <c r="O7" s="4">
        <v>14</v>
      </c>
      <c r="P7" s="4">
        <v>15</v>
      </c>
      <c r="Q7" s="4">
        <v>16</v>
      </c>
      <c r="R7" s="4">
        <v>17</v>
      </c>
      <c r="S7" s="4">
        <v>18</v>
      </c>
      <c r="T7" s="4">
        <v>19</v>
      </c>
      <c r="U7" s="4">
        <v>20</v>
      </c>
      <c r="V7" s="4">
        <v>21</v>
      </c>
      <c r="W7" s="4">
        <v>22</v>
      </c>
      <c r="X7" s="4">
        <v>23</v>
      </c>
      <c r="Y7" s="4">
        <v>24</v>
      </c>
      <c r="Z7" s="4">
        <v>25</v>
      </c>
      <c r="AA7" s="4">
        <v>26</v>
      </c>
      <c r="AB7" s="4">
        <v>27</v>
      </c>
      <c r="AC7" s="4">
        <v>28</v>
      </c>
      <c r="AD7" s="4">
        <v>29</v>
      </c>
      <c r="AE7" s="4">
        <v>30</v>
      </c>
      <c r="AF7" s="4">
        <v>31</v>
      </c>
      <c r="AG7" s="4">
        <v>32</v>
      </c>
      <c r="AH7" s="4">
        <v>33</v>
      </c>
      <c r="AI7" s="4">
        <v>34</v>
      </c>
      <c r="AJ7" s="4">
        <v>35</v>
      </c>
      <c r="AK7" s="4">
        <v>36</v>
      </c>
      <c r="AL7" s="4">
        <v>37</v>
      </c>
      <c r="AM7" s="4">
        <v>38</v>
      </c>
      <c r="AN7" s="4">
        <v>39</v>
      </c>
      <c r="AO7" s="4">
        <v>40</v>
      </c>
      <c r="AP7" s="4">
        <v>41</v>
      </c>
      <c r="AQ7" s="4">
        <v>42</v>
      </c>
      <c r="AR7" s="4">
        <v>43</v>
      </c>
      <c r="AS7" s="4">
        <v>44</v>
      </c>
      <c r="AT7" s="4">
        <v>45</v>
      </c>
      <c r="AU7" s="4">
        <v>46</v>
      </c>
      <c r="AV7" s="4">
        <v>47</v>
      </c>
      <c r="AW7" s="4">
        <v>48</v>
      </c>
      <c r="AX7" s="4">
        <v>49</v>
      </c>
      <c r="AY7" s="4">
        <v>50</v>
      </c>
      <c r="AZ7" s="4">
        <v>51</v>
      </c>
      <c r="BA7" s="4">
        <v>52</v>
      </c>
      <c r="BB7" s="4">
        <v>53</v>
      </c>
      <c r="BC7" s="4">
        <v>54</v>
      </c>
      <c r="BD7" s="4">
        <v>55</v>
      </c>
      <c r="BE7" s="4">
        <v>56</v>
      </c>
      <c r="BF7" s="4">
        <v>57</v>
      </c>
      <c r="BG7" s="4">
        <v>58</v>
      </c>
      <c r="BH7" s="4">
        <v>59</v>
      </c>
      <c r="BI7" s="4">
        <v>60</v>
      </c>
      <c r="BJ7" s="4">
        <v>61</v>
      </c>
      <c r="BK7" s="4">
        <v>62</v>
      </c>
      <c r="BL7" s="4">
        <v>63</v>
      </c>
      <c r="BM7" s="4">
        <v>64</v>
      </c>
      <c r="BN7" s="185"/>
      <c r="BO7" s="188"/>
    </row>
    <row r="8" spans="1:67" ht="16.5">
      <c r="A8" s="130">
        <v>1</v>
      </c>
      <c r="B8" s="131" t="s">
        <v>489</v>
      </c>
      <c r="C8" s="132"/>
      <c r="D8" s="79">
        <f>C8*4.684</f>
        <v>0</v>
      </c>
      <c r="E8" s="79">
        <f>D8*6</f>
        <v>0</v>
      </c>
      <c r="F8" s="79"/>
      <c r="G8" s="79"/>
      <c r="H8" s="79">
        <f>G8*6</f>
        <v>0</v>
      </c>
      <c r="I8" s="100">
        <f>C8+F8</f>
        <v>0</v>
      </c>
      <c r="J8" s="100">
        <f>D8+G8</f>
        <v>0</v>
      </c>
      <c r="K8" s="100">
        <f>E8+H8</f>
        <v>0</v>
      </c>
      <c r="L8" s="132"/>
      <c r="M8" s="79">
        <f>L8*4.684</f>
        <v>0</v>
      </c>
      <c r="N8" s="79">
        <f>M8*6</f>
        <v>0</v>
      </c>
      <c r="O8" s="79">
        <v>0</v>
      </c>
      <c r="P8" s="79">
        <v>0</v>
      </c>
      <c r="Q8" s="79">
        <f>P8*6</f>
        <v>0</v>
      </c>
      <c r="R8" s="100">
        <f>L8+O8</f>
        <v>0</v>
      </c>
      <c r="S8" s="100">
        <f>M8+P8</f>
        <v>0</v>
      </c>
      <c r="T8" s="100">
        <f>N8+Q8</f>
        <v>0</v>
      </c>
      <c r="U8" s="132">
        <v>97</v>
      </c>
      <c r="V8" s="79">
        <f>U8*4.684</f>
        <v>454.34800000000001</v>
      </c>
      <c r="W8" s="79">
        <f>V8*6</f>
        <v>2726.0880000000002</v>
      </c>
      <c r="X8" s="79">
        <v>2</v>
      </c>
      <c r="Y8" s="79">
        <v>6.8</v>
      </c>
      <c r="Z8" s="79">
        <f>Y8*6</f>
        <v>40.799999999999997</v>
      </c>
      <c r="AA8" s="100">
        <f>U8+X8</f>
        <v>99</v>
      </c>
      <c r="AB8" s="100">
        <f>V8+Y8</f>
        <v>461.14800000000002</v>
      </c>
      <c r="AC8" s="100">
        <f>W8+Z8</f>
        <v>2766.8880000000004</v>
      </c>
      <c r="AD8" s="132">
        <v>8</v>
      </c>
      <c r="AE8" s="79">
        <f>AD8*4.684</f>
        <v>37.472000000000001</v>
      </c>
      <c r="AF8" s="79">
        <f>AE8*6</f>
        <v>224.83199999999999</v>
      </c>
      <c r="AG8" s="79">
        <v>0</v>
      </c>
      <c r="AH8" s="79">
        <v>0</v>
      </c>
      <c r="AI8" s="79">
        <f>AH8*6</f>
        <v>0</v>
      </c>
      <c r="AJ8" s="79">
        <f>AD8+AG8</f>
        <v>8</v>
      </c>
      <c r="AK8" s="79">
        <f>AE8+AH8</f>
        <v>37.472000000000001</v>
      </c>
      <c r="AL8" s="79">
        <f>AF8+AI8</f>
        <v>224.83199999999999</v>
      </c>
      <c r="AM8" s="132">
        <v>15</v>
      </c>
      <c r="AN8" s="79">
        <f>AM8*4.684</f>
        <v>70.260000000000005</v>
      </c>
      <c r="AO8" s="102">
        <f>AN8*6</f>
        <v>421.56000000000006</v>
      </c>
      <c r="AP8" s="79">
        <v>0</v>
      </c>
      <c r="AQ8" s="102">
        <v>0</v>
      </c>
      <c r="AR8" s="79">
        <f>AQ8*6</f>
        <v>0</v>
      </c>
      <c r="AS8" s="102">
        <f>AM8+AP8</f>
        <v>15</v>
      </c>
      <c r="AT8" s="79">
        <f>AN8+AQ8</f>
        <v>70.260000000000005</v>
      </c>
      <c r="AU8" s="102">
        <f>AO8+AR8</f>
        <v>421.56000000000006</v>
      </c>
      <c r="AV8" s="133">
        <v>0</v>
      </c>
      <c r="AW8" s="79">
        <f>AV8*4.684</f>
        <v>0</v>
      </c>
      <c r="AX8" s="102">
        <f>AW8*6</f>
        <v>0</v>
      </c>
      <c r="AY8" s="79">
        <v>0</v>
      </c>
      <c r="AZ8" s="102">
        <v>0</v>
      </c>
      <c r="BA8" s="79">
        <f>AZ8*6</f>
        <v>0</v>
      </c>
      <c r="BB8" s="102">
        <f>AV8+AY8</f>
        <v>0</v>
      </c>
      <c r="BC8" s="79">
        <f>AW8+AZ8</f>
        <v>0</v>
      </c>
      <c r="BD8" s="102">
        <f>AX8+BA8</f>
        <v>0</v>
      </c>
      <c r="BE8" s="84">
        <f>C8+U8+AM8</f>
        <v>112</v>
      </c>
      <c r="BF8" s="84">
        <f>BE8*4.684</f>
        <v>524.60800000000006</v>
      </c>
      <c r="BG8" s="84">
        <f>BF8*6</f>
        <v>3147.6480000000001</v>
      </c>
      <c r="BH8" s="84">
        <f>F8+X8+AP8</f>
        <v>2</v>
      </c>
      <c r="BI8" s="84">
        <f>G8+Y8+AQ8</f>
        <v>6.8</v>
      </c>
      <c r="BJ8" s="84">
        <f>BI8*6</f>
        <v>40.799999999999997</v>
      </c>
      <c r="BK8" s="84">
        <f>BE8+BH8</f>
        <v>114</v>
      </c>
      <c r="BL8" s="84">
        <f>BF8+BI8</f>
        <v>531.40800000000002</v>
      </c>
      <c r="BM8" s="84">
        <f>BG8+BJ8</f>
        <v>3188.4480000000003</v>
      </c>
      <c r="BN8" s="186">
        <f>BM8/2</f>
        <v>1594.2240000000002</v>
      </c>
      <c r="BO8" s="195">
        <f>ROUND(BN8,1)</f>
        <v>1594.2</v>
      </c>
    </row>
    <row r="9" spans="1:67" ht="16.5">
      <c r="A9" s="130">
        <v>2</v>
      </c>
      <c r="B9" s="131" t="s">
        <v>490</v>
      </c>
      <c r="C9" s="134">
        <v>3</v>
      </c>
      <c r="D9" s="79">
        <f t="shared" ref="D9:D51" si="0">C9*4.684</f>
        <v>14.052</v>
      </c>
      <c r="E9" s="79">
        <f t="shared" ref="E9:E51" si="1">D9*6</f>
        <v>84.311999999999998</v>
      </c>
      <c r="F9" s="79">
        <v>1</v>
      </c>
      <c r="G9" s="79">
        <v>0.6</v>
      </c>
      <c r="H9" s="79">
        <f t="shared" ref="H9:H51" si="2">G9*6</f>
        <v>3.5999999999999996</v>
      </c>
      <c r="I9" s="100">
        <f t="shared" ref="I9:K51" si="3">C9+F9</f>
        <v>4</v>
      </c>
      <c r="J9" s="100">
        <f t="shared" si="3"/>
        <v>14.651999999999999</v>
      </c>
      <c r="K9" s="100">
        <f t="shared" si="3"/>
        <v>87.911999999999992</v>
      </c>
      <c r="L9" s="134">
        <v>2</v>
      </c>
      <c r="M9" s="79">
        <f t="shared" ref="M9:M51" si="4">L9*4.684</f>
        <v>9.3680000000000003</v>
      </c>
      <c r="N9" s="79">
        <f t="shared" ref="N9:N51" si="5">M9*6</f>
        <v>56.207999999999998</v>
      </c>
      <c r="O9" s="79">
        <v>0</v>
      </c>
      <c r="P9" s="79">
        <v>0</v>
      </c>
      <c r="Q9" s="79">
        <f t="shared" ref="Q9:Q51" si="6">P9*6</f>
        <v>0</v>
      </c>
      <c r="R9" s="100">
        <f t="shared" ref="R9:T51" si="7">L9+O9</f>
        <v>2</v>
      </c>
      <c r="S9" s="100">
        <f t="shared" si="7"/>
        <v>9.3680000000000003</v>
      </c>
      <c r="T9" s="100">
        <f t="shared" si="7"/>
        <v>56.207999999999998</v>
      </c>
      <c r="U9" s="134">
        <v>26</v>
      </c>
      <c r="V9" s="79">
        <f t="shared" ref="V9:V51" si="8">U9*4.684</f>
        <v>121.78400000000001</v>
      </c>
      <c r="W9" s="79">
        <f t="shared" ref="W9:W51" si="9">V9*6</f>
        <v>730.70400000000006</v>
      </c>
      <c r="X9" s="79">
        <v>1</v>
      </c>
      <c r="Y9" s="79">
        <v>4.3</v>
      </c>
      <c r="Z9" s="79">
        <f t="shared" ref="Z9:Z51" si="10">Y9*6</f>
        <v>25.799999999999997</v>
      </c>
      <c r="AA9" s="100">
        <f t="shared" ref="AA9:AC51" si="11">U9+X9</f>
        <v>27</v>
      </c>
      <c r="AB9" s="100">
        <f t="shared" si="11"/>
        <v>126.084</v>
      </c>
      <c r="AC9" s="100">
        <f t="shared" si="11"/>
        <v>756.50400000000002</v>
      </c>
      <c r="AD9" s="134">
        <v>8</v>
      </c>
      <c r="AE9" s="79">
        <f t="shared" ref="AE9:AE51" si="12">AD9*4.684</f>
        <v>37.472000000000001</v>
      </c>
      <c r="AF9" s="79">
        <f t="shared" ref="AF9:AF51" si="13">AE9*6</f>
        <v>224.83199999999999</v>
      </c>
      <c r="AG9" s="79"/>
      <c r="AH9" s="79"/>
      <c r="AI9" s="79">
        <f t="shared" ref="AI9:AI51" si="14">AH9*6</f>
        <v>0</v>
      </c>
      <c r="AJ9" s="79">
        <f t="shared" ref="AJ9:AL51" si="15">AD9+AG9</f>
        <v>8</v>
      </c>
      <c r="AK9" s="79">
        <f t="shared" si="15"/>
        <v>37.472000000000001</v>
      </c>
      <c r="AL9" s="79">
        <f t="shared" si="15"/>
        <v>224.83199999999999</v>
      </c>
      <c r="AM9" s="132"/>
      <c r="AN9" s="79">
        <f t="shared" ref="AN9:AN51" si="16">AM9*4.684</f>
        <v>0</v>
      </c>
      <c r="AO9" s="102">
        <f t="shared" ref="AO9:AO51" si="17">AN9*6</f>
        <v>0</v>
      </c>
      <c r="AP9" s="79"/>
      <c r="AQ9" s="102"/>
      <c r="AR9" s="79">
        <f t="shared" ref="AR9:AR51" si="18">AQ9*6</f>
        <v>0</v>
      </c>
      <c r="AS9" s="102">
        <f t="shared" ref="AS9:AU51" si="19">AM9+AP9</f>
        <v>0</v>
      </c>
      <c r="AT9" s="79">
        <f t="shared" si="19"/>
        <v>0</v>
      </c>
      <c r="AU9" s="102">
        <f t="shared" si="19"/>
        <v>0</v>
      </c>
      <c r="AV9" s="133"/>
      <c r="AW9" s="79">
        <f t="shared" ref="AW9:AW51" si="20">AV9*4.684</f>
        <v>0</v>
      </c>
      <c r="AX9" s="102">
        <f t="shared" ref="AX9:AX51" si="21">AW9*6</f>
        <v>0</v>
      </c>
      <c r="AY9" s="79"/>
      <c r="AZ9" s="102"/>
      <c r="BA9" s="79">
        <f t="shared" ref="BA9:BA51" si="22">AZ9*6</f>
        <v>0</v>
      </c>
      <c r="BB9" s="102">
        <f t="shared" ref="BB9:BD51" si="23">AV9+AY9</f>
        <v>0</v>
      </c>
      <c r="BC9" s="79">
        <f t="shared" si="23"/>
        <v>0</v>
      </c>
      <c r="BD9" s="102">
        <f t="shared" si="23"/>
        <v>0</v>
      </c>
      <c r="BE9" s="84">
        <f t="shared" ref="BE9:BE51" si="24">C9+U9+AM9</f>
        <v>29</v>
      </c>
      <c r="BF9" s="84">
        <f t="shared" ref="BF9:BF51" si="25">BE9*4.684</f>
        <v>135.83600000000001</v>
      </c>
      <c r="BG9" s="84">
        <f t="shared" ref="BG9:BG51" si="26">BF9*6</f>
        <v>815.01600000000008</v>
      </c>
      <c r="BH9" s="84">
        <f t="shared" ref="BH9:BI51" si="27">F9+X9+AP9</f>
        <v>2</v>
      </c>
      <c r="BI9" s="84">
        <f t="shared" si="27"/>
        <v>4.8999999999999995</v>
      </c>
      <c r="BJ9" s="84">
        <f t="shared" ref="BJ9:BJ51" si="28">BI9*6</f>
        <v>29.4</v>
      </c>
      <c r="BK9" s="84">
        <f t="shared" ref="BK9:BM51" si="29">BE9+BH9</f>
        <v>31</v>
      </c>
      <c r="BL9" s="84">
        <f t="shared" si="29"/>
        <v>140.73600000000002</v>
      </c>
      <c r="BM9" s="84">
        <f t="shared" si="29"/>
        <v>844.41600000000005</v>
      </c>
      <c r="BN9" s="186">
        <f t="shared" ref="BN9:BN52" si="30">BM9/2</f>
        <v>422.20800000000003</v>
      </c>
      <c r="BO9" s="195">
        <f t="shared" ref="BO9:BO52" si="31">ROUND(BN9,1)</f>
        <v>422.2</v>
      </c>
    </row>
    <row r="10" spans="1:67" ht="16.5">
      <c r="A10" s="130">
        <v>3</v>
      </c>
      <c r="B10" s="131" t="s">
        <v>491</v>
      </c>
      <c r="C10" s="132"/>
      <c r="D10" s="79">
        <f t="shared" si="0"/>
        <v>0</v>
      </c>
      <c r="E10" s="79">
        <f t="shared" si="1"/>
        <v>0</v>
      </c>
      <c r="F10" s="79">
        <v>2</v>
      </c>
      <c r="G10" s="79">
        <v>7.6</v>
      </c>
      <c r="H10" s="79">
        <f t="shared" si="2"/>
        <v>45.599999999999994</v>
      </c>
      <c r="I10" s="100">
        <f t="shared" si="3"/>
        <v>2</v>
      </c>
      <c r="J10" s="100">
        <f t="shared" si="3"/>
        <v>7.6</v>
      </c>
      <c r="K10" s="100">
        <f t="shared" si="3"/>
        <v>45.599999999999994</v>
      </c>
      <c r="L10" s="132"/>
      <c r="M10" s="79">
        <f t="shared" si="4"/>
        <v>0</v>
      </c>
      <c r="N10" s="79">
        <f t="shared" si="5"/>
        <v>0</v>
      </c>
      <c r="O10" s="79">
        <v>0</v>
      </c>
      <c r="P10" s="79">
        <v>0</v>
      </c>
      <c r="Q10" s="79">
        <f t="shared" si="6"/>
        <v>0</v>
      </c>
      <c r="R10" s="100">
        <f t="shared" si="7"/>
        <v>0</v>
      </c>
      <c r="S10" s="100">
        <f t="shared" si="7"/>
        <v>0</v>
      </c>
      <c r="T10" s="100">
        <f t="shared" si="7"/>
        <v>0</v>
      </c>
      <c r="U10" s="132"/>
      <c r="V10" s="79">
        <f t="shared" si="8"/>
        <v>0</v>
      </c>
      <c r="W10" s="79">
        <f t="shared" si="9"/>
        <v>0</v>
      </c>
      <c r="X10" s="79">
        <v>7</v>
      </c>
      <c r="Y10" s="79">
        <v>26.6</v>
      </c>
      <c r="Z10" s="79">
        <f t="shared" si="10"/>
        <v>159.60000000000002</v>
      </c>
      <c r="AA10" s="100">
        <f t="shared" si="11"/>
        <v>7</v>
      </c>
      <c r="AB10" s="100">
        <f t="shared" si="11"/>
        <v>26.6</v>
      </c>
      <c r="AC10" s="100">
        <f t="shared" si="11"/>
        <v>159.60000000000002</v>
      </c>
      <c r="AD10" s="132"/>
      <c r="AE10" s="79">
        <f t="shared" si="12"/>
        <v>0</v>
      </c>
      <c r="AF10" s="79">
        <f t="shared" si="13"/>
        <v>0</v>
      </c>
      <c r="AG10" s="79"/>
      <c r="AH10" s="79"/>
      <c r="AI10" s="79">
        <f t="shared" si="14"/>
        <v>0</v>
      </c>
      <c r="AJ10" s="79">
        <f t="shared" si="15"/>
        <v>0</v>
      </c>
      <c r="AK10" s="79">
        <f t="shared" si="15"/>
        <v>0</v>
      </c>
      <c r="AL10" s="79">
        <f t="shared" si="15"/>
        <v>0</v>
      </c>
      <c r="AM10" s="132"/>
      <c r="AN10" s="79">
        <f t="shared" si="16"/>
        <v>0</v>
      </c>
      <c r="AO10" s="102">
        <f t="shared" si="17"/>
        <v>0</v>
      </c>
      <c r="AP10" s="79"/>
      <c r="AQ10" s="102"/>
      <c r="AR10" s="79">
        <f t="shared" si="18"/>
        <v>0</v>
      </c>
      <c r="AS10" s="102">
        <f t="shared" si="19"/>
        <v>0</v>
      </c>
      <c r="AT10" s="79">
        <f t="shared" si="19"/>
        <v>0</v>
      </c>
      <c r="AU10" s="102">
        <f t="shared" si="19"/>
        <v>0</v>
      </c>
      <c r="AV10" s="133"/>
      <c r="AW10" s="79">
        <f t="shared" si="20"/>
        <v>0</v>
      </c>
      <c r="AX10" s="102">
        <f t="shared" si="21"/>
        <v>0</v>
      </c>
      <c r="AY10" s="79"/>
      <c r="AZ10" s="102"/>
      <c r="BA10" s="79">
        <f t="shared" si="22"/>
        <v>0</v>
      </c>
      <c r="BB10" s="102">
        <f t="shared" si="23"/>
        <v>0</v>
      </c>
      <c r="BC10" s="79">
        <f t="shared" si="23"/>
        <v>0</v>
      </c>
      <c r="BD10" s="102">
        <f t="shared" si="23"/>
        <v>0</v>
      </c>
      <c r="BE10" s="84">
        <f t="shared" si="24"/>
        <v>0</v>
      </c>
      <c r="BF10" s="84">
        <f t="shared" si="25"/>
        <v>0</v>
      </c>
      <c r="BG10" s="84">
        <f t="shared" si="26"/>
        <v>0</v>
      </c>
      <c r="BH10" s="84">
        <f t="shared" si="27"/>
        <v>9</v>
      </c>
      <c r="BI10" s="84">
        <f t="shared" si="27"/>
        <v>34.200000000000003</v>
      </c>
      <c r="BJ10" s="84">
        <f t="shared" si="28"/>
        <v>205.20000000000002</v>
      </c>
      <c r="BK10" s="84">
        <f t="shared" si="29"/>
        <v>9</v>
      </c>
      <c r="BL10" s="84">
        <f t="shared" si="29"/>
        <v>34.200000000000003</v>
      </c>
      <c r="BM10" s="84">
        <f t="shared" si="29"/>
        <v>205.20000000000002</v>
      </c>
      <c r="BN10" s="186">
        <f t="shared" si="30"/>
        <v>102.60000000000001</v>
      </c>
      <c r="BO10" s="195">
        <f t="shared" si="31"/>
        <v>102.6</v>
      </c>
    </row>
    <row r="11" spans="1:67" ht="16.5">
      <c r="A11" s="130">
        <v>4</v>
      </c>
      <c r="B11" s="131" t="s">
        <v>492</v>
      </c>
      <c r="C11" s="132">
        <v>5</v>
      </c>
      <c r="D11" s="79">
        <f t="shared" si="0"/>
        <v>23.42</v>
      </c>
      <c r="E11" s="79">
        <f t="shared" si="1"/>
        <v>140.52000000000001</v>
      </c>
      <c r="F11" s="79">
        <v>1</v>
      </c>
      <c r="G11" s="79">
        <v>3</v>
      </c>
      <c r="H11" s="79">
        <f t="shared" si="2"/>
        <v>18</v>
      </c>
      <c r="I11" s="100">
        <f t="shared" si="3"/>
        <v>6</v>
      </c>
      <c r="J11" s="100">
        <f t="shared" si="3"/>
        <v>26.42</v>
      </c>
      <c r="K11" s="100">
        <f t="shared" si="3"/>
        <v>158.52000000000001</v>
      </c>
      <c r="L11" s="132">
        <v>3</v>
      </c>
      <c r="M11" s="79">
        <f t="shared" si="4"/>
        <v>14.052</v>
      </c>
      <c r="N11" s="79">
        <f t="shared" si="5"/>
        <v>84.311999999999998</v>
      </c>
      <c r="O11" s="79">
        <v>0</v>
      </c>
      <c r="P11" s="79">
        <v>0</v>
      </c>
      <c r="Q11" s="79">
        <f t="shared" si="6"/>
        <v>0</v>
      </c>
      <c r="R11" s="100">
        <f t="shared" si="7"/>
        <v>3</v>
      </c>
      <c r="S11" s="100">
        <f t="shared" si="7"/>
        <v>14.052</v>
      </c>
      <c r="T11" s="100">
        <f t="shared" si="7"/>
        <v>84.311999999999998</v>
      </c>
      <c r="U11" s="132">
        <v>12</v>
      </c>
      <c r="V11" s="79">
        <f t="shared" si="8"/>
        <v>56.207999999999998</v>
      </c>
      <c r="W11" s="79">
        <f t="shared" si="9"/>
        <v>337.24799999999999</v>
      </c>
      <c r="X11" s="79"/>
      <c r="Y11" s="79"/>
      <c r="Z11" s="79">
        <f t="shared" si="10"/>
        <v>0</v>
      </c>
      <c r="AA11" s="100">
        <f t="shared" si="11"/>
        <v>12</v>
      </c>
      <c r="AB11" s="100">
        <f t="shared" si="11"/>
        <v>56.207999999999998</v>
      </c>
      <c r="AC11" s="100">
        <f t="shared" si="11"/>
        <v>337.24799999999999</v>
      </c>
      <c r="AD11" s="132"/>
      <c r="AE11" s="79">
        <f t="shared" si="12"/>
        <v>0</v>
      </c>
      <c r="AF11" s="79">
        <f t="shared" si="13"/>
        <v>0</v>
      </c>
      <c r="AG11" s="79"/>
      <c r="AH11" s="79"/>
      <c r="AI11" s="79">
        <f t="shared" si="14"/>
        <v>0</v>
      </c>
      <c r="AJ11" s="79">
        <f t="shared" si="15"/>
        <v>0</v>
      </c>
      <c r="AK11" s="79">
        <f t="shared" si="15"/>
        <v>0</v>
      </c>
      <c r="AL11" s="79">
        <f t="shared" si="15"/>
        <v>0</v>
      </c>
      <c r="AM11" s="132"/>
      <c r="AN11" s="79">
        <f t="shared" si="16"/>
        <v>0</v>
      </c>
      <c r="AO11" s="102">
        <f t="shared" si="17"/>
        <v>0</v>
      </c>
      <c r="AP11" s="79"/>
      <c r="AQ11" s="102"/>
      <c r="AR11" s="79">
        <f t="shared" si="18"/>
        <v>0</v>
      </c>
      <c r="AS11" s="102">
        <f t="shared" si="19"/>
        <v>0</v>
      </c>
      <c r="AT11" s="79">
        <f t="shared" si="19"/>
        <v>0</v>
      </c>
      <c r="AU11" s="102">
        <f t="shared" si="19"/>
        <v>0</v>
      </c>
      <c r="AV11" s="133"/>
      <c r="AW11" s="79">
        <f t="shared" si="20"/>
        <v>0</v>
      </c>
      <c r="AX11" s="102">
        <f t="shared" si="21"/>
        <v>0</v>
      </c>
      <c r="AY11" s="79"/>
      <c r="AZ11" s="102"/>
      <c r="BA11" s="79">
        <f t="shared" si="22"/>
        <v>0</v>
      </c>
      <c r="BB11" s="102">
        <f t="shared" si="23"/>
        <v>0</v>
      </c>
      <c r="BC11" s="79">
        <f t="shared" si="23"/>
        <v>0</v>
      </c>
      <c r="BD11" s="102">
        <f t="shared" si="23"/>
        <v>0</v>
      </c>
      <c r="BE11" s="84">
        <f t="shared" si="24"/>
        <v>17</v>
      </c>
      <c r="BF11" s="84">
        <f t="shared" si="25"/>
        <v>79.628</v>
      </c>
      <c r="BG11" s="84">
        <f t="shared" si="26"/>
        <v>477.76800000000003</v>
      </c>
      <c r="BH11" s="84">
        <f t="shared" si="27"/>
        <v>1</v>
      </c>
      <c r="BI11" s="84">
        <f t="shared" si="27"/>
        <v>3</v>
      </c>
      <c r="BJ11" s="84">
        <f t="shared" si="28"/>
        <v>18</v>
      </c>
      <c r="BK11" s="84">
        <f t="shared" si="29"/>
        <v>18</v>
      </c>
      <c r="BL11" s="84">
        <f t="shared" si="29"/>
        <v>82.628</v>
      </c>
      <c r="BM11" s="84">
        <f t="shared" si="29"/>
        <v>495.76800000000003</v>
      </c>
      <c r="BN11" s="186">
        <f t="shared" si="30"/>
        <v>247.88400000000001</v>
      </c>
      <c r="BO11" s="195">
        <f t="shared" si="31"/>
        <v>247.9</v>
      </c>
    </row>
    <row r="12" spans="1:67" ht="16.5">
      <c r="A12" s="130">
        <v>5</v>
      </c>
      <c r="B12" s="131" t="s">
        <v>493</v>
      </c>
      <c r="C12" s="132">
        <v>1</v>
      </c>
      <c r="D12" s="79">
        <f t="shared" si="0"/>
        <v>4.6840000000000002</v>
      </c>
      <c r="E12" s="79">
        <f t="shared" si="1"/>
        <v>28.103999999999999</v>
      </c>
      <c r="F12" s="79"/>
      <c r="G12" s="79"/>
      <c r="H12" s="79">
        <f t="shared" si="2"/>
        <v>0</v>
      </c>
      <c r="I12" s="100">
        <f t="shared" si="3"/>
        <v>1</v>
      </c>
      <c r="J12" s="100">
        <f t="shared" si="3"/>
        <v>4.6840000000000002</v>
      </c>
      <c r="K12" s="100">
        <f t="shared" si="3"/>
        <v>28.103999999999999</v>
      </c>
      <c r="L12" s="132"/>
      <c r="M12" s="79">
        <f t="shared" si="4"/>
        <v>0</v>
      </c>
      <c r="N12" s="79">
        <f t="shared" si="5"/>
        <v>0</v>
      </c>
      <c r="O12" s="79">
        <v>0</v>
      </c>
      <c r="P12" s="79">
        <v>0</v>
      </c>
      <c r="Q12" s="79">
        <f t="shared" si="6"/>
        <v>0</v>
      </c>
      <c r="R12" s="100">
        <f t="shared" si="7"/>
        <v>0</v>
      </c>
      <c r="S12" s="100">
        <f t="shared" si="7"/>
        <v>0</v>
      </c>
      <c r="T12" s="100">
        <f t="shared" si="7"/>
        <v>0</v>
      </c>
      <c r="U12" s="132">
        <v>6</v>
      </c>
      <c r="V12" s="79">
        <f t="shared" si="8"/>
        <v>28.103999999999999</v>
      </c>
      <c r="W12" s="79">
        <f t="shared" si="9"/>
        <v>168.624</v>
      </c>
      <c r="X12" s="79">
        <v>2</v>
      </c>
      <c r="Y12" s="79">
        <v>4.2</v>
      </c>
      <c r="Z12" s="79">
        <f t="shared" si="10"/>
        <v>25.200000000000003</v>
      </c>
      <c r="AA12" s="100">
        <f t="shared" si="11"/>
        <v>8</v>
      </c>
      <c r="AB12" s="100">
        <f t="shared" si="11"/>
        <v>32.304000000000002</v>
      </c>
      <c r="AC12" s="100">
        <f t="shared" si="11"/>
        <v>193.82400000000001</v>
      </c>
      <c r="AD12" s="132"/>
      <c r="AE12" s="79">
        <f t="shared" si="12"/>
        <v>0</v>
      </c>
      <c r="AF12" s="79">
        <f t="shared" si="13"/>
        <v>0</v>
      </c>
      <c r="AG12" s="79"/>
      <c r="AH12" s="79"/>
      <c r="AI12" s="79">
        <f t="shared" si="14"/>
        <v>0</v>
      </c>
      <c r="AJ12" s="79">
        <f t="shared" si="15"/>
        <v>0</v>
      </c>
      <c r="AK12" s="79">
        <f t="shared" si="15"/>
        <v>0</v>
      </c>
      <c r="AL12" s="79">
        <f t="shared" si="15"/>
        <v>0</v>
      </c>
      <c r="AM12" s="132"/>
      <c r="AN12" s="79">
        <f t="shared" si="16"/>
        <v>0</v>
      </c>
      <c r="AO12" s="102">
        <f t="shared" si="17"/>
        <v>0</v>
      </c>
      <c r="AP12" s="79"/>
      <c r="AQ12" s="102"/>
      <c r="AR12" s="79">
        <f t="shared" si="18"/>
        <v>0</v>
      </c>
      <c r="AS12" s="102">
        <f t="shared" si="19"/>
        <v>0</v>
      </c>
      <c r="AT12" s="79">
        <f t="shared" si="19"/>
        <v>0</v>
      </c>
      <c r="AU12" s="102">
        <f t="shared" si="19"/>
        <v>0</v>
      </c>
      <c r="AV12" s="133"/>
      <c r="AW12" s="79">
        <f t="shared" si="20"/>
        <v>0</v>
      </c>
      <c r="AX12" s="102">
        <f t="shared" si="21"/>
        <v>0</v>
      </c>
      <c r="AY12" s="79"/>
      <c r="AZ12" s="102"/>
      <c r="BA12" s="79">
        <f t="shared" si="22"/>
        <v>0</v>
      </c>
      <c r="BB12" s="102">
        <f t="shared" si="23"/>
        <v>0</v>
      </c>
      <c r="BC12" s="79">
        <f t="shared" si="23"/>
        <v>0</v>
      </c>
      <c r="BD12" s="102">
        <f t="shared" si="23"/>
        <v>0</v>
      </c>
      <c r="BE12" s="84">
        <f t="shared" si="24"/>
        <v>7</v>
      </c>
      <c r="BF12" s="84">
        <f t="shared" si="25"/>
        <v>32.788000000000004</v>
      </c>
      <c r="BG12" s="84">
        <f t="shared" si="26"/>
        <v>196.72800000000001</v>
      </c>
      <c r="BH12" s="84">
        <f t="shared" si="27"/>
        <v>2</v>
      </c>
      <c r="BI12" s="84">
        <f t="shared" si="27"/>
        <v>4.2</v>
      </c>
      <c r="BJ12" s="84">
        <f t="shared" si="28"/>
        <v>25.200000000000003</v>
      </c>
      <c r="BK12" s="84">
        <f t="shared" si="29"/>
        <v>9</v>
      </c>
      <c r="BL12" s="84">
        <f t="shared" si="29"/>
        <v>36.988000000000007</v>
      </c>
      <c r="BM12" s="84">
        <f t="shared" si="29"/>
        <v>221.928</v>
      </c>
      <c r="BN12" s="186">
        <f t="shared" si="30"/>
        <v>110.964</v>
      </c>
      <c r="BO12" s="195">
        <f t="shared" si="31"/>
        <v>111</v>
      </c>
    </row>
    <row r="13" spans="1:67" ht="16.5">
      <c r="A13" s="130">
        <v>6</v>
      </c>
      <c r="B13" s="131" t="s">
        <v>494</v>
      </c>
      <c r="C13" s="132">
        <v>2</v>
      </c>
      <c r="D13" s="79">
        <f t="shared" si="0"/>
        <v>9.3680000000000003</v>
      </c>
      <c r="E13" s="79">
        <f t="shared" si="1"/>
        <v>56.207999999999998</v>
      </c>
      <c r="F13" s="79">
        <v>2</v>
      </c>
      <c r="G13" s="79">
        <v>1.6</v>
      </c>
      <c r="H13" s="79">
        <f t="shared" si="2"/>
        <v>9.6000000000000014</v>
      </c>
      <c r="I13" s="100">
        <f t="shared" si="3"/>
        <v>4</v>
      </c>
      <c r="J13" s="100">
        <f t="shared" si="3"/>
        <v>10.968</v>
      </c>
      <c r="K13" s="100">
        <f t="shared" si="3"/>
        <v>65.807999999999993</v>
      </c>
      <c r="L13" s="132">
        <v>1</v>
      </c>
      <c r="M13" s="79">
        <f t="shared" si="4"/>
        <v>4.6840000000000002</v>
      </c>
      <c r="N13" s="79">
        <f t="shared" si="5"/>
        <v>28.103999999999999</v>
      </c>
      <c r="O13" s="79">
        <v>0</v>
      </c>
      <c r="P13" s="79">
        <v>0</v>
      </c>
      <c r="Q13" s="79">
        <f t="shared" si="6"/>
        <v>0</v>
      </c>
      <c r="R13" s="100">
        <f t="shared" si="7"/>
        <v>1</v>
      </c>
      <c r="S13" s="100">
        <f t="shared" si="7"/>
        <v>4.6840000000000002</v>
      </c>
      <c r="T13" s="100">
        <f t="shared" si="7"/>
        <v>28.103999999999999</v>
      </c>
      <c r="U13" s="132">
        <v>4</v>
      </c>
      <c r="V13" s="79">
        <f t="shared" si="8"/>
        <v>18.736000000000001</v>
      </c>
      <c r="W13" s="79">
        <f t="shared" si="9"/>
        <v>112.416</v>
      </c>
      <c r="X13" s="79">
        <v>1</v>
      </c>
      <c r="Y13" s="79">
        <v>2.8</v>
      </c>
      <c r="Z13" s="79">
        <f t="shared" si="10"/>
        <v>16.799999999999997</v>
      </c>
      <c r="AA13" s="100">
        <f t="shared" si="11"/>
        <v>5</v>
      </c>
      <c r="AB13" s="100">
        <f t="shared" si="11"/>
        <v>21.536000000000001</v>
      </c>
      <c r="AC13" s="100">
        <f t="shared" si="11"/>
        <v>129.21600000000001</v>
      </c>
      <c r="AD13" s="132"/>
      <c r="AE13" s="79">
        <f t="shared" si="12"/>
        <v>0</v>
      </c>
      <c r="AF13" s="79">
        <f t="shared" si="13"/>
        <v>0</v>
      </c>
      <c r="AG13" s="79"/>
      <c r="AH13" s="79"/>
      <c r="AI13" s="79">
        <f t="shared" si="14"/>
        <v>0</v>
      </c>
      <c r="AJ13" s="79">
        <f t="shared" si="15"/>
        <v>0</v>
      </c>
      <c r="AK13" s="79">
        <f t="shared" si="15"/>
        <v>0</v>
      </c>
      <c r="AL13" s="79">
        <f t="shared" si="15"/>
        <v>0</v>
      </c>
      <c r="AM13" s="132"/>
      <c r="AN13" s="79">
        <f t="shared" si="16"/>
        <v>0</v>
      </c>
      <c r="AO13" s="102">
        <f t="shared" si="17"/>
        <v>0</v>
      </c>
      <c r="AP13" s="79"/>
      <c r="AQ13" s="102"/>
      <c r="AR13" s="79">
        <f t="shared" si="18"/>
        <v>0</v>
      </c>
      <c r="AS13" s="102">
        <f t="shared" si="19"/>
        <v>0</v>
      </c>
      <c r="AT13" s="79">
        <f t="shared" si="19"/>
        <v>0</v>
      </c>
      <c r="AU13" s="102">
        <f t="shared" si="19"/>
        <v>0</v>
      </c>
      <c r="AV13" s="133"/>
      <c r="AW13" s="79">
        <f t="shared" si="20"/>
        <v>0</v>
      </c>
      <c r="AX13" s="102">
        <f t="shared" si="21"/>
        <v>0</v>
      </c>
      <c r="AY13" s="79"/>
      <c r="AZ13" s="102"/>
      <c r="BA13" s="79">
        <f t="shared" si="22"/>
        <v>0</v>
      </c>
      <c r="BB13" s="102">
        <f t="shared" si="23"/>
        <v>0</v>
      </c>
      <c r="BC13" s="79">
        <f t="shared" si="23"/>
        <v>0</v>
      </c>
      <c r="BD13" s="102">
        <f t="shared" si="23"/>
        <v>0</v>
      </c>
      <c r="BE13" s="84">
        <f t="shared" si="24"/>
        <v>6</v>
      </c>
      <c r="BF13" s="84">
        <f t="shared" si="25"/>
        <v>28.103999999999999</v>
      </c>
      <c r="BG13" s="84">
        <f t="shared" si="26"/>
        <v>168.624</v>
      </c>
      <c r="BH13" s="84">
        <f t="shared" si="27"/>
        <v>3</v>
      </c>
      <c r="BI13" s="84">
        <f t="shared" si="27"/>
        <v>4.4000000000000004</v>
      </c>
      <c r="BJ13" s="84">
        <f t="shared" si="28"/>
        <v>26.400000000000002</v>
      </c>
      <c r="BK13" s="84">
        <f t="shared" si="29"/>
        <v>9</v>
      </c>
      <c r="BL13" s="84">
        <f t="shared" si="29"/>
        <v>32.503999999999998</v>
      </c>
      <c r="BM13" s="84">
        <f t="shared" si="29"/>
        <v>195.024</v>
      </c>
      <c r="BN13" s="186">
        <f t="shared" si="30"/>
        <v>97.512</v>
      </c>
      <c r="BO13" s="195">
        <f t="shared" si="31"/>
        <v>97.5</v>
      </c>
    </row>
    <row r="14" spans="1:67" ht="16.5">
      <c r="A14" s="130">
        <v>7</v>
      </c>
      <c r="B14" s="131" t="s">
        <v>495</v>
      </c>
      <c r="C14" s="132">
        <v>1</v>
      </c>
      <c r="D14" s="79">
        <f t="shared" si="0"/>
        <v>4.6840000000000002</v>
      </c>
      <c r="E14" s="79">
        <f t="shared" si="1"/>
        <v>28.103999999999999</v>
      </c>
      <c r="F14" s="79"/>
      <c r="G14" s="79"/>
      <c r="H14" s="79">
        <f t="shared" si="2"/>
        <v>0</v>
      </c>
      <c r="I14" s="100">
        <f t="shared" si="3"/>
        <v>1</v>
      </c>
      <c r="J14" s="100">
        <f t="shared" si="3"/>
        <v>4.6840000000000002</v>
      </c>
      <c r="K14" s="100">
        <f t="shared" si="3"/>
        <v>28.103999999999999</v>
      </c>
      <c r="L14" s="132"/>
      <c r="M14" s="79">
        <f t="shared" si="4"/>
        <v>0</v>
      </c>
      <c r="N14" s="79">
        <f t="shared" si="5"/>
        <v>0</v>
      </c>
      <c r="O14" s="79">
        <v>0</v>
      </c>
      <c r="P14" s="79">
        <v>0</v>
      </c>
      <c r="Q14" s="79">
        <f t="shared" si="6"/>
        <v>0</v>
      </c>
      <c r="R14" s="100">
        <f t="shared" si="7"/>
        <v>0</v>
      </c>
      <c r="S14" s="100">
        <f t="shared" si="7"/>
        <v>0</v>
      </c>
      <c r="T14" s="100">
        <f t="shared" si="7"/>
        <v>0</v>
      </c>
      <c r="U14" s="132"/>
      <c r="V14" s="79">
        <f t="shared" si="8"/>
        <v>0</v>
      </c>
      <c r="W14" s="79">
        <f t="shared" si="9"/>
        <v>0</v>
      </c>
      <c r="X14" s="79"/>
      <c r="Y14" s="79"/>
      <c r="Z14" s="79">
        <f t="shared" si="10"/>
        <v>0</v>
      </c>
      <c r="AA14" s="100">
        <f t="shared" si="11"/>
        <v>0</v>
      </c>
      <c r="AB14" s="100">
        <f t="shared" si="11"/>
        <v>0</v>
      </c>
      <c r="AC14" s="100">
        <f t="shared" si="11"/>
        <v>0</v>
      </c>
      <c r="AD14" s="132"/>
      <c r="AE14" s="79">
        <f t="shared" si="12"/>
        <v>0</v>
      </c>
      <c r="AF14" s="79">
        <f t="shared" si="13"/>
        <v>0</v>
      </c>
      <c r="AG14" s="79"/>
      <c r="AH14" s="79"/>
      <c r="AI14" s="79">
        <f t="shared" si="14"/>
        <v>0</v>
      </c>
      <c r="AJ14" s="79">
        <f t="shared" si="15"/>
        <v>0</v>
      </c>
      <c r="AK14" s="79">
        <f t="shared" si="15"/>
        <v>0</v>
      </c>
      <c r="AL14" s="79">
        <f t="shared" si="15"/>
        <v>0</v>
      </c>
      <c r="AM14" s="132"/>
      <c r="AN14" s="79">
        <f t="shared" si="16"/>
        <v>0</v>
      </c>
      <c r="AO14" s="102">
        <f t="shared" si="17"/>
        <v>0</v>
      </c>
      <c r="AP14" s="79"/>
      <c r="AQ14" s="102"/>
      <c r="AR14" s="79">
        <f t="shared" si="18"/>
        <v>0</v>
      </c>
      <c r="AS14" s="102">
        <f t="shared" si="19"/>
        <v>0</v>
      </c>
      <c r="AT14" s="79">
        <f t="shared" si="19"/>
        <v>0</v>
      </c>
      <c r="AU14" s="102">
        <f t="shared" si="19"/>
        <v>0</v>
      </c>
      <c r="AV14" s="133"/>
      <c r="AW14" s="79">
        <f t="shared" si="20"/>
        <v>0</v>
      </c>
      <c r="AX14" s="102">
        <f t="shared" si="21"/>
        <v>0</v>
      </c>
      <c r="AY14" s="79"/>
      <c r="AZ14" s="102"/>
      <c r="BA14" s="79">
        <f t="shared" si="22"/>
        <v>0</v>
      </c>
      <c r="BB14" s="102">
        <f t="shared" si="23"/>
        <v>0</v>
      </c>
      <c r="BC14" s="79">
        <f t="shared" si="23"/>
        <v>0</v>
      </c>
      <c r="BD14" s="102">
        <f t="shared" si="23"/>
        <v>0</v>
      </c>
      <c r="BE14" s="84">
        <f t="shared" si="24"/>
        <v>1</v>
      </c>
      <c r="BF14" s="84">
        <f t="shared" si="25"/>
        <v>4.6840000000000002</v>
      </c>
      <c r="BG14" s="84">
        <f t="shared" si="26"/>
        <v>28.103999999999999</v>
      </c>
      <c r="BH14" s="84">
        <f t="shared" si="27"/>
        <v>0</v>
      </c>
      <c r="BI14" s="84">
        <f t="shared" si="27"/>
        <v>0</v>
      </c>
      <c r="BJ14" s="84">
        <f t="shared" si="28"/>
        <v>0</v>
      </c>
      <c r="BK14" s="84">
        <f t="shared" si="29"/>
        <v>1</v>
      </c>
      <c r="BL14" s="84">
        <f t="shared" si="29"/>
        <v>4.6840000000000002</v>
      </c>
      <c r="BM14" s="84">
        <f t="shared" si="29"/>
        <v>28.103999999999999</v>
      </c>
      <c r="BN14" s="186">
        <f t="shared" si="30"/>
        <v>14.052</v>
      </c>
      <c r="BO14" s="195">
        <f t="shared" si="31"/>
        <v>14.1</v>
      </c>
    </row>
    <row r="15" spans="1:67" ht="16.5">
      <c r="A15" s="130">
        <v>8</v>
      </c>
      <c r="B15" s="131" t="s">
        <v>496</v>
      </c>
      <c r="C15" s="132">
        <v>2</v>
      </c>
      <c r="D15" s="79">
        <f t="shared" si="0"/>
        <v>9.3680000000000003</v>
      </c>
      <c r="E15" s="79">
        <f t="shared" si="1"/>
        <v>56.207999999999998</v>
      </c>
      <c r="F15" s="79"/>
      <c r="G15" s="79"/>
      <c r="H15" s="79">
        <f t="shared" si="2"/>
        <v>0</v>
      </c>
      <c r="I15" s="100">
        <f t="shared" si="3"/>
        <v>2</v>
      </c>
      <c r="J15" s="100">
        <f t="shared" si="3"/>
        <v>9.3680000000000003</v>
      </c>
      <c r="K15" s="100">
        <f t="shared" si="3"/>
        <v>56.207999999999998</v>
      </c>
      <c r="L15" s="132">
        <v>1</v>
      </c>
      <c r="M15" s="79">
        <f t="shared" si="4"/>
        <v>4.6840000000000002</v>
      </c>
      <c r="N15" s="79">
        <f t="shared" si="5"/>
        <v>28.103999999999999</v>
      </c>
      <c r="O15" s="79">
        <v>0</v>
      </c>
      <c r="P15" s="79">
        <v>0</v>
      </c>
      <c r="Q15" s="79">
        <f t="shared" si="6"/>
        <v>0</v>
      </c>
      <c r="R15" s="100">
        <f t="shared" si="7"/>
        <v>1</v>
      </c>
      <c r="S15" s="100">
        <f t="shared" si="7"/>
        <v>4.6840000000000002</v>
      </c>
      <c r="T15" s="100">
        <f t="shared" si="7"/>
        <v>28.103999999999999</v>
      </c>
      <c r="U15" s="132"/>
      <c r="V15" s="79">
        <f t="shared" si="8"/>
        <v>0</v>
      </c>
      <c r="W15" s="79">
        <f t="shared" si="9"/>
        <v>0</v>
      </c>
      <c r="X15" s="79"/>
      <c r="Y15" s="79"/>
      <c r="Z15" s="79">
        <f t="shared" si="10"/>
        <v>0</v>
      </c>
      <c r="AA15" s="100">
        <f t="shared" si="11"/>
        <v>0</v>
      </c>
      <c r="AB15" s="100">
        <f t="shared" si="11"/>
        <v>0</v>
      </c>
      <c r="AC15" s="100">
        <f t="shared" si="11"/>
        <v>0</v>
      </c>
      <c r="AD15" s="132"/>
      <c r="AE15" s="79">
        <f t="shared" si="12"/>
        <v>0</v>
      </c>
      <c r="AF15" s="79">
        <f t="shared" si="13"/>
        <v>0</v>
      </c>
      <c r="AG15" s="79"/>
      <c r="AH15" s="79"/>
      <c r="AI15" s="79">
        <f t="shared" si="14"/>
        <v>0</v>
      </c>
      <c r="AJ15" s="79">
        <f t="shared" si="15"/>
        <v>0</v>
      </c>
      <c r="AK15" s="79">
        <f t="shared" si="15"/>
        <v>0</v>
      </c>
      <c r="AL15" s="79">
        <f t="shared" si="15"/>
        <v>0</v>
      </c>
      <c r="AM15" s="132"/>
      <c r="AN15" s="79">
        <f t="shared" si="16"/>
        <v>0</v>
      </c>
      <c r="AO15" s="102">
        <f t="shared" si="17"/>
        <v>0</v>
      </c>
      <c r="AP15" s="79"/>
      <c r="AQ15" s="102"/>
      <c r="AR15" s="79">
        <f t="shared" si="18"/>
        <v>0</v>
      </c>
      <c r="AS15" s="102">
        <f t="shared" si="19"/>
        <v>0</v>
      </c>
      <c r="AT15" s="79">
        <f t="shared" si="19"/>
        <v>0</v>
      </c>
      <c r="AU15" s="102">
        <f t="shared" si="19"/>
        <v>0</v>
      </c>
      <c r="AV15" s="133"/>
      <c r="AW15" s="79">
        <f t="shared" si="20"/>
        <v>0</v>
      </c>
      <c r="AX15" s="102">
        <f t="shared" si="21"/>
        <v>0</v>
      </c>
      <c r="AY15" s="79"/>
      <c r="AZ15" s="102"/>
      <c r="BA15" s="79">
        <f t="shared" si="22"/>
        <v>0</v>
      </c>
      <c r="BB15" s="102">
        <f t="shared" si="23"/>
        <v>0</v>
      </c>
      <c r="BC15" s="79">
        <f t="shared" si="23"/>
        <v>0</v>
      </c>
      <c r="BD15" s="102">
        <f t="shared" si="23"/>
        <v>0</v>
      </c>
      <c r="BE15" s="84">
        <f t="shared" si="24"/>
        <v>2</v>
      </c>
      <c r="BF15" s="84">
        <f t="shared" si="25"/>
        <v>9.3680000000000003</v>
      </c>
      <c r="BG15" s="84">
        <f t="shared" si="26"/>
        <v>56.207999999999998</v>
      </c>
      <c r="BH15" s="84">
        <f t="shared" si="27"/>
        <v>0</v>
      </c>
      <c r="BI15" s="84">
        <f t="shared" si="27"/>
        <v>0</v>
      </c>
      <c r="BJ15" s="84">
        <f t="shared" si="28"/>
        <v>0</v>
      </c>
      <c r="BK15" s="84">
        <f t="shared" si="29"/>
        <v>2</v>
      </c>
      <c r="BL15" s="84">
        <f t="shared" si="29"/>
        <v>9.3680000000000003</v>
      </c>
      <c r="BM15" s="84">
        <f t="shared" si="29"/>
        <v>56.207999999999998</v>
      </c>
      <c r="BN15" s="186">
        <f t="shared" si="30"/>
        <v>28.103999999999999</v>
      </c>
      <c r="BO15" s="195">
        <f t="shared" si="31"/>
        <v>28.1</v>
      </c>
    </row>
    <row r="16" spans="1:67" ht="16.5">
      <c r="A16" s="130">
        <v>9</v>
      </c>
      <c r="B16" s="131" t="s">
        <v>497</v>
      </c>
      <c r="C16" s="132"/>
      <c r="D16" s="79">
        <f t="shared" si="0"/>
        <v>0</v>
      </c>
      <c r="E16" s="79">
        <f t="shared" si="1"/>
        <v>0</v>
      </c>
      <c r="F16" s="79"/>
      <c r="G16" s="79"/>
      <c r="H16" s="79">
        <f t="shared" si="2"/>
        <v>0</v>
      </c>
      <c r="I16" s="100">
        <f t="shared" si="3"/>
        <v>0</v>
      </c>
      <c r="J16" s="100">
        <f t="shared" si="3"/>
        <v>0</v>
      </c>
      <c r="K16" s="100">
        <f t="shared" si="3"/>
        <v>0</v>
      </c>
      <c r="L16" s="132"/>
      <c r="M16" s="79">
        <f t="shared" si="4"/>
        <v>0</v>
      </c>
      <c r="N16" s="79">
        <f t="shared" si="5"/>
        <v>0</v>
      </c>
      <c r="O16" s="79">
        <v>0</v>
      </c>
      <c r="P16" s="79">
        <v>0</v>
      </c>
      <c r="Q16" s="79">
        <f t="shared" si="6"/>
        <v>0</v>
      </c>
      <c r="R16" s="100">
        <f t="shared" si="7"/>
        <v>0</v>
      </c>
      <c r="S16" s="100">
        <f t="shared" si="7"/>
        <v>0</v>
      </c>
      <c r="T16" s="100">
        <f t="shared" si="7"/>
        <v>0</v>
      </c>
      <c r="U16" s="132">
        <v>2</v>
      </c>
      <c r="V16" s="79">
        <f t="shared" si="8"/>
        <v>9.3680000000000003</v>
      </c>
      <c r="W16" s="79">
        <f t="shared" si="9"/>
        <v>56.207999999999998</v>
      </c>
      <c r="X16" s="79">
        <v>1</v>
      </c>
      <c r="Y16" s="79">
        <v>0.8</v>
      </c>
      <c r="Z16" s="79">
        <f t="shared" si="10"/>
        <v>4.8000000000000007</v>
      </c>
      <c r="AA16" s="100">
        <f t="shared" si="11"/>
        <v>3</v>
      </c>
      <c r="AB16" s="100">
        <f t="shared" si="11"/>
        <v>10.168000000000001</v>
      </c>
      <c r="AC16" s="100">
        <f t="shared" si="11"/>
        <v>61.007999999999996</v>
      </c>
      <c r="AD16" s="132"/>
      <c r="AE16" s="79">
        <f t="shared" si="12"/>
        <v>0</v>
      </c>
      <c r="AF16" s="79">
        <f t="shared" si="13"/>
        <v>0</v>
      </c>
      <c r="AG16" s="79"/>
      <c r="AH16" s="79"/>
      <c r="AI16" s="79">
        <f t="shared" si="14"/>
        <v>0</v>
      </c>
      <c r="AJ16" s="79">
        <f t="shared" si="15"/>
        <v>0</v>
      </c>
      <c r="AK16" s="79">
        <f t="shared" si="15"/>
        <v>0</v>
      </c>
      <c r="AL16" s="79">
        <f t="shared" si="15"/>
        <v>0</v>
      </c>
      <c r="AM16" s="132"/>
      <c r="AN16" s="79">
        <f t="shared" si="16"/>
        <v>0</v>
      </c>
      <c r="AO16" s="102">
        <f t="shared" si="17"/>
        <v>0</v>
      </c>
      <c r="AP16" s="79"/>
      <c r="AQ16" s="102"/>
      <c r="AR16" s="79">
        <f t="shared" si="18"/>
        <v>0</v>
      </c>
      <c r="AS16" s="102">
        <f t="shared" si="19"/>
        <v>0</v>
      </c>
      <c r="AT16" s="79">
        <f t="shared" si="19"/>
        <v>0</v>
      </c>
      <c r="AU16" s="102">
        <f t="shared" si="19"/>
        <v>0</v>
      </c>
      <c r="AV16" s="133"/>
      <c r="AW16" s="79">
        <f t="shared" si="20"/>
        <v>0</v>
      </c>
      <c r="AX16" s="102">
        <f t="shared" si="21"/>
        <v>0</v>
      </c>
      <c r="AY16" s="79"/>
      <c r="AZ16" s="102"/>
      <c r="BA16" s="79">
        <f t="shared" si="22"/>
        <v>0</v>
      </c>
      <c r="BB16" s="102">
        <f t="shared" si="23"/>
        <v>0</v>
      </c>
      <c r="BC16" s="79">
        <f t="shared" si="23"/>
        <v>0</v>
      </c>
      <c r="BD16" s="102">
        <f t="shared" si="23"/>
        <v>0</v>
      </c>
      <c r="BE16" s="84">
        <f t="shared" si="24"/>
        <v>2</v>
      </c>
      <c r="BF16" s="84">
        <f t="shared" si="25"/>
        <v>9.3680000000000003</v>
      </c>
      <c r="BG16" s="84">
        <f t="shared" si="26"/>
        <v>56.207999999999998</v>
      </c>
      <c r="BH16" s="84">
        <f t="shared" si="27"/>
        <v>1</v>
      </c>
      <c r="BI16" s="84">
        <f t="shared" si="27"/>
        <v>0.8</v>
      </c>
      <c r="BJ16" s="84">
        <f t="shared" si="28"/>
        <v>4.8000000000000007</v>
      </c>
      <c r="BK16" s="84">
        <f t="shared" si="29"/>
        <v>3</v>
      </c>
      <c r="BL16" s="84">
        <f t="shared" si="29"/>
        <v>10.168000000000001</v>
      </c>
      <c r="BM16" s="84">
        <f t="shared" si="29"/>
        <v>61.007999999999996</v>
      </c>
      <c r="BN16" s="186">
        <f t="shared" si="30"/>
        <v>30.503999999999998</v>
      </c>
      <c r="BO16" s="195">
        <f t="shared" si="31"/>
        <v>30.5</v>
      </c>
    </row>
    <row r="17" spans="1:67" ht="16.5">
      <c r="A17" s="130">
        <v>10</v>
      </c>
      <c r="B17" s="131" t="s">
        <v>498</v>
      </c>
      <c r="C17" s="132"/>
      <c r="D17" s="79">
        <f t="shared" si="0"/>
        <v>0</v>
      </c>
      <c r="E17" s="79">
        <f t="shared" si="1"/>
        <v>0</v>
      </c>
      <c r="F17" s="79">
        <v>1</v>
      </c>
      <c r="G17" s="79">
        <v>0.8</v>
      </c>
      <c r="H17" s="79">
        <f t="shared" si="2"/>
        <v>4.8000000000000007</v>
      </c>
      <c r="I17" s="100">
        <f t="shared" si="3"/>
        <v>1</v>
      </c>
      <c r="J17" s="100">
        <f t="shared" si="3"/>
        <v>0.8</v>
      </c>
      <c r="K17" s="100">
        <f t="shared" si="3"/>
        <v>4.8000000000000007</v>
      </c>
      <c r="L17" s="132"/>
      <c r="M17" s="79">
        <f t="shared" si="4"/>
        <v>0</v>
      </c>
      <c r="N17" s="79">
        <f t="shared" si="5"/>
        <v>0</v>
      </c>
      <c r="O17" s="79">
        <v>0</v>
      </c>
      <c r="P17" s="79">
        <v>0</v>
      </c>
      <c r="Q17" s="79">
        <f t="shared" si="6"/>
        <v>0</v>
      </c>
      <c r="R17" s="100">
        <f t="shared" si="7"/>
        <v>0</v>
      </c>
      <c r="S17" s="100">
        <f t="shared" si="7"/>
        <v>0</v>
      </c>
      <c r="T17" s="100">
        <f t="shared" si="7"/>
        <v>0</v>
      </c>
      <c r="U17" s="132"/>
      <c r="V17" s="79">
        <f t="shared" si="8"/>
        <v>0</v>
      </c>
      <c r="W17" s="79">
        <f t="shared" si="9"/>
        <v>0</v>
      </c>
      <c r="X17" s="79"/>
      <c r="Y17" s="79"/>
      <c r="Z17" s="79">
        <f t="shared" si="10"/>
        <v>0</v>
      </c>
      <c r="AA17" s="100">
        <f t="shared" si="11"/>
        <v>0</v>
      </c>
      <c r="AB17" s="100">
        <f t="shared" si="11"/>
        <v>0</v>
      </c>
      <c r="AC17" s="100">
        <f t="shared" si="11"/>
        <v>0</v>
      </c>
      <c r="AD17" s="132"/>
      <c r="AE17" s="79">
        <f t="shared" si="12"/>
        <v>0</v>
      </c>
      <c r="AF17" s="79">
        <f t="shared" si="13"/>
        <v>0</v>
      </c>
      <c r="AG17" s="79"/>
      <c r="AH17" s="79"/>
      <c r="AI17" s="79">
        <f t="shared" si="14"/>
        <v>0</v>
      </c>
      <c r="AJ17" s="79">
        <f t="shared" si="15"/>
        <v>0</v>
      </c>
      <c r="AK17" s="79">
        <f t="shared" si="15"/>
        <v>0</v>
      </c>
      <c r="AL17" s="79">
        <f t="shared" si="15"/>
        <v>0</v>
      </c>
      <c r="AM17" s="132"/>
      <c r="AN17" s="79">
        <f t="shared" si="16"/>
        <v>0</v>
      </c>
      <c r="AO17" s="102">
        <f t="shared" si="17"/>
        <v>0</v>
      </c>
      <c r="AP17" s="79"/>
      <c r="AQ17" s="102"/>
      <c r="AR17" s="79">
        <f t="shared" si="18"/>
        <v>0</v>
      </c>
      <c r="AS17" s="102">
        <f t="shared" si="19"/>
        <v>0</v>
      </c>
      <c r="AT17" s="79">
        <f t="shared" si="19"/>
        <v>0</v>
      </c>
      <c r="AU17" s="102">
        <f t="shared" si="19"/>
        <v>0</v>
      </c>
      <c r="AV17" s="133"/>
      <c r="AW17" s="79">
        <f t="shared" si="20"/>
        <v>0</v>
      </c>
      <c r="AX17" s="102">
        <f t="shared" si="21"/>
        <v>0</v>
      </c>
      <c r="AY17" s="79"/>
      <c r="AZ17" s="102"/>
      <c r="BA17" s="79">
        <f t="shared" si="22"/>
        <v>0</v>
      </c>
      <c r="BB17" s="102">
        <f t="shared" si="23"/>
        <v>0</v>
      </c>
      <c r="BC17" s="79">
        <f t="shared" si="23"/>
        <v>0</v>
      </c>
      <c r="BD17" s="102">
        <f t="shared" si="23"/>
        <v>0</v>
      </c>
      <c r="BE17" s="84">
        <f t="shared" si="24"/>
        <v>0</v>
      </c>
      <c r="BF17" s="84">
        <f t="shared" si="25"/>
        <v>0</v>
      </c>
      <c r="BG17" s="84">
        <f t="shared" si="26"/>
        <v>0</v>
      </c>
      <c r="BH17" s="84">
        <f t="shared" si="27"/>
        <v>1</v>
      </c>
      <c r="BI17" s="84">
        <f t="shared" si="27"/>
        <v>0.8</v>
      </c>
      <c r="BJ17" s="84">
        <f t="shared" si="28"/>
        <v>4.8000000000000007</v>
      </c>
      <c r="BK17" s="84">
        <f t="shared" si="29"/>
        <v>1</v>
      </c>
      <c r="BL17" s="84">
        <f t="shared" si="29"/>
        <v>0.8</v>
      </c>
      <c r="BM17" s="84">
        <f t="shared" si="29"/>
        <v>4.8000000000000007</v>
      </c>
      <c r="BN17" s="186">
        <f t="shared" si="30"/>
        <v>2.4000000000000004</v>
      </c>
      <c r="BO17" s="195">
        <f t="shared" si="31"/>
        <v>2.4</v>
      </c>
    </row>
    <row r="18" spans="1:67" ht="16.5">
      <c r="A18" s="130">
        <v>11</v>
      </c>
      <c r="B18" s="131" t="s">
        <v>499</v>
      </c>
      <c r="C18" s="132">
        <v>2</v>
      </c>
      <c r="D18" s="79">
        <f t="shared" si="0"/>
        <v>9.3680000000000003</v>
      </c>
      <c r="E18" s="79">
        <f t="shared" si="1"/>
        <v>56.207999999999998</v>
      </c>
      <c r="F18" s="79"/>
      <c r="G18" s="79"/>
      <c r="H18" s="79">
        <f t="shared" si="2"/>
        <v>0</v>
      </c>
      <c r="I18" s="100">
        <f t="shared" si="3"/>
        <v>2</v>
      </c>
      <c r="J18" s="100">
        <f t="shared" si="3"/>
        <v>9.3680000000000003</v>
      </c>
      <c r="K18" s="100">
        <f t="shared" si="3"/>
        <v>56.207999999999998</v>
      </c>
      <c r="L18" s="132"/>
      <c r="M18" s="79">
        <f t="shared" si="4"/>
        <v>0</v>
      </c>
      <c r="N18" s="79">
        <f t="shared" si="5"/>
        <v>0</v>
      </c>
      <c r="O18" s="79">
        <v>0</v>
      </c>
      <c r="P18" s="79">
        <v>0</v>
      </c>
      <c r="Q18" s="79">
        <f t="shared" si="6"/>
        <v>0</v>
      </c>
      <c r="R18" s="100">
        <f t="shared" si="7"/>
        <v>0</v>
      </c>
      <c r="S18" s="100">
        <f t="shared" si="7"/>
        <v>0</v>
      </c>
      <c r="T18" s="100">
        <f t="shared" si="7"/>
        <v>0</v>
      </c>
      <c r="U18" s="132"/>
      <c r="V18" s="79">
        <f t="shared" si="8"/>
        <v>0</v>
      </c>
      <c r="W18" s="79">
        <f t="shared" si="9"/>
        <v>0</v>
      </c>
      <c r="X18" s="79"/>
      <c r="Y18" s="79"/>
      <c r="Z18" s="79">
        <f t="shared" si="10"/>
        <v>0</v>
      </c>
      <c r="AA18" s="100">
        <f t="shared" si="11"/>
        <v>0</v>
      </c>
      <c r="AB18" s="100">
        <f t="shared" si="11"/>
        <v>0</v>
      </c>
      <c r="AC18" s="100">
        <f t="shared" si="11"/>
        <v>0</v>
      </c>
      <c r="AD18" s="132"/>
      <c r="AE18" s="79">
        <f t="shared" si="12"/>
        <v>0</v>
      </c>
      <c r="AF18" s="79">
        <f t="shared" si="13"/>
        <v>0</v>
      </c>
      <c r="AG18" s="79"/>
      <c r="AH18" s="79"/>
      <c r="AI18" s="79">
        <f t="shared" si="14"/>
        <v>0</v>
      </c>
      <c r="AJ18" s="79">
        <f t="shared" si="15"/>
        <v>0</v>
      </c>
      <c r="AK18" s="79">
        <f t="shared" si="15"/>
        <v>0</v>
      </c>
      <c r="AL18" s="79">
        <f t="shared" si="15"/>
        <v>0</v>
      </c>
      <c r="AM18" s="132"/>
      <c r="AN18" s="79">
        <f t="shared" si="16"/>
        <v>0</v>
      </c>
      <c r="AO18" s="102">
        <f t="shared" si="17"/>
        <v>0</v>
      </c>
      <c r="AP18" s="79"/>
      <c r="AQ18" s="102"/>
      <c r="AR18" s="79">
        <f t="shared" si="18"/>
        <v>0</v>
      </c>
      <c r="AS18" s="102">
        <f t="shared" si="19"/>
        <v>0</v>
      </c>
      <c r="AT18" s="79">
        <f t="shared" si="19"/>
        <v>0</v>
      </c>
      <c r="AU18" s="102">
        <f t="shared" si="19"/>
        <v>0</v>
      </c>
      <c r="AV18" s="133"/>
      <c r="AW18" s="79">
        <f t="shared" si="20"/>
        <v>0</v>
      </c>
      <c r="AX18" s="102">
        <f t="shared" si="21"/>
        <v>0</v>
      </c>
      <c r="AY18" s="79"/>
      <c r="AZ18" s="102"/>
      <c r="BA18" s="79">
        <f t="shared" si="22"/>
        <v>0</v>
      </c>
      <c r="BB18" s="102">
        <f t="shared" si="23"/>
        <v>0</v>
      </c>
      <c r="BC18" s="79">
        <f t="shared" si="23"/>
        <v>0</v>
      </c>
      <c r="BD18" s="102">
        <f t="shared" si="23"/>
        <v>0</v>
      </c>
      <c r="BE18" s="84">
        <f t="shared" si="24"/>
        <v>2</v>
      </c>
      <c r="BF18" s="84">
        <f t="shared" si="25"/>
        <v>9.3680000000000003</v>
      </c>
      <c r="BG18" s="84">
        <f t="shared" si="26"/>
        <v>56.207999999999998</v>
      </c>
      <c r="BH18" s="84">
        <f t="shared" si="27"/>
        <v>0</v>
      </c>
      <c r="BI18" s="84">
        <f t="shared" si="27"/>
        <v>0</v>
      </c>
      <c r="BJ18" s="84">
        <f t="shared" si="28"/>
        <v>0</v>
      </c>
      <c r="BK18" s="84">
        <f t="shared" si="29"/>
        <v>2</v>
      </c>
      <c r="BL18" s="84">
        <f t="shared" si="29"/>
        <v>9.3680000000000003</v>
      </c>
      <c r="BM18" s="84">
        <f t="shared" si="29"/>
        <v>56.207999999999998</v>
      </c>
      <c r="BN18" s="186">
        <f t="shared" si="30"/>
        <v>28.103999999999999</v>
      </c>
      <c r="BO18" s="195">
        <f t="shared" si="31"/>
        <v>28.1</v>
      </c>
    </row>
    <row r="19" spans="1:67" ht="16.5">
      <c r="A19" s="130">
        <v>12</v>
      </c>
      <c r="B19" s="131" t="s">
        <v>500</v>
      </c>
      <c r="C19" s="132"/>
      <c r="D19" s="79">
        <f t="shared" si="0"/>
        <v>0</v>
      </c>
      <c r="E19" s="79">
        <f t="shared" si="1"/>
        <v>0</v>
      </c>
      <c r="F19" s="79"/>
      <c r="G19" s="79"/>
      <c r="H19" s="79">
        <f t="shared" si="2"/>
        <v>0</v>
      </c>
      <c r="I19" s="100">
        <f t="shared" si="3"/>
        <v>0</v>
      </c>
      <c r="J19" s="100">
        <f t="shared" si="3"/>
        <v>0</v>
      </c>
      <c r="K19" s="100">
        <f t="shared" si="3"/>
        <v>0</v>
      </c>
      <c r="L19" s="132"/>
      <c r="M19" s="79">
        <f t="shared" si="4"/>
        <v>0</v>
      </c>
      <c r="N19" s="79">
        <f t="shared" si="5"/>
        <v>0</v>
      </c>
      <c r="O19" s="79">
        <v>0</v>
      </c>
      <c r="P19" s="79">
        <v>0</v>
      </c>
      <c r="Q19" s="79">
        <f t="shared" si="6"/>
        <v>0</v>
      </c>
      <c r="R19" s="100">
        <f t="shared" si="7"/>
        <v>0</v>
      </c>
      <c r="S19" s="100">
        <f t="shared" si="7"/>
        <v>0</v>
      </c>
      <c r="T19" s="100">
        <f t="shared" si="7"/>
        <v>0</v>
      </c>
      <c r="U19" s="132">
        <v>6</v>
      </c>
      <c r="V19" s="79">
        <f t="shared" si="8"/>
        <v>28.103999999999999</v>
      </c>
      <c r="W19" s="79">
        <f t="shared" si="9"/>
        <v>168.624</v>
      </c>
      <c r="X19" s="79">
        <v>1</v>
      </c>
      <c r="Y19" s="79">
        <v>1.8</v>
      </c>
      <c r="Z19" s="79">
        <f t="shared" si="10"/>
        <v>10.8</v>
      </c>
      <c r="AA19" s="100">
        <f t="shared" si="11"/>
        <v>7</v>
      </c>
      <c r="AB19" s="100">
        <f t="shared" si="11"/>
        <v>29.904</v>
      </c>
      <c r="AC19" s="100">
        <f t="shared" si="11"/>
        <v>179.42400000000001</v>
      </c>
      <c r="AD19" s="132"/>
      <c r="AE19" s="79">
        <f t="shared" si="12"/>
        <v>0</v>
      </c>
      <c r="AF19" s="79">
        <f t="shared" si="13"/>
        <v>0</v>
      </c>
      <c r="AG19" s="79"/>
      <c r="AH19" s="79"/>
      <c r="AI19" s="79">
        <f t="shared" si="14"/>
        <v>0</v>
      </c>
      <c r="AJ19" s="79">
        <f t="shared" si="15"/>
        <v>0</v>
      </c>
      <c r="AK19" s="79">
        <f t="shared" si="15"/>
        <v>0</v>
      </c>
      <c r="AL19" s="79">
        <f t="shared" si="15"/>
        <v>0</v>
      </c>
      <c r="AM19" s="132"/>
      <c r="AN19" s="79">
        <f t="shared" si="16"/>
        <v>0</v>
      </c>
      <c r="AO19" s="102">
        <f t="shared" si="17"/>
        <v>0</v>
      </c>
      <c r="AP19" s="79"/>
      <c r="AQ19" s="102"/>
      <c r="AR19" s="79">
        <f t="shared" si="18"/>
        <v>0</v>
      </c>
      <c r="AS19" s="102">
        <f t="shared" si="19"/>
        <v>0</v>
      </c>
      <c r="AT19" s="79">
        <f t="shared" si="19"/>
        <v>0</v>
      </c>
      <c r="AU19" s="102">
        <f t="shared" si="19"/>
        <v>0</v>
      </c>
      <c r="AV19" s="133"/>
      <c r="AW19" s="79">
        <f t="shared" si="20"/>
        <v>0</v>
      </c>
      <c r="AX19" s="102">
        <f t="shared" si="21"/>
        <v>0</v>
      </c>
      <c r="AY19" s="79"/>
      <c r="AZ19" s="102"/>
      <c r="BA19" s="79">
        <f t="shared" si="22"/>
        <v>0</v>
      </c>
      <c r="BB19" s="102">
        <f t="shared" si="23"/>
        <v>0</v>
      </c>
      <c r="BC19" s="79">
        <f t="shared" si="23"/>
        <v>0</v>
      </c>
      <c r="BD19" s="102">
        <f t="shared" si="23"/>
        <v>0</v>
      </c>
      <c r="BE19" s="84">
        <f t="shared" si="24"/>
        <v>6</v>
      </c>
      <c r="BF19" s="84">
        <f t="shared" si="25"/>
        <v>28.103999999999999</v>
      </c>
      <c r="BG19" s="84">
        <f t="shared" si="26"/>
        <v>168.624</v>
      </c>
      <c r="BH19" s="84">
        <f t="shared" si="27"/>
        <v>1</v>
      </c>
      <c r="BI19" s="84">
        <f t="shared" si="27"/>
        <v>1.8</v>
      </c>
      <c r="BJ19" s="84">
        <f t="shared" si="28"/>
        <v>10.8</v>
      </c>
      <c r="BK19" s="84">
        <f t="shared" si="29"/>
        <v>7</v>
      </c>
      <c r="BL19" s="84">
        <f t="shared" si="29"/>
        <v>29.904</v>
      </c>
      <c r="BM19" s="84">
        <f t="shared" si="29"/>
        <v>179.42400000000001</v>
      </c>
      <c r="BN19" s="186">
        <f t="shared" si="30"/>
        <v>89.712000000000003</v>
      </c>
      <c r="BO19" s="195">
        <f t="shared" si="31"/>
        <v>89.7</v>
      </c>
    </row>
    <row r="20" spans="1:67" ht="16.5">
      <c r="A20" s="130">
        <v>13</v>
      </c>
      <c r="B20" s="131" t="s">
        <v>501</v>
      </c>
      <c r="C20" s="132">
        <v>2</v>
      </c>
      <c r="D20" s="79">
        <f t="shared" si="0"/>
        <v>9.3680000000000003</v>
      </c>
      <c r="E20" s="79">
        <f t="shared" si="1"/>
        <v>56.207999999999998</v>
      </c>
      <c r="F20" s="79"/>
      <c r="G20" s="79"/>
      <c r="H20" s="79">
        <f t="shared" si="2"/>
        <v>0</v>
      </c>
      <c r="I20" s="100">
        <f t="shared" si="3"/>
        <v>2</v>
      </c>
      <c r="J20" s="100">
        <f t="shared" si="3"/>
        <v>9.3680000000000003</v>
      </c>
      <c r="K20" s="100">
        <f t="shared" si="3"/>
        <v>56.207999999999998</v>
      </c>
      <c r="L20" s="132"/>
      <c r="M20" s="79">
        <f t="shared" si="4"/>
        <v>0</v>
      </c>
      <c r="N20" s="79">
        <f t="shared" si="5"/>
        <v>0</v>
      </c>
      <c r="O20" s="79">
        <v>0</v>
      </c>
      <c r="P20" s="79">
        <v>0</v>
      </c>
      <c r="Q20" s="79">
        <f t="shared" si="6"/>
        <v>0</v>
      </c>
      <c r="R20" s="100">
        <f t="shared" si="7"/>
        <v>0</v>
      </c>
      <c r="S20" s="100">
        <f t="shared" si="7"/>
        <v>0</v>
      </c>
      <c r="T20" s="100">
        <f t="shared" si="7"/>
        <v>0</v>
      </c>
      <c r="U20" s="132"/>
      <c r="V20" s="79">
        <f t="shared" si="8"/>
        <v>0</v>
      </c>
      <c r="W20" s="79">
        <f t="shared" si="9"/>
        <v>0</v>
      </c>
      <c r="X20" s="79"/>
      <c r="Y20" s="79"/>
      <c r="Z20" s="79">
        <f t="shared" si="10"/>
        <v>0</v>
      </c>
      <c r="AA20" s="100">
        <f t="shared" si="11"/>
        <v>0</v>
      </c>
      <c r="AB20" s="100">
        <f t="shared" si="11"/>
        <v>0</v>
      </c>
      <c r="AC20" s="100">
        <f t="shared" si="11"/>
        <v>0</v>
      </c>
      <c r="AD20" s="132"/>
      <c r="AE20" s="79">
        <f t="shared" si="12"/>
        <v>0</v>
      </c>
      <c r="AF20" s="79">
        <f t="shared" si="13"/>
        <v>0</v>
      </c>
      <c r="AG20" s="79"/>
      <c r="AH20" s="79"/>
      <c r="AI20" s="79">
        <f t="shared" si="14"/>
        <v>0</v>
      </c>
      <c r="AJ20" s="79">
        <f t="shared" si="15"/>
        <v>0</v>
      </c>
      <c r="AK20" s="79">
        <f t="shared" si="15"/>
        <v>0</v>
      </c>
      <c r="AL20" s="79">
        <f t="shared" si="15"/>
        <v>0</v>
      </c>
      <c r="AM20" s="132"/>
      <c r="AN20" s="79">
        <f t="shared" si="16"/>
        <v>0</v>
      </c>
      <c r="AO20" s="102">
        <f t="shared" si="17"/>
        <v>0</v>
      </c>
      <c r="AP20" s="79"/>
      <c r="AQ20" s="102"/>
      <c r="AR20" s="79">
        <f t="shared" si="18"/>
        <v>0</v>
      </c>
      <c r="AS20" s="102">
        <f t="shared" si="19"/>
        <v>0</v>
      </c>
      <c r="AT20" s="79">
        <f t="shared" si="19"/>
        <v>0</v>
      </c>
      <c r="AU20" s="102">
        <f t="shared" si="19"/>
        <v>0</v>
      </c>
      <c r="AV20" s="133"/>
      <c r="AW20" s="79">
        <f t="shared" si="20"/>
        <v>0</v>
      </c>
      <c r="AX20" s="102">
        <f t="shared" si="21"/>
        <v>0</v>
      </c>
      <c r="AY20" s="79"/>
      <c r="AZ20" s="102"/>
      <c r="BA20" s="79">
        <f t="shared" si="22"/>
        <v>0</v>
      </c>
      <c r="BB20" s="102">
        <f t="shared" si="23"/>
        <v>0</v>
      </c>
      <c r="BC20" s="79">
        <f t="shared" si="23"/>
        <v>0</v>
      </c>
      <c r="BD20" s="102">
        <f t="shared" si="23"/>
        <v>0</v>
      </c>
      <c r="BE20" s="84">
        <f t="shared" si="24"/>
        <v>2</v>
      </c>
      <c r="BF20" s="84">
        <f t="shared" si="25"/>
        <v>9.3680000000000003</v>
      </c>
      <c r="BG20" s="84">
        <f t="shared" si="26"/>
        <v>56.207999999999998</v>
      </c>
      <c r="BH20" s="84">
        <f t="shared" si="27"/>
        <v>0</v>
      </c>
      <c r="BI20" s="84">
        <f t="shared" si="27"/>
        <v>0</v>
      </c>
      <c r="BJ20" s="84">
        <f t="shared" si="28"/>
        <v>0</v>
      </c>
      <c r="BK20" s="84">
        <f t="shared" si="29"/>
        <v>2</v>
      </c>
      <c r="BL20" s="84">
        <f t="shared" si="29"/>
        <v>9.3680000000000003</v>
      </c>
      <c r="BM20" s="84">
        <f t="shared" si="29"/>
        <v>56.207999999999998</v>
      </c>
      <c r="BN20" s="186">
        <f t="shared" si="30"/>
        <v>28.103999999999999</v>
      </c>
      <c r="BO20" s="195">
        <f t="shared" si="31"/>
        <v>28.1</v>
      </c>
    </row>
    <row r="21" spans="1:67" ht="16.5">
      <c r="A21" s="130">
        <v>14</v>
      </c>
      <c r="B21" s="131" t="s">
        <v>502</v>
      </c>
      <c r="C21" s="132"/>
      <c r="D21" s="79">
        <f t="shared" si="0"/>
        <v>0</v>
      </c>
      <c r="E21" s="79">
        <f t="shared" si="1"/>
        <v>0</v>
      </c>
      <c r="F21" s="79"/>
      <c r="G21" s="79"/>
      <c r="H21" s="79">
        <f t="shared" si="2"/>
        <v>0</v>
      </c>
      <c r="I21" s="100">
        <f t="shared" si="3"/>
        <v>0</v>
      </c>
      <c r="J21" s="100">
        <f t="shared" si="3"/>
        <v>0</v>
      </c>
      <c r="K21" s="100">
        <f t="shared" si="3"/>
        <v>0</v>
      </c>
      <c r="L21" s="132"/>
      <c r="M21" s="79">
        <f t="shared" si="4"/>
        <v>0</v>
      </c>
      <c r="N21" s="79">
        <f t="shared" si="5"/>
        <v>0</v>
      </c>
      <c r="O21" s="79">
        <v>0</v>
      </c>
      <c r="P21" s="79">
        <v>0</v>
      </c>
      <c r="Q21" s="79">
        <f t="shared" si="6"/>
        <v>0</v>
      </c>
      <c r="R21" s="100">
        <f t="shared" si="7"/>
        <v>0</v>
      </c>
      <c r="S21" s="100">
        <f t="shared" si="7"/>
        <v>0</v>
      </c>
      <c r="T21" s="100">
        <f t="shared" si="7"/>
        <v>0</v>
      </c>
      <c r="U21" s="132">
        <v>74</v>
      </c>
      <c r="V21" s="79">
        <f t="shared" si="8"/>
        <v>346.61599999999999</v>
      </c>
      <c r="W21" s="79">
        <f t="shared" si="9"/>
        <v>2079.6959999999999</v>
      </c>
      <c r="X21" s="79">
        <v>2</v>
      </c>
      <c r="Y21" s="79">
        <v>1.6</v>
      </c>
      <c r="Z21" s="79">
        <f t="shared" si="10"/>
        <v>9.6000000000000014</v>
      </c>
      <c r="AA21" s="100">
        <f t="shared" si="11"/>
        <v>76</v>
      </c>
      <c r="AB21" s="100">
        <f t="shared" si="11"/>
        <v>348.21600000000001</v>
      </c>
      <c r="AC21" s="100">
        <f t="shared" si="11"/>
        <v>2089.2959999999998</v>
      </c>
      <c r="AD21" s="132">
        <v>35</v>
      </c>
      <c r="AE21" s="79">
        <f t="shared" si="12"/>
        <v>163.94</v>
      </c>
      <c r="AF21" s="79">
        <f t="shared" si="13"/>
        <v>983.64</v>
      </c>
      <c r="AG21" s="79"/>
      <c r="AH21" s="79"/>
      <c r="AI21" s="79">
        <f t="shared" si="14"/>
        <v>0</v>
      </c>
      <c r="AJ21" s="79">
        <f t="shared" si="15"/>
        <v>35</v>
      </c>
      <c r="AK21" s="79">
        <f t="shared" si="15"/>
        <v>163.94</v>
      </c>
      <c r="AL21" s="79">
        <f t="shared" si="15"/>
        <v>983.64</v>
      </c>
      <c r="AM21" s="132"/>
      <c r="AN21" s="79">
        <f t="shared" si="16"/>
        <v>0</v>
      </c>
      <c r="AO21" s="102">
        <f t="shared" si="17"/>
        <v>0</v>
      </c>
      <c r="AP21" s="79"/>
      <c r="AQ21" s="102"/>
      <c r="AR21" s="79">
        <f t="shared" si="18"/>
        <v>0</v>
      </c>
      <c r="AS21" s="102">
        <f t="shared" si="19"/>
        <v>0</v>
      </c>
      <c r="AT21" s="79">
        <f t="shared" si="19"/>
        <v>0</v>
      </c>
      <c r="AU21" s="102">
        <f t="shared" si="19"/>
        <v>0</v>
      </c>
      <c r="AV21" s="133"/>
      <c r="AW21" s="79">
        <f t="shared" si="20"/>
        <v>0</v>
      </c>
      <c r="AX21" s="102">
        <f t="shared" si="21"/>
        <v>0</v>
      </c>
      <c r="AY21" s="79"/>
      <c r="AZ21" s="102"/>
      <c r="BA21" s="79">
        <f t="shared" si="22"/>
        <v>0</v>
      </c>
      <c r="BB21" s="102">
        <f t="shared" si="23"/>
        <v>0</v>
      </c>
      <c r="BC21" s="79">
        <f t="shared" si="23"/>
        <v>0</v>
      </c>
      <c r="BD21" s="102">
        <f t="shared" si="23"/>
        <v>0</v>
      </c>
      <c r="BE21" s="84">
        <f t="shared" si="24"/>
        <v>74</v>
      </c>
      <c r="BF21" s="84">
        <f t="shared" si="25"/>
        <v>346.61599999999999</v>
      </c>
      <c r="BG21" s="84">
        <f t="shared" si="26"/>
        <v>2079.6959999999999</v>
      </c>
      <c r="BH21" s="84">
        <f t="shared" si="27"/>
        <v>2</v>
      </c>
      <c r="BI21" s="84">
        <f t="shared" si="27"/>
        <v>1.6</v>
      </c>
      <c r="BJ21" s="84">
        <f t="shared" si="28"/>
        <v>9.6000000000000014</v>
      </c>
      <c r="BK21" s="84">
        <f t="shared" si="29"/>
        <v>76</v>
      </c>
      <c r="BL21" s="84">
        <f t="shared" si="29"/>
        <v>348.21600000000001</v>
      </c>
      <c r="BM21" s="84">
        <f t="shared" si="29"/>
        <v>2089.2959999999998</v>
      </c>
      <c r="BN21" s="186">
        <f t="shared" si="30"/>
        <v>1044.6479999999999</v>
      </c>
      <c r="BO21" s="195">
        <f t="shared" si="31"/>
        <v>1044.5999999999999</v>
      </c>
    </row>
    <row r="22" spans="1:67" ht="16.5">
      <c r="A22" s="130">
        <v>15</v>
      </c>
      <c r="B22" s="131" t="s">
        <v>503</v>
      </c>
      <c r="C22" s="132"/>
      <c r="D22" s="79">
        <f t="shared" si="0"/>
        <v>0</v>
      </c>
      <c r="E22" s="79">
        <f t="shared" si="1"/>
        <v>0</v>
      </c>
      <c r="F22" s="79">
        <v>1</v>
      </c>
      <c r="G22" s="79">
        <v>0.8</v>
      </c>
      <c r="H22" s="79">
        <f t="shared" si="2"/>
        <v>4.8000000000000007</v>
      </c>
      <c r="I22" s="100">
        <f t="shared" si="3"/>
        <v>1</v>
      </c>
      <c r="J22" s="100">
        <f t="shared" si="3"/>
        <v>0.8</v>
      </c>
      <c r="K22" s="100">
        <f t="shared" si="3"/>
        <v>4.8000000000000007</v>
      </c>
      <c r="L22" s="132"/>
      <c r="M22" s="79">
        <f t="shared" si="4"/>
        <v>0</v>
      </c>
      <c r="N22" s="79">
        <f t="shared" si="5"/>
        <v>0</v>
      </c>
      <c r="O22" s="79">
        <v>0</v>
      </c>
      <c r="P22" s="79">
        <v>0</v>
      </c>
      <c r="Q22" s="79">
        <f t="shared" si="6"/>
        <v>0</v>
      </c>
      <c r="R22" s="100">
        <f t="shared" si="7"/>
        <v>0</v>
      </c>
      <c r="S22" s="100">
        <f t="shared" si="7"/>
        <v>0</v>
      </c>
      <c r="T22" s="100">
        <f t="shared" si="7"/>
        <v>0</v>
      </c>
      <c r="U22" s="132"/>
      <c r="V22" s="79">
        <f t="shared" si="8"/>
        <v>0</v>
      </c>
      <c r="W22" s="79">
        <f t="shared" si="9"/>
        <v>0</v>
      </c>
      <c r="X22" s="79"/>
      <c r="Y22" s="79"/>
      <c r="Z22" s="79">
        <f t="shared" si="10"/>
        <v>0</v>
      </c>
      <c r="AA22" s="100">
        <f t="shared" si="11"/>
        <v>0</v>
      </c>
      <c r="AB22" s="100">
        <f t="shared" si="11"/>
        <v>0</v>
      </c>
      <c r="AC22" s="100">
        <f t="shared" si="11"/>
        <v>0</v>
      </c>
      <c r="AD22" s="132"/>
      <c r="AE22" s="79">
        <f t="shared" si="12"/>
        <v>0</v>
      </c>
      <c r="AF22" s="79">
        <f t="shared" si="13"/>
        <v>0</v>
      </c>
      <c r="AG22" s="79"/>
      <c r="AH22" s="79"/>
      <c r="AI22" s="79">
        <f t="shared" si="14"/>
        <v>0</v>
      </c>
      <c r="AJ22" s="79">
        <f t="shared" si="15"/>
        <v>0</v>
      </c>
      <c r="AK22" s="79">
        <f t="shared" si="15"/>
        <v>0</v>
      </c>
      <c r="AL22" s="79">
        <f t="shared" si="15"/>
        <v>0</v>
      </c>
      <c r="AM22" s="132"/>
      <c r="AN22" s="79">
        <f t="shared" si="16"/>
        <v>0</v>
      </c>
      <c r="AO22" s="102">
        <f t="shared" si="17"/>
        <v>0</v>
      </c>
      <c r="AP22" s="79"/>
      <c r="AQ22" s="102"/>
      <c r="AR22" s="79">
        <f t="shared" si="18"/>
        <v>0</v>
      </c>
      <c r="AS22" s="102">
        <f t="shared" si="19"/>
        <v>0</v>
      </c>
      <c r="AT22" s="79">
        <f t="shared" si="19"/>
        <v>0</v>
      </c>
      <c r="AU22" s="102">
        <f t="shared" si="19"/>
        <v>0</v>
      </c>
      <c r="AV22" s="133"/>
      <c r="AW22" s="79">
        <f t="shared" si="20"/>
        <v>0</v>
      </c>
      <c r="AX22" s="102">
        <f t="shared" si="21"/>
        <v>0</v>
      </c>
      <c r="AY22" s="79"/>
      <c r="AZ22" s="102"/>
      <c r="BA22" s="79">
        <f t="shared" si="22"/>
        <v>0</v>
      </c>
      <c r="BB22" s="102">
        <f t="shared" si="23"/>
        <v>0</v>
      </c>
      <c r="BC22" s="79">
        <f t="shared" si="23"/>
        <v>0</v>
      </c>
      <c r="BD22" s="102">
        <f t="shared" si="23"/>
        <v>0</v>
      </c>
      <c r="BE22" s="84">
        <f t="shared" si="24"/>
        <v>0</v>
      </c>
      <c r="BF22" s="84">
        <f t="shared" si="25"/>
        <v>0</v>
      </c>
      <c r="BG22" s="84">
        <f t="shared" si="26"/>
        <v>0</v>
      </c>
      <c r="BH22" s="84">
        <f t="shared" si="27"/>
        <v>1</v>
      </c>
      <c r="BI22" s="84">
        <f t="shared" si="27"/>
        <v>0.8</v>
      </c>
      <c r="BJ22" s="84">
        <f t="shared" si="28"/>
        <v>4.8000000000000007</v>
      </c>
      <c r="BK22" s="84">
        <f t="shared" si="29"/>
        <v>1</v>
      </c>
      <c r="BL22" s="84">
        <f t="shared" si="29"/>
        <v>0.8</v>
      </c>
      <c r="BM22" s="84">
        <f t="shared" si="29"/>
        <v>4.8000000000000007</v>
      </c>
      <c r="BN22" s="186">
        <f t="shared" si="30"/>
        <v>2.4000000000000004</v>
      </c>
      <c r="BO22" s="195">
        <f t="shared" si="31"/>
        <v>2.4</v>
      </c>
    </row>
    <row r="23" spans="1:67" ht="16.5">
      <c r="A23" s="130">
        <v>16</v>
      </c>
      <c r="B23" s="131" t="s">
        <v>463</v>
      </c>
      <c r="C23" s="132">
        <v>1</v>
      </c>
      <c r="D23" s="79">
        <f t="shared" si="0"/>
        <v>4.6840000000000002</v>
      </c>
      <c r="E23" s="79">
        <f t="shared" si="1"/>
        <v>28.103999999999999</v>
      </c>
      <c r="F23" s="79"/>
      <c r="G23" s="79"/>
      <c r="H23" s="79">
        <f t="shared" si="2"/>
        <v>0</v>
      </c>
      <c r="I23" s="100">
        <f t="shared" si="3"/>
        <v>1</v>
      </c>
      <c r="J23" s="100">
        <f t="shared" si="3"/>
        <v>4.6840000000000002</v>
      </c>
      <c r="K23" s="100">
        <f t="shared" si="3"/>
        <v>28.103999999999999</v>
      </c>
      <c r="L23" s="132"/>
      <c r="M23" s="79">
        <f t="shared" si="4"/>
        <v>0</v>
      </c>
      <c r="N23" s="79">
        <f t="shared" si="5"/>
        <v>0</v>
      </c>
      <c r="O23" s="79">
        <v>0</v>
      </c>
      <c r="P23" s="79">
        <v>0</v>
      </c>
      <c r="Q23" s="79">
        <f t="shared" si="6"/>
        <v>0</v>
      </c>
      <c r="R23" s="100">
        <f t="shared" si="7"/>
        <v>0</v>
      </c>
      <c r="S23" s="100">
        <f t="shared" si="7"/>
        <v>0</v>
      </c>
      <c r="T23" s="100">
        <f t="shared" si="7"/>
        <v>0</v>
      </c>
      <c r="U23" s="132"/>
      <c r="V23" s="79">
        <f t="shared" si="8"/>
        <v>0</v>
      </c>
      <c r="W23" s="79">
        <f t="shared" si="9"/>
        <v>0</v>
      </c>
      <c r="X23" s="79"/>
      <c r="Y23" s="79"/>
      <c r="Z23" s="79">
        <f t="shared" si="10"/>
        <v>0</v>
      </c>
      <c r="AA23" s="100">
        <f t="shared" si="11"/>
        <v>0</v>
      </c>
      <c r="AB23" s="100">
        <f t="shared" si="11"/>
        <v>0</v>
      </c>
      <c r="AC23" s="100">
        <f t="shared" si="11"/>
        <v>0</v>
      </c>
      <c r="AD23" s="132"/>
      <c r="AE23" s="79">
        <f t="shared" si="12"/>
        <v>0</v>
      </c>
      <c r="AF23" s="79">
        <f t="shared" si="13"/>
        <v>0</v>
      </c>
      <c r="AG23" s="79"/>
      <c r="AH23" s="79"/>
      <c r="AI23" s="79">
        <f t="shared" si="14"/>
        <v>0</v>
      </c>
      <c r="AJ23" s="79">
        <f t="shared" si="15"/>
        <v>0</v>
      </c>
      <c r="AK23" s="79">
        <f t="shared" si="15"/>
        <v>0</v>
      </c>
      <c r="AL23" s="79">
        <f t="shared" si="15"/>
        <v>0</v>
      </c>
      <c r="AM23" s="132"/>
      <c r="AN23" s="79">
        <f t="shared" si="16"/>
        <v>0</v>
      </c>
      <c r="AO23" s="102">
        <f t="shared" si="17"/>
        <v>0</v>
      </c>
      <c r="AP23" s="79"/>
      <c r="AQ23" s="102"/>
      <c r="AR23" s="79">
        <f t="shared" si="18"/>
        <v>0</v>
      </c>
      <c r="AS23" s="102">
        <f t="shared" si="19"/>
        <v>0</v>
      </c>
      <c r="AT23" s="79">
        <f t="shared" si="19"/>
        <v>0</v>
      </c>
      <c r="AU23" s="102">
        <f t="shared" si="19"/>
        <v>0</v>
      </c>
      <c r="AV23" s="133"/>
      <c r="AW23" s="79">
        <f t="shared" si="20"/>
        <v>0</v>
      </c>
      <c r="AX23" s="102">
        <f t="shared" si="21"/>
        <v>0</v>
      </c>
      <c r="AY23" s="79"/>
      <c r="AZ23" s="102"/>
      <c r="BA23" s="79">
        <f t="shared" si="22"/>
        <v>0</v>
      </c>
      <c r="BB23" s="102">
        <f t="shared" si="23"/>
        <v>0</v>
      </c>
      <c r="BC23" s="79">
        <f t="shared" si="23"/>
        <v>0</v>
      </c>
      <c r="BD23" s="102">
        <f t="shared" si="23"/>
        <v>0</v>
      </c>
      <c r="BE23" s="84">
        <f t="shared" si="24"/>
        <v>1</v>
      </c>
      <c r="BF23" s="84">
        <f t="shared" si="25"/>
        <v>4.6840000000000002</v>
      </c>
      <c r="BG23" s="84">
        <f t="shared" si="26"/>
        <v>28.103999999999999</v>
      </c>
      <c r="BH23" s="84">
        <f t="shared" si="27"/>
        <v>0</v>
      </c>
      <c r="BI23" s="84">
        <f t="shared" si="27"/>
        <v>0</v>
      </c>
      <c r="BJ23" s="84">
        <f t="shared" si="28"/>
        <v>0</v>
      </c>
      <c r="BK23" s="84">
        <f t="shared" si="29"/>
        <v>1</v>
      </c>
      <c r="BL23" s="84">
        <f t="shared" si="29"/>
        <v>4.6840000000000002</v>
      </c>
      <c r="BM23" s="84">
        <f t="shared" si="29"/>
        <v>28.103999999999999</v>
      </c>
      <c r="BN23" s="186">
        <f t="shared" si="30"/>
        <v>14.052</v>
      </c>
      <c r="BO23" s="195">
        <f t="shared" si="31"/>
        <v>14.1</v>
      </c>
    </row>
    <row r="24" spans="1:67" ht="16.5">
      <c r="A24" s="130">
        <v>17</v>
      </c>
      <c r="B24" s="131" t="s">
        <v>504</v>
      </c>
      <c r="C24" s="132">
        <v>2</v>
      </c>
      <c r="D24" s="79">
        <f t="shared" si="0"/>
        <v>9.3680000000000003</v>
      </c>
      <c r="E24" s="79">
        <f t="shared" si="1"/>
        <v>56.207999999999998</v>
      </c>
      <c r="F24" s="79"/>
      <c r="G24" s="79"/>
      <c r="H24" s="79">
        <f t="shared" si="2"/>
        <v>0</v>
      </c>
      <c r="I24" s="100">
        <f t="shared" si="3"/>
        <v>2</v>
      </c>
      <c r="J24" s="100">
        <f t="shared" si="3"/>
        <v>9.3680000000000003</v>
      </c>
      <c r="K24" s="100">
        <f t="shared" si="3"/>
        <v>56.207999999999998</v>
      </c>
      <c r="L24" s="132">
        <v>1</v>
      </c>
      <c r="M24" s="79">
        <f t="shared" si="4"/>
        <v>4.6840000000000002</v>
      </c>
      <c r="N24" s="79">
        <f t="shared" si="5"/>
        <v>28.103999999999999</v>
      </c>
      <c r="O24" s="79">
        <v>0</v>
      </c>
      <c r="P24" s="79">
        <v>0</v>
      </c>
      <c r="Q24" s="79">
        <f t="shared" si="6"/>
        <v>0</v>
      </c>
      <c r="R24" s="100">
        <f t="shared" si="7"/>
        <v>1</v>
      </c>
      <c r="S24" s="100">
        <f t="shared" si="7"/>
        <v>4.6840000000000002</v>
      </c>
      <c r="T24" s="100">
        <f t="shared" si="7"/>
        <v>28.103999999999999</v>
      </c>
      <c r="U24" s="132">
        <v>11</v>
      </c>
      <c r="V24" s="79">
        <f t="shared" si="8"/>
        <v>51.524000000000001</v>
      </c>
      <c r="W24" s="79">
        <f t="shared" si="9"/>
        <v>309.14400000000001</v>
      </c>
      <c r="X24" s="79"/>
      <c r="Y24" s="79"/>
      <c r="Z24" s="79">
        <f t="shared" si="10"/>
        <v>0</v>
      </c>
      <c r="AA24" s="100">
        <f t="shared" si="11"/>
        <v>11</v>
      </c>
      <c r="AB24" s="100">
        <f t="shared" si="11"/>
        <v>51.524000000000001</v>
      </c>
      <c r="AC24" s="100">
        <f t="shared" si="11"/>
        <v>309.14400000000001</v>
      </c>
      <c r="AD24" s="132"/>
      <c r="AE24" s="79">
        <f t="shared" si="12"/>
        <v>0</v>
      </c>
      <c r="AF24" s="79">
        <f t="shared" si="13"/>
        <v>0</v>
      </c>
      <c r="AG24" s="79"/>
      <c r="AH24" s="79"/>
      <c r="AI24" s="79">
        <f t="shared" si="14"/>
        <v>0</v>
      </c>
      <c r="AJ24" s="79">
        <f t="shared" si="15"/>
        <v>0</v>
      </c>
      <c r="AK24" s="79">
        <f t="shared" si="15"/>
        <v>0</v>
      </c>
      <c r="AL24" s="79">
        <f t="shared" si="15"/>
        <v>0</v>
      </c>
      <c r="AM24" s="132"/>
      <c r="AN24" s="79">
        <f t="shared" si="16"/>
        <v>0</v>
      </c>
      <c r="AO24" s="102">
        <f t="shared" si="17"/>
        <v>0</v>
      </c>
      <c r="AP24" s="79"/>
      <c r="AQ24" s="102"/>
      <c r="AR24" s="79">
        <f t="shared" si="18"/>
        <v>0</v>
      </c>
      <c r="AS24" s="102">
        <f t="shared" si="19"/>
        <v>0</v>
      </c>
      <c r="AT24" s="79">
        <f t="shared" si="19"/>
        <v>0</v>
      </c>
      <c r="AU24" s="102">
        <f t="shared" si="19"/>
        <v>0</v>
      </c>
      <c r="AV24" s="133"/>
      <c r="AW24" s="79">
        <f t="shared" si="20"/>
        <v>0</v>
      </c>
      <c r="AX24" s="102">
        <f t="shared" si="21"/>
        <v>0</v>
      </c>
      <c r="AY24" s="79"/>
      <c r="AZ24" s="102"/>
      <c r="BA24" s="79">
        <f t="shared" si="22"/>
        <v>0</v>
      </c>
      <c r="BB24" s="102">
        <f t="shared" si="23"/>
        <v>0</v>
      </c>
      <c r="BC24" s="79">
        <f t="shared" si="23"/>
        <v>0</v>
      </c>
      <c r="BD24" s="102">
        <f t="shared" si="23"/>
        <v>0</v>
      </c>
      <c r="BE24" s="84">
        <f t="shared" si="24"/>
        <v>13</v>
      </c>
      <c r="BF24" s="84">
        <f t="shared" si="25"/>
        <v>60.892000000000003</v>
      </c>
      <c r="BG24" s="84">
        <f t="shared" si="26"/>
        <v>365.35200000000003</v>
      </c>
      <c r="BH24" s="84">
        <f t="shared" si="27"/>
        <v>0</v>
      </c>
      <c r="BI24" s="84">
        <f t="shared" si="27"/>
        <v>0</v>
      </c>
      <c r="BJ24" s="84">
        <f t="shared" si="28"/>
        <v>0</v>
      </c>
      <c r="BK24" s="84">
        <f t="shared" si="29"/>
        <v>13</v>
      </c>
      <c r="BL24" s="84">
        <f t="shared" si="29"/>
        <v>60.892000000000003</v>
      </c>
      <c r="BM24" s="84">
        <f t="shared" si="29"/>
        <v>365.35200000000003</v>
      </c>
      <c r="BN24" s="186">
        <f t="shared" si="30"/>
        <v>182.67600000000002</v>
      </c>
      <c r="BO24" s="195">
        <f t="shared" si="31"/>
        <v>182.7</v>
      </c>
    </row>
    <row r="25" spans="1:67" ht="16.5">
      <c r="A25" s="130">
        <v>18</v>
      </c>
      <c r="B25" s="131" t="s">
        <v>505</v>
      </c>
      <c r="C25" s="132">
        <v>6</v>
      </c>
      <c r="D25" s="79">
        <f t="shared" si="0"/>
        <v>28.103999999999999</v>
      </c>
      <c r="E25" s="79">
        <f t="shared" si="1"/>
        <v>168.624</v>
      </c>
      <c r="F25" s="79"/>
      <c r="G25" s="79"/>
      <c r="H25" s="79">
        <f t="shared" si="2"/>
        <v>0</v>
      </c>
      <c r="I25" s="100">
        <f t="shared" si="3"/>
        <v>6</v>
      </c>
      <c r="J25" s="100">
        <f t="shared" si="3"/>
        <v>28.103999999999999</v>
      </c>
      <c r="K25" s="100">
        <f t="shared" si="3"/>
        <v>168.624</v>
      </c>
      <c r="L25" s="132">
        <v>5</v>
      </c>
      <c r="M25" s="79">
        <f t="shared" si="4"/>
        <v>23.42</v>
      </c>
      <c r="N25" s="79">
        <f t="shared" si="5"/>
        <v>140.52000000000001</v>
      </c>
      <c r="O25" s="79">
        <v>0</v>
      </c>
      <c r="P25" s="79">
        <v>0</v>
      </c>
      <c r="Q25" s="79">
        <f t="shared" si="6"/>
        <v>0</v>
      </c>
      <c r="R25" s="100">
        <f t="shared" si="7"/>
        <v>5</v>
      </c>
      <c r="S25" s="100">
        <f t="shared" si="7"/>
        <v>23.42</v>
      </c>
      <c r="T25" s="100">
        <f t="shared" si="7"/>
        <v>140.52000000000001</v>
      </c>
      <c r="U25" s="132">
        <v>27</v>
      </c>
      <c r="V25" s="79">
        <f t="shared" si="8"/>
        <v>126.468</v>
      </c>
      <c r="W25" s="79">
        <f t="shared" si="9"/>
        <v>758.80799999999999</v>
      </c>
      <c r="X25" s="79"/>
      <c r="Y25" s="79"/>
      <c r="Z25" s="79">
        <f t="shared" si="10"/>
        <v>0</v>
      </c>
      <c r="AA25" s="100">
        <f t="shared" si="11"/>
        <v>27</v>
      </c>
      <c r="AB25" s="100">
        <f t="shared" si="11"/>
        <v>126.468</v>
      </c>
      <c r="AC25" s="100">
        <f t="shared" si="11"/>
        <v>758.80799999999999</v>
      </c>
      <c r="AD25" s="132">
        <v>10</v>
      </c>
      <c r="AE25" s="79">
        <f t="shared" si="12"/>
        <v>46.84</v>
      </c>
      <c r="AF25" s="79">
        <f t="shared" si="13"/>
        <v>281.04000000000002</v>
      </c>
      <c r="AG25" s="79"/>
      <c r="AH25" s="79"/>
      <c r="AI25" s="79">
        <f t="shared" si="14"/>
        <v>0</v>
      </c>
      <c r="AJ25" s="79">
        <f t="shared" si="15"/>
        <v>10</v>
      </c>
      <c r="AK25" s="79">
        <f t="shared" si="15"/>
        <v>46.84</v>
      </c>
      <c r="AL25" s="79">
        <f t="shared" si="15"/>
        <v>281.04000000000002</v>
      </c>
      <c r="AM25" s="132">
        <v>6</v>
      </c>
      <c r="AN25" s="79">
        <f t="shared" si="16"/>
        <v>28.103999999999999</v>
      </c>
      <c r="AO25" s="102">
        <f t="shared" si="17"/>
        <v>168.624</v>
      </c>
      <c r="AP25" s="79"/>
      <c r="AQ25" s="102"/>
      <c r="AR25" s="79">
        <f t="shared" si="18"/>
        <v>0</v>
      </c>
      <c r="AS25" s="102">
        <f t="shared" si="19"/>
        <v>6</v>
      </c>
      <c r="AT25" s="79">
        <f t="shared" si="19"/>
        <v>28.103999999999999</v>
      </c>
      <c r="AU25" s="102">
        <f t="shared" si="19"/>
        <v>168.624</v>
      </c>
      <c r="AV25" s="133"/>
      <c r="AW25" s="79">
        <f t="shared" si="20"/>
        <v>0</v>
      </c>
      <c r="AX25" s="102">
        <f t="shared" si="21"/>
        <v>0</v>
      </c>
      <c r="AY25" s="79"/>
      <c r="AZ25" s="102"/>
      <c r="BA25" s="79">
        <f t="shared" si="22"/>
        <v>0</v>
      </c>
      <c r="BB25" s="102">
        <f t="shared" si="23"/>
        <v>0</v>
      </c>
      <c r="BC25" s="79">
        <f t="shared" si="23"/>
        <v>0</v>
      </c>
      <c r="BD25" s="102">
        <f t="shared" si="23"/>
        <v>0</v>
      </c>
      <c r="BE25" s="84">
        <f t="shared" si="24"/>
        <v>39</v>
      </c>
      <c r="BF25" s="84">
        <f t="shared" si="25"/>
        <v>182.67600000000002</v>
      </c>
      <c r="BG25" s="84">
        <f t="shared" si="26"/>
        <v>1096.056</v>
      </c>
      <c r="BH25" s="84">
        <f t="shared" si="27"/>
        <v>0</v>
      </c>
      <c r="BI25" s="84">
        <f t="shared" si="27"/>
        <v>0</v>
      </c>
      <c r="BJ25" s="84">
        <f t="shared" si="28"/>
        <v>0</v>
      </c>
      <c r="BK25" s="84">
        <f t="shared" si="29"/>
        <v>39</v>
      </c>
      <c r="BL25" s="84">
        <f t="shared" si="29"/>
        <v>182.67600000000002</v>
      </c>
      <c r="BM25" s="84">
        <f t="shared" si="29"/>
        <v>1096.056</v>
      </c>
      <c r="BN25" s="186">
        <f t="shared" si="30"/>
        <v>548.02800000000002</v>
      </c>
      <c r="BO25" s="195">
        <f t="shared" si="31"/>
        <v>548</v>
      </c>
    </row>
    <row r="26" spans="1:67" ht="16.5">
      <c r="A26" s="130">
        <v>19</v>
      </c>
      <c r="B26" s="131" t="s">
        <v>506</v>
      </c>
      <c r="C26" s="132"/>
      <c r="D26" s="79">
        <f t="shared" si="0"/>
        <v>0</v>
      </c>
      <c r="E26" s="79">
        <f t="shared" si="1"/>
        <v>0</v>
      </c>
      <c r="F26" s="79"/>
      <c r="G26" s="79"/>
      <c r="H26" s="79">
        <f t="shared" si="2"/>
        <v>0</v>
      </c>
      <c r="I26" s="100">
        <f t="shared" si="3"/>
        <v>0</v>
      </c>
      <c r="J26" s="100">
        <f t="shared" si="3"/>
        <v>0</v>
      </c>
      <c r="K26" s="100">
        <f t="shared" si="3"/>
        <v>0</v>
      </c>
      <c r="L26" s="132"/>
      <c r="M26" s="79">
        <f t="shared" si="4"/>
        <v>0</v>
      </c>
      <c r="N26" s="79">
        <f t="shared" si="5"/>
        <v>0</v>
      </c>
      <c r="O26" s="79">
        <v>0</v>
      </c>
      <c r="P26" s="79">
        <v>0</v>
      </c>
      <c r="Q26" s="79">
        <f t="shared" si="6"/>
        <v>0</v>
      </c>
      <c r="R26" s="100">
        <f t="shared" si="7"/>
        <v>0</v>
      </c>
      <c r="S26" s="100">
        <f t="shared" si="7"/>
        <v>0</v>
      </c>
      <c r="T26" s="100">
        <f t="shared" si="7"/>
        <v>0</v>
      </c>
      <c r="U26" s="132">
        <v>2</v>
      </c>
      <c r="V26" s="79">
        <f t="shared" si="8"/>
        <v>9.3680000000000003</v>
      </c>
      <c r="W26" s="79">
        <f t="shared" si="9"/>
        <v>56.207999999999998</v>
      </c>
      <c r="X26" s="79">
        <v>2</v>
      </c>
      <c r="Y26" s="79">
        <v>1.6</v>
      </c>
      <c r="Z26" s="79">
        <f t="shared" si="10"/>
        <v>9.6000000000000014</v>
      </c>
      <c r="AA26" s="100">
        <f t="shared" si="11"/>
        <v>4</v>
      </c>
      <c r="AB26" s="100">
        <f t="shared" si="11"/>
        <v>10.968</v>
      </c>
      <c r="AC26" s="100">
        <f t="shared" si="11"/>
        <v>65.807999999999993</v>
      </c>
      <c r="AD26" s="132"/>
      <c r="AE26" s="79">
        <f t="shared" si="12"/>
        <v>0</v>
      </c>
      <c r="AF26" s="79">
        <f t="shared" si="13"/>
        <v>0</v>
      </c>
      <c r="AG26" s="79"/>
      <c r="AH26" s="79"/>
      <c r="AI26" s="79">
        <f t="shared" si="14"/>
        <v>0</v>
      </c>
      <c r="AJ26" s="79">
        <f t="shared" si="15"/>
        <v>0</v>
      </c>
      <c r="AK26" s="79">
        <f t="shared" si="15"/>
        <v>0</v>
      </c>
      <c r="AL26" s="79">
        <f t="shared" si="15"/>
        <v>0</v>
      </c>
      <c r="AM26" s="132"/>
      <c r="AN26" s="79">
        <f t="shared" si="16"/>
        <v>0</v>
      </c>
      <c r="AO26" s="102">
        <f t="shared" si="17"/>
        <v>0</v>
      </c>
      <c r="AP26" s="79"/>
      <c r="AQ26" s="102"/>
      <c r="AR26" s="79">
        <f t="shared" si="18"/>
        <v>0</v>
      </c>
      <c r="AS26" s="102">
        <f t="shared" si="19"/>
        <v>0</v>
      </c>
      <c r="AT26" s="79">
        <f t="shared" si="19"/>
        <v>0</v>
      </c>
      <c r="AU26" s="102">
        <f t="shared" si="19"/>
        <v>0</v>
      </c>
      <c r="AV26" s="133"/>
      <c r="AW26" s="79">
        <f t="shared" si="20"/>
        <v>0</v>
      </c>
      <c r="AX26" s="102">
        <f t="shared" si="21"/>
        <v>0</v>
      </c>
      <c r="AY26" s="79"/>
      <c r="AZ26" s="102"/>
      <c r="BA26" s="79">
        <f t="shared" si="22"/>
        <v>0</v>
      </c>
      <c r="BB26" s="102">
        <f t="shared" si="23"/>
        <v>0</v>
      </c>
      <c r="BC26" s="79">
        <f t="shared" si="23"/>
        <v>0</v>
      </c>
      <c r="BD26" s="102">
        <f t="shared" si="23"/>
        <v>0</v>
      </c>
      <c r="BE26" s="84">
        <f t="shared" si="24"/>
        <v>2</v>
      </c>
      <c r="BF26" s="84">
        <f t="shared" si="25"/>
        <v>9.3680000000000003</v>
      </c>
      <c r="BG26" s="84">
        <f t="shared" si="26"/>
        <v>56.207999999999998</v>
      </c>
      <c r="BH26" s="84">
        <f t="shared" si="27"/>
        <v>2</v>
      </c>
      <c r="BI26" s="84">
        <f t="shared" si="27"/>
        <v>1.6</v>
      </c>
      <c r="BJ26" s="84">
        <f t="shared" si="28"/>
        <v>9.6000000000000014</v>
      </c>
      <c r="BK26" s="84">
        <f t="shared" si="29"/>
        <v>4</v>
      </c>
      <c r="BL26" s="84">
        <f t="shared" si="29"/>
        <v>10.968</v>
      </c>
      <c r="BM26" s="84">
        <f t="shared" si="29"/>
        <v>65.807999999999993</v>
      </c>
      <c r="BN26" s="186">
        <f t="shared" si="30"/>
        <v>32.903999999999996</v>
      </c>
      <c r="BO26" s="195">
        <f t="shared" si="31"/>
        <v>32.9</v>
      </c>
    </row>
    <row r="27" spans="1:67" ht="16.5">
      <c r="A27" s="130">
        <v>20</v>
      </c>
      <c r="B27" s="131" t="s">
        <v>507</v>
      </c>
      <c r="C27" s="132">
        <v>2</v>
      </c>
      <c r="D27" s="79">
        <f t="shared" si="0"/>
        <v>9.3680000000000003</v>
      </c>
      <c r="E27" s="79">
        <f t="shared" si="1"/>
        <v>56.207999999999998</v>
      </c>
      <c r="F27" s="79"/>
      <c r="G27" s="79"/>
      <c r="H27" s="79">
        <f t="shared" si="2"/>
        <v>0</v>
      </c>
      <c r="I27" s="100">
        <f t="shared" si="3"/>
        <v>2</v>
      </c>
      <c r="J27" s="100">
        <f t="shared" si="3"/>
        <v>9.3680000000000003</v>
      </c>
      <c r="K27" s="100">
        <f t="shared" si="3"/>
        <v>56.207999999999998</v>
      </c>
      <c r="L27" s="132"/>
      <c r="M27" s="79">
        <f t="shared" si="4"/>
        <v>0</v>
      </c>
      <c r="N27" s="79">
        <f t="shared" si="5"/>
        <v>0</v>
      </c>
      <c r="O27" s="79">
        <v>0</v>
      </c>
      <c r="P27" s="79">
        <v>0</v>
      </c>
      <c r="Q27" s="79">
        <f t="shared" si="6"/>
        <v>0</v>
      </c>
      <c r="R27" s="100">
        <f t="shared" si="7"/>
        <v>0</v>
      </c>
      <c r="S27" s="100">
        <f t="shared" si="7"/>
        <v>0</v>
      </c>
      <c r="T27" s="100">
        <f t="shared" si="7"/>
        <v>0</v>
      </c>
      <c r="U27" s="132">
        <v>7</v>
      </c>
      <c r="V27" s="79">
        <f t="shared" si="8"/>
        <v>32.788000000000004</v>
      </c>
      <c r="W27" s="79">
        <f t="shared" si="9"/>
        <v>196.72800000000001</v>
      </c>
      <c r="X27" s="79"/>
      <c r="Y27" s="79"/>
      <c r="Z27" s="79">
        <f t="shared" si="10"/>
        <v>0</v>
      </c>
      <c r="AA27" s="100">
        <f t="shared" si="11"/>
        <v>7</v>
      </c>
      <c r="AB27" s="100">
        <f t="shared" si="11"/>
        <v>32.788000000000004</v>
      </c>
      <c r="AC27" s="100">
        <f t="shared" si="11"/>
        <v>196.72800000000001</v>
      </c>
      <c r="AD27" s="132"/>
      <c r="AE27" s="79">
        <f t="shared" si="12"/>
        <v>0</v>
      </c>
      <c r="AF27" s="79">
        <f t="shared" si="13"/>
        <v>0</v>
      </c>
      <c r="AG27" s="79"/>
      <c r="AH27" s="79"/>
      <c r="AI27" s="79">
        <f t="shared" si="14"/>
        <v>0</v>
      </c>
      <c r="AJ27" s="79">
        <f t="shared" si="15"/>
        <v>0</v>
      </c>
      <c r="AK27" s="79">
        <f t="shared" si="15"/>
        <v>0</v>
      </c>
      <c r="AL27" s="79">
        <f t="shared" si="15"/>
        <v>0</v>
      </c>
      <c r="AM27" s="132"/>
      <c r="AN27" s="79">
        <f t="shared" si="16"/>
        <v>0</v>
      </c>
      <c r="AO27" s="102">
        <f t="shared" si="17"/>
        <v>0</v>
      </c>
      <c r="AP27" s="79"/>
      <c r="AQ27" s="102"/>
      <c r="AR27" s="79">
        <f t="shared" si="18"/>
        <v>0</v>
      </c>
      <c r="AS27" s="102">
        <f t="shared" si="19"/>
        <v>0</v>
      </c>
      <c r="AT27" s="79">
        <f t="shared" si="19"/>
        <v>0</v>
      </c>
      <c r="AU27" s="102">
        <f t="shared" si="19"/>
        <v>0</v>
      </c>
      <c r="AV27" s="133"/>
      <c r="AW27" s="79">
        <f t="shared" si="20"/>
        <v>0</v>
      </c>
      <c r="AX27" s="102">
        <f t="shared" si="21"/>
        <v>0</v>
      </c>
      <c r="AY27" s="79"/>
      <c r="AZ27" s="102"/>
      <c r="BA27" s="79">
        <f t="shared" si="22"/>
        <v>0</v>
      </c>
      <c r="BB27" s="102">
        <f t="shared" si="23"/>
        <v>0</v>
      </c>
      <c r="BC27" s="79">
        <f t="shared" si="23"/>
        <v>0</v>
      </c>
      <c r="BD27" s="102">
        <f t="shared" si="23"/>
        <v>0</v>
      </c>
      <c r="BE27" s="84">
        <f t="shared" si="24"/>
        <v>9</v>
      </c>
      <c r="BF27" s="84">
        <f t="shared" si="25"/>
        <v>42.155999999999999</v>
      </c>
      <c r="BG27" s="84">
        <f t="shared" si="26"/>
        <v>252.93599999999998</v>
      </c>
      <c r="BH27" s="84">
        <f t="shared" si="27"/>
        <v>0</v>
      </c>
      <c r="BI27" s="84">
        <f t="shared" si="27"/>
        <v>0</v>
      </c>
      <c r="BJ27" s="84">
        <f t="shared" si="28"/>
        <v>0</v>
      </c>
      <c r="BK27" s="84">
        <f t="shared" si="29"/>
        <v>9</v>
      </c>
      <c r="BL27" s="84">
        <f t="shared" si="29"/>
        <v>42.155999999999999</v>
      </c>
      <c r="BM27" s="84">
        <f t="shared" si="29"/>
        <v>252.93599999999998</v>
      </c>
      <c r="BN27" s="186">
        <f t="shared" si="30"/>
        <v>126.46799999999999</v>
      </c>
      <c r="BO27" s="195">
        <f t="shared" si="31"/>
        <v>126.5</v>
      </c>
    </row>
    <row r="28" spans="1:67" ht="16.5">
      <c r="A28" s="130">
        <v>21</v>
      </c>
      <c r="B28" s="131" t="s">
        <v>508</v>
      </c>
      <c r="C28" s="132"/>
      <c r="D28" s="79">
        <f t="shared" si="0"/>
        <v>0</v>
      </c>
      <c r="E28" s="79">
        <f t="shared" si="1"/>
        <v>0</v>
      </c>
      <c r="F28" s="79"/>
      <c r="G28" s="79"/>
      <c r="H28" s="79">
        <f t="shared" si="2"/>
        <v>0</v>
      </c>
      <c r="I28" s="100">
        <f t="shared" si="3"/>
        <v>0</v>
      </c>
      <c r="J28" s="100">
        <f t="shared" si="3"/>
        <v>0</v>
      </c>
      <c r="K28" s="100">
        <f t="shared" si="3"/>
        <v>0</v>
      </c>
      <c r="L28" s="132"/>
      <c r="M28" s="79">
        <f t="shared" si="4"/>
        <v>0</v>
      </c>
      <c r="N28" s="79">
        <f t="shared" si="5"/>
        <v>0</v>
      </c>
      <c r="O28" s="79">
        <v>0</v>
      </c>
      <c r="P28" s="79">
        <v>0</v>
      </c>
      <c r="Q28" s="79">
        <f t="shared" si="6"/>
        <v>0</v>
      </c>
      <c r="R28" s="100">
        <f t="shared" si="7"/>
        <v>0</v>
      </c>
      <c r="S28" s="100">
        <f t="shared" si="7"/>
        <v>0</v>
      </c>
      <c r="T28" s="100">
        <f t="shared" si="7"/>
        <v>0</v>
      </c>
      <c r="U28" s="132">
        <v>3</v>
      </c>
      <c r="V28" s="79">
        <f t="shared" si="8"/>
        <v>14.052</v>
      </c>
      <c r="W28" s="79">
        <f t="shared" si="9"/>
        <v>84.311999999999998</v>
      </c>
      <c r="X28" s="79"/>
      <c r="Y28" s="79"/>
      <c r="Z28" s="79">
        <f t="shared" si="10"/>
        <v>0</v>
      </c>
      <c r="AA28" s="100">
        <f t="shared" si="11"/>
        <v>3</v>
      </c>
      <c r="AB28" s="100">
        <f t="shared" si="11"/>
        <v>14.052</v>
      </c>
      <c r="AC28" s="100">
        <f t="shared" si="11"/>
        <v>84.311999999999998</v>
      </c>
      <c r="AD28" s="132">
        <v>1</v>
      </c>
      <c r="AE28" s="79">
        <f t="shared" si="12"/>
        <v>4.6840000000000002</v>
      </c>
      <c r="AF28" s="79">
        <f t="shared" si="13"/>
        <v>28.103999999999999</v>
      </c>
      <c r="AG28" s="79"/>
      <c r="AH28" s="79"/>
      <c r="AI28" s="79">
        <f t="shared" si="14"/>
        <v>0</v>
      </c>
      <c r="AJ28" s="79">
        <f t="shared" si="15"/>
        <v>1</v>
      </c>
      <c r="AK28" s="79">
        <f t="shared" si="15"/>
        <v>4.6840000000000002</v>
      </c>
      <c r="AL28" s="79">
        <f t="shared" si="15"/>
        <v>28.103999999999999</v>
      </c>
      <c r="AM28" s="132"/>
      <c r="AN28" s="79">
        <f t="shared" si="16"/>
        <v>0</v>
      </c>
      <c r="AO28" s="102">
        <f t="shared" si="17"/>
        <v>0</v>
      </c>
      <c r="AP28" s="79"/>
      <c r="AQ28" s="102"/>
      <c r="AR28" s="79">
        <f t="shared" si="18"/>
        <v>0</v>
      </c>
      <c r="AS28" s="102">
        <f t="shared" si="19"/>
        <v>0</v>
      </c>
      <c r="AT28" s="79">
        <f t="shared" si="19"/>
        <v>0</v>
      </c>
      <c r="AU28" s="102">
        <f t="shared" si="19"/>
        <v>0</v>
      </c>
      <c r="AV28" s="133"/>
      <c r="AW28" s="79">
        <f t="shared" si="20"/>
        <v>0</v>
      </c>
      <c r="AX28" s="102">
        <f t="shared" si="21"/>
        <v>0</v>
      </c>
      <c r="AY28" s="79"/>
      <c r="AZ28" s="102"/>
      <c r="BA28" s="79">
        <f t="shared" si="22"/>
        <v>0</v>
      </c>
      <c r="BB28" s="102">
        <f t="shared" si="23"/>
        <v>0</v>
      </c>
      <c r="BC28" s="79">
        <f t="shared" si="23"/>
        <v>0</v>
      </c>
      <c r="BD28" s="102">
        <f t="shared" si="23"/>
        <v>0</v>
      </c>
      <c r="BE28" s="84">
        <f t="shared" si="24"/>
        <v>3</v>
      </c>
      <c r="BF28" s="84">
        <f t="shared" si="25"/>
        <v>14.052</v>
      </c>
      <c r="BG28" s="84">
        <f t="shared" si="26"/>
        <v>84.311999999999998</v>
      </c>
      <c r="BH28" s="84">
        <f t="shared" si="27"/>
        <v>0</v>
      </c>
      <c r="BI28" s="84">
        <f t="shared" si="27"/>
        <v>0</v>
      </c>
      <c r="BJ28" s="84">
        <f t="shared" si="28"/>
        <v>0</v>
      </c>
      <c r="BK28" s="84">
        <f t="shared" si="29"/>
        <v>3</v>
      </c>
      <c r="BL28" s="84">
        <f t="shared" si="29"/>
        <v>14.052</v>
      </c>
      <c r="BM28" s="84">
        <f t="shared" si="29"/>
        <v>84.311999999999998</v>
      </c>
      <c r="BN28" s="186">
        <f t="shared" si="30"/>
        <v>42.155999999999999</v>
      </c>
      <c r="BO28" s="195">
        <f t="shared" si="31"/>
        <v>42.2</v>
      </c>
    </row>
    <row r="29" spans="1:67" ht="16.5">
      <c r="A29" s="130">
        <v>22</v>
      </c>
      <c r="B29" s="131" t="s">
        <v>509</v>
      </c>
      <c r="C29" s="132">
        <v>2</v>
      </c>
      <c r="D29" s="79">
        <f t="shared" si="0"/>
        <v>9.3680000000000003</v>
      </c>
      <c r="E29" s="79">
        <f t="shared" si="1"/>
        <v>56.207999999999998</v>
      </c>
      <c r="F29" s="79"/>
      <c r="G29" s="79"/>
      <c r="H29" s="79">
        <f t="shared" si="2"/>
        <v>0</v>
      </c>
      <c r="I29" s="100">
        <f t="shared" si="3"/>
        <v>2</v>
      </c>
      <c r="J29" s="100">
        <f t="shared" si="3"/>
        <v>9.3680000000000003</v>
      </c>
      <c r="K29" s="100">
        <f t="shared" si="3"/>
        <v>56.207999999999998</v>
      </c>
      <c r="L29" s="132"/>
      <c r="M29" s="79">
        <f t="shared" si="4"/>
        <v>0</v>
      </c>
      <c r="N29" s="79">
        <f t="shared" si="5"/>
        <v>0</v>
      </c>
      <c r="O29" s="79">
        <v>0</v>
      </c>
      <c r="P29" s="79">
        <v>0</v>
      </c>
      <c r="Q29" s="79">
        <f t="shared" si="6"/>
        <v>0</v>
      </c>
      <c r="R29" s="100">
        <f t="shared" si="7"/>
        <v>0</v>
      </c>
      <c r="S29" s="100">
        <f t="shared" si="7"/>
        <v>0</v>
      </c>
      <c r="T29" s="100">
        <f t="shared" si="7"/>
        <v>0</v>
      </c>
      <c r="U29" s="132">
        <v>4</v>
      </c>
      <c r="V29" s="79">
        <f t="shared" si="8"/>
        <v>18.736000000000001</v>
      </c>
      <c r="W29" s="79">
        <f t="shared" si="9"/>
        <v>112.416</v>
      </c>
      <c r="X29" s="79">
        <v>4</v>
      </c>
      <c r="Y29" s="79">
        <v>5.2</v>
      </c>
      <c r="Z29" s="79">
        <f t="shared" si="10"/>
        <v>31.200000000000003</v>
      </c>
      <c r="AA29" s="100">
        <f t="shared" si="11"/>
        <v>8</v>
      </c>
      <c r="AB29" s="100">
        <f t="shared" si="11"/>
        <v>23.936</v>
      </c>
      <c r="AC29" s="100">
        <f t="shared" si="11"/>
        <v>143.61599999999999</v>
      </c>
      <c r="AD29" s="132">
        <v>1</v>
      </c>
      <c r="AE29" s="79">
        <f t="shared" si="12"/>
        <v>4.6840000000000002</v>
      </c>
      <c r="AF29" s="79">
        <f t="shared" si="13"/>
        <v>28.103999999999999</v>
      </c>
      <c r="AG29" s="79"/>
      <c r="AH29" s="79"/>
      <c r="AI29" s="79">
        <f t="shared" si="14"/>
        <v>0</v>
      </c>
      <c r="AJ29" s="79">
        <f t="shared" si="15"/>
        <v>1</v>
      </c>
      <c r="AK29" s="79">
        <f t="shared" si="15"/>
        <v>4.6840000000000002</v>
      </c>
      <c r="AL29" s="79">
        <f t="shared" si="15"/>
        <v>28.103999999999999</v>
      </c>
      <c r="AM29" s="132"/>
      <c r="AN29" s="79">
        <f t="shared" si="16"/>
        <v>0</v>
      </c>
      <c r="AO29" s="102">
        <f t="shared" si="17"/>
        <v>0</v>
      </c>
      <c r="AP29" s="79"/>
      <c r="AQ29" s="102"/>
      <c r="AR29" s="79">
        <f t="shared" si="18"/>
        <v>0</v>
      </c>
      <c r="AS29" s="102">
        <f t="shared" si="19"/>
        <v>0</v>
      </c>
      <c r="AT29" s="79">
        <f t="shared" si="19"/>
        <v>0</v>
      </c>
      <c r="AU29" s="102">
        <f t="shared" si="19"/>
        <v>0</v>
      </c>
      <c r="AV29" s="133"/>
      <c r="AW29" s="79">
        <f t="shared" si="20"/>
        <v>0</v>
      </c>
      <c r="AX29" s="102">
        <f t="shared" si="21"/>
        <v>0</v>
      </c>
      <c r="AY29" s="79"/>
      <c r="AZ29" s="102"/>
      <c r="BA29" s="79">
        <f t="shared" si="22"/>
        <v>0</v>
      </c>
      <c r="BB29" s="102">
        <f t="shared" si="23"/>
        <v>0</v>
      </c>
      <c r="BC29" s="79">
        <f t="shared" si="23"/>
        <v>0</v>
      </c>
      <c r="BD29" s="102">
        <f t="shared" si="23"/>
        <v>0</v>
      </c>
      <c r="BE29" s="84">
        <f t="shared" si="24"/>
        <v>6</v>
      </c>
      <c r="BF29" s="84">
        <f t="shared" si="25"/>
        <v>28.103999999999999</v>
      </c>
      <c r="BG29" s="84">
        <f t="shared" si="26"/>
        <v>168.624</v>
      </c>
      <c r="BH29" s="84">
        <f t="shared" si="27"/>
        <v>4</v>
      </c>
      <c r="BI29" s="84">
        <f t="shared" si="27"/>
        <v>5.2</v>
      </c>
      <c r="BJ29" s="84">
        <f t="shared" si="28"/>
        <v>31.200000000000003</v>
      </c>
      <c r="BK29" s="84">
        <f t="shared" si="29"/>
        <v>10</v>
      </c>
      <c r="BL29" s="84">
        <f t="shared" si="29"/>
        <v>33.304000000000002</v>
      </c>
      <c r="BM29" s="84">
        <f t="shared" si="29"/>
        <v>199.82400000000001</v>
      </c>
      <c r="BN29" s="186">
        <f t="shared" si="30"/>
        <v>99.912000000000006</v>
      </c>
      <c r="BO29" s="195">
        <f t="shared" si="31"/>
        <v>99.9</v>
      </c>
    </row>
    <row r="30" spans="1:67" ht="16.5">
      <c r="A30" s="130">
        <v>23</v>
      </c>
      <c r="B30" s="131" t="s">
        <v>510</v>
      </c>
      <c r="C30" s="132">
        <v>3</v>
      </c>
      <c r="D30" s="79">
        <f t="shared" si="0"/>
        <v>14.052</v>
      </c>
      <c r="E30" s="79">
        <f t="shared" si="1"/>
        <v>84.311999999999998</v>
      </c>
      <c r="F30" s="79"/>
      <c r="G30" s="79"/>
      <c r="H30" s="79">
        <f t="shared" si="2"/>
        <v>0</v>
      </c>
      <c r="I30" s="100">
        <f t="shared" si="3"/>
        <v>3</v>
      </c>
      <c r="J30" s="100">
        <f t="shared" si="3"/>
        <v>14.052</v>
      </c>
      <c r="K30" s="100">
        <f t="shared" si="3"/>
        <v>84.311999999999998</v>
      </c>
      <c r="L30" s="132"/>
      <c r="M30" s="79">
        <f t="shared" si="4"/>
        <v>0</v>
      </c>
      <c r="N30" s="79">
        <f t="shared" si="5"/>
        <v>0</v>
      </c>
      <c r="O30" s="79">
        <v>0</v>
      </c>
      <c r="P30" s="79">
        <v>0</v>
      </c>
      <c r="Q30" s="79">
        <f t="shared" si="6"/>
        <v>0</v>
      </c>
      <c r="R30" s="100">
        <f t="shared" si="7"/>
        <v>0</v>
      </c>
      <c r="S30" s="100">
        <f t="shared" si="7"/>
        <v>0</v>
      </c>
      <c r="T30" s="100">
        <f t="shared" si="7"/>
        <v>0</v>
      </c>
      <c r="U30" s="132">
        <v>4</v>
      </c>
      <c r="V30" s="79">
        <f t="shared" si="8"/>
        <v>18.736000000000001</v>
      </c>
      <c r="W30" s="79">
        <f t="shared" si="9"/>
        <v>112.416</v>
      </c>
      <c r="X30" s="79"/>
      <c r="Y30" s="79"/>
      <c r="Z30" s="79">
        <f t="shared" si="10"/>
        <v>0</v>
      </c>
      <c r="AA30" s="100">
        <f t="shared" si="11"/>
        <v>4</v>
      </c>
      <c r="AB30" s="100">
        <f t="shared" si="11"/>
        <v>18.736000000000001</v>
      </c>
      <c r="AC30" s="100">
        <f t="shared" si="11"/>
        <v>112.416</v>
      </c>
      <c r="AD30" s="132">
        <v>2</v>
      </c>
      <c r="AE30" s="79">
        <f t="shared" si="12"/>
        <v>9.3680000000000003</v>
      </c>
      <c r="AF30" s="79">
        <f t="shared" si="13"/>
        <v>56.207999999999998</v>
      </c>
      <c r="AG30" s="79"/>
      <c r="AH30" s="79"/>
      <c r="AI30" s="79">
        <f t="shared" si="14"/>
        <v>0</v>
      </c>
      <c r="AJ30" s="79">
        <f t="shared" si="15"/>
        <v>2</v>
      </c>
      <c r="AK30" s="79">
        <f t="shared" si="15"/>
        <v>9.3680000000000003</v>
      </c>
      <c r="AL30" s="79">
        <f t="shared" si="15"/>
        <v>56.207999999999998</v>
      </c>
      <c r="AM30" s="132"/>
      <c r="AN30" s="79">
        <f t="shared" si="16"/>
        <v>0</v>
      </c>
      <c r="AO30" s="102">
        <f t="shared" si="17"/>
        <v>0</v>
      </c>
      <c r="AP30" s="79"/>
      <c r="AQ30" s="102"/>
      <c r="AR30" s="79">
        <f t="shared" si="18"/>
        <v>0</v>
      </c>
      <c r="AS30" s="102">
        <f t="shared" si="19"/>
        <v>0</v>
      </c>
      <c r="AT30" s="79">
        <f t="shared" si="19"/>
        <v>0</v>
      </c>
      <c r="AU30" s="102">
        <f t="shared" si="19"/>
        <v>0</v>
      </c>
      <c r="AV30" s="133"/>
      <c r="AW30" s="79">
        <f t="shared" si="20"/>
        <v>0</v>
      </c>
      <c r="AX30" s="102">
        <f t="shared" si="21"/>
        <v>0</v>
      </c>
      <c r="AY30" s="79"/>
      <c r="AZ30" s="102"/>
      <c r="BA30" s="79">
        <f t="shared" si="22"/>
        <v>0</v>
      </c>
      <c r="BB30" s="102">
        <f t="shared" si="23"/>
        <v>0</v>
      </c>
      <c r="BC30" s="79">
        <f t="shared" si="23"/>
        <v>0</v>
      </c>
      <c r="BD30" s="102">
        <f t="shared" si="23"/>
        <v>0</v>
      </c>
      <c r="BE30" s="84">
        <f t="shared" si="24"/>
        <v>7</v>
      </c>
      <c r="BF30" s="84">
        <f t="shared" si="25"/>
        <v>32.788000000000004</v>
      </c>
      <c r="BG30" s="84">
        <f t="shared" si="26"/>
        <v>196.72800000000001</v>
      </c>
      <c r="BH30" s="84">
        <f t="shared" si="27"/>
        <v>0</v>
      </c>
      <c r="BI30" s="84">
        <f t="shared" si="27"/>
        <v>0</v>
      </c>
      <c r="BJ30" s="84">
        <f t="shared" si="28"/>
        <v>0</v>
      </c>
      <c r="BK30" s="84">
        <f t="shared" si="29"/>
        <v>7</v>
      </c>
      <c r="BL30" s="84">
        <f t="shared" si="29"/>
        <v>32.788000000000004</v>
      </c>
      <c r="BM30" s="84">
        <f t="shared" si="29"/>
        <v>196.72800000000001</v>
      </c>
      <c r="BN30" s="186">
        <f t="shared" si="30"/>
        <v>98.364000000000004</v>
      </c>
      <c r="BO30" s="195">
        <f t="shared" si="31"/>
        <v>98.4</v>
      </c>
    </row>
    <row r="31" spans="1:67" ht="16.5">
      <c r="A31" s="130">
        <v>24</v>
      </c>
      <c r="B31" s="131" t="s">
        <v>447</v>
      </c>
      <c r="C31" s="132">
        <v>6</v>
      </c>
      <c r="D31" s="79">
        <f t="shared" si="0"/>
        <v>28.103999999999999</v>
      </c>
      <c r="E31" s="79">
        <f t="shared" si="1"/>
        <v>168.624</v>
      </c>
      <c r="F31" s="79">
        <v>1</v>
      </c>
      <c r="G31" s="79">
        <v>3.3</v>
      </c>
      <c r="H31" s="79">
        <f t="shared" si="2"/>
        <v>19.799999999999997</v>
      </c>
      <c r="I31" s="100">
        <f t="shared" si="3"/>
        <v>7</v>
      </c>
      <c r="J31" s="100">
        <f t="shared" si="3"/>
        <v>31.404</v>
      </c>
      <c r="K31" s="100">
        <f t="shared" si="3"/>
        <v>188.42399999999998</v>
      </c>
      <c r="L31" s="132">
        <v>1</v>
      </c>
      <c r="M31" s="79">
        <f t="shared" si="4"/>
        <v>4.6840000000000002</v>
      </c>
      <c r="N31" s="79">
        <f t="shared" si="5"/>
        <v>28.103999999999999</v>
      </c>
      <c r="O31" s="79">
        <v>0</v>
      </c>
      <c r="P31" s="79">
        <v>0</v>
      </c>
      <c r="Q31" s="79">
        <f t="shared" si="6"/>
        <v>0</v>
      </c>
      <c r="R31" s="100">
        <f t="shared" si="7"/>
        <v>1</v>
      </c>
      <c r="S31" s="100">
        <f t="shared" si="7"/>
        <v>4.6840000000000002</v>
      </c>
      <c r="T31" s="100">
        <f t="shared" si="7"/>
        <v>28.103999999999999</v>
      </c>
      <c r="U31" s="132">
        <v>6</v>
      </c>
      <c r="V31" s="79">
        <f t="shared" si="8"/>
        <v>28.103999999999999</v>
      </c>
      <c r="W31" s="79">
        <f t="shared" si="9"/>
        <v>168.624</v>
      </c>
      <c r="X31" s="79"/>
      <c r="Y31" s="79"/>
      <c r="Z31" s="79">
        <f t="shared" si="10"/>
        <v>0</v>
      </c>
      <c r="AA31" s="100">
        <f t="shared" si="11"/>
        <v>6</v>
      </c>
      <c r="AB31" s="100">
        <f t="shared" si="11"/>
        <v>28.103999999999999</v>
      </c>
      <c r="AC31" s="100">
        <f t="shared" si="11"/>
        <v>168.624</v>
      </c>
      <c r="AD31" s="132"/>
      <c r="AE31" s="79">
        <f t="shared" si="12"/>
        <v>0</v>
      </c>
      <c r="AF31" s="79">
        <f t="shared" si="13"/>
        <v>0</v>
      </c>
      <c r="AG31" s="79"/>
      <c r="AH31" s="79"/>
      <c r="AI31" s="79">
        <f t="shared" si="14"/>
        <v>0</v>
      </c>
      <c r="AJ31" s="79">
        <f t="shared" si="15"/>
        <v>0</v>
      </c>
      <c r="AK31" s="79">
        <f t="shared" si="15"/>
        <v>0</v>
      </c>
      <c r="AL31" s="79">
        <f t="shared" si="15"/>
        <v>0</v>
      </c>
      <c r="AM31" s="132"/>
      <c r="AN31" s="79">
        <f t="shared" si="16"/>
        <v>0</v>
      </c>
      <c r="AO31" s="102">
        <f t="shared" si="17"/>
        <v>0</v>
      </c>
      <c r="AP31" s="79"/>
      <c r="AQ31" s="102"/>
      <c r="AR31" s="79">
        <f t="shared" si="18"/>
        <v>0</v>
      </c>
      <c r="AS31" s="102">
        <f t="shared" si="19"/>
        <v>0</v>
      </c>
      <c r="AT31" s="79">
        <f t="shared" si="19"/>
        <v>0</v>
      </c>
      <c r="AU31" s="102">
        <f t="shared" si="19"/>
        <v>0</v>
      </c>
      <c r="AV31" s="133"/>
      <c r="AW31" s="79">
        <f t="shared" si="20"/>
        <v>0</v>
      </c>
      <c r="AX31" s="102">
        <f t="shared" si="21"/>
        <v>0</v>
      </c>
      <c r="AY31" s="79"/>
      <c r="AZ31" s="102"/>
      <c r="BA31" s="79">
        <f t="shared" si="22"/>
        <v>0</v>
      </c>
      <c r="BB31" s="102">
        <f t="shared" si="23"/>
        <v>0</v>
      </c>
      <c r="BC31" s="79">
        <f t="shared" si="23"/>
        <v>0</v>
      </c>
      <c r="BD31" s="102">
        <f t="shared" si="23"/>
        <v>0</v>
      </c>
      <c r="BE31" s="84">
        <f t="shared" si="24"/>
        <v>12</v>
      </c>
      <c r="BF31" s="84">
        <f t="shared" si="25"/>
        <v>56.207999999999998</v>
      </c>
      <c r="BG31" s="84">
        <f t="shared" si="26"/>
        <v>337.24799999999999</v>
      </c>
      <c r="BH31" s="84">
        <f t="shared" si="27"/>
        <v>1</v>
      </c>
      <c r="BI31" s="84">
        <f t="shared" si="27"/>
        <v>3.3</v>
      </c>
      <c r="BJ31" s="84">
        <f t="shared" si="28"/>
        <v>19.799999999999997</v>
      </c>
      <c r="BK31" s="84">
        <f t="shared" si="29"/>
        <v>13</v>
      </c>
      <c r="BL31" s="84">
        <f t="shared" si="29"/>
        <v>59.507999999999996</v>
      </c>
      <c r="BM31" s="84">
        <f t="shared" si="29"/>
        <v>357.048</v>
      </c>
      <c r="BN31" s="186">
        <f t="shared" si="30"/>
        <v>178.524</v>
      </c>
      <c r="BO31" s="195">
        <f t="shared" si="31"/>
        <v>178.5</v>
      </c>
    </row>
    <row r="32" spans="1:67" ht="16.5">
      <c r="A32" s="130">
        <v>25</v>
      </c>
      <c r="B32" s="131" t="s">
        <v>511</v>
      </c>
      <c r="C32" s="132">
        <v>2</v>
      </c>
      <c r="D32" s="79">
        <f t="shared" si="0"/>
        <v>9.3680000000000003</v>
      </c>
      <c r="E32" s="79">
        <f t="shared" si="1"/>
        <v>56.207999999999998</v>
      </c>
      <c r="F32" s="79"/>
      <c r="G32" s="79"/>
      <c r="H32" s="79">
        <f t="shared" si="2"/>
        <v>0</v>
      </c>
      <c r="I32" s="100">
        <f t="shared" si="3"/>
        <v>2</v>
      </c>
      <c r="J32" s="100">
        <f t="shared" si="3"/>
        <v>9.3680000000000003</v>
      </c>
      <c r="K32" s="100">
        <f t="shared" si="3"/>
        <v>56.207999999999998</v>
      </c>
      <c r="L32" s="132"/>
      <c r="M32" s="79">
        <f t="shared" si="4"/>
        <v>0</v>
      </c>
      <c r="N32" s="79">
        <f t="shared" si="5"/>
        <v>0</v>
      </c>
      <c r="O32" s="79">
        <v>0</v>
      </c>
      <c r="P32" s="79">
        <v>0</v>
      </c>
      <c r="Q32" s="79">
        <f t="shared" si="6"/>
        <v>0</v>
      </c>
      <c r="R32" s="100">
        <f t="shared" si="7"/>
        <v>0</v>
      </c>
      <c r="S32" s="100">
        <f t="shared" si="7"/>
        <v>0</v>
      </c>
      <c r="T32" s="100">
        <f t="shared" si="7"/>
        <v>0</v>
      </c>
      <c r="U32" s="132">
        <v>1</v>
      </c>
      <c r="V32" s="79">
        <f t="shared" si="8"/>
        <v>4.6840000000000002</v>
      </c>
      <c r="W32" s="79">
        <f t="shared" si="9"/>
        <v>28.103999999999999</v>
      </c>
      <c r="X32" s="79"/>
      <c r="Y32" s="79"/>
      <c r="Z32" s="79">
        <f t="shared" si="10"/>
        <v>0</v>
      </c>
      <c r="AA32" s="100">
        <f t="shared" si="11"/>
        <v>1</v>
      </c>
      <c r="AB32" s="100">
        <f t="shared" si="11"/>
        <v>4.6840000000000002</v>
      </c>
      <c r="AC32" s="100">
        <f t="shared" si="11"/>
        <v>28.103999999999999</v>
      </c>
      <c r="AD32" s="132"/>
      <c r="AE32" s="79">
        <f t="shared" si="12"/>
        <v>0</v>
      </c>
      <c r="AF32" s="79">
        <f t="shared" si="13"/>
        <v>0</v>
      </c>
      <c r="AG32" s="79"/>
      <c r="AH32" s="79"/>
      <c r="AI32" s="79">
        <f t="shared" si="14"/>
        <v>0</v>
      </c>
      <c r="AJ32" s="79">
        <f t="shared" si="15"/>
        <v>0</v>
      </c>
      <c r="AK32" s="79">
        <f t="shared" si="15"/>
        <v>0</v>
      </c>
      <c r="AL32" s="79">
        <f t="shared" si="15"/>
        <v>0</v>
      </c>
      <c r="AM32" s="132"/>
      <c r="AN32" s="79">
        <f t="shared" si="16"/>
        <v>0</v>
      </c>
      <c r="AO32" s="102">
        <f t="shared" si="17"/>
        <v>0</v>
      </c>
      <c r="AP32" s="79"/>
      <c r="AQ32" s="102"/>
      <c r="AR32" s="79">
        <f t="shared" si="18"/>
        <v>0</v>
      </c>
      <c r="AS32" s="102">
        <f t="shared" si="19"/>
        <v>0</v>
      </c>
      <c r="AT32" s="79">
        <f t="shared" si="19"/>
        <v>0</v>
      </c>
      <c r="AU32" s="102">
        <f t="shared" si="19"/>
        <v>0</v>
      </c>
      <c r="AV32" s="133"/>
      <c r="AW32" s="79">
        <f t="shared" si="20"/>
        <v>0</v>
      </c>
      <c r="AX32" s="102">
        <f t="shared" si="21"/>
        <v>0</v>
      </c>
      <c r="AY32" s="79"/>
      <c r="AZ32" s="102"/>
      <c r="BA32" s="79">
        <f t="shared" si="22"/>
        <v>0</v>
      </c>
      <c r="BB32" s="102">
        <f t="shared" si="23"/>
        <v>0</v>
      </c>
      <c r="BC32" s="79">
        <f t="shared" si="23"/>
        <v>0</v>
      </c>
      <c r="BD32" s="102">
        <f t="shared" si="23"/>
        <v>0</v>
      </c>
      <c r="BE32" s="84">
        <f t="shared" si="24"/>
        <v>3</v>
      </c>
      <c r="BF32" s="84">
        <f t="shared" si="25"/>
        <v>14.052</v>
      </c>
      <c r="BG32" s="84">
        <f t="shared" si="26"/>
        <v>84.311999999999998</v>
      </c>
      <c r="BH32" s="84">
        <f t="shared" si="27"/>
        <v>0</v>
      </c>
      <c r="BI32" s="84">
        <f t="shared" si="27"/>
        <v>0</v>
      </c>
      <c r="BJ32" s="84">
        <f t="shared" si="28"/>
        <v>0</v>
      </c>
      <c r="BK32" s="84">
        <f t="shared" si="29"/>
        <v>3</v>
      </c>
      <c r="BL32" s="84">
        <f t="shared" si="29"/>
        <v>14.052</v>
      </c>
      <c r="BM32" s="84">
        <f t="shared" si="29"/>
        <v>84.311999999999998</v>
      </c>
      <c r="BN32" s="186">
        <f t="shared" si="30"/>
        <v>42.155999999999999</v>
      </c>
      <c r="BO32" s="195">
        <f t="shared" si="31"/>
        <v>42.2</v>
      </c>
    </row>
    <row r="33" spans="1:67" ht="16.5">
      <c r="A33" s="130">
        <v>26</v>
      </c>
      <c r="B33" s="131" t="s">
        <v>512</v>
      </c>
      <c r="C33" s="134">
        <v>3</v>
      </c>
      <c r="D33" s="79">
        <f t="shared" si="0"/>
        <v>14.052</v>
      </c>
      <c r="E33" s="79">
        <f t="shared" si="1"/>
        <v>84.311999999999998</v>
      </c>
      <c r="F33" s="79">
        <v>1</v>
      </c>
      <c r="G33" s="79">
        <v>4.5999999999999996</v>
      </c>
      <c r="H33" s="79">
        <f t="shared" si="2"/>
        <v>27.599999999999998</v>
      </c>
      <c r="I33" s="100">
        <f t="shared" si="3"/>
        <v>4</v>
      </c>
      <c r="J33" s="100">
        <f t="shared" si="3"/>
        <v>18.652000000000001</v>
      </c>
      <c r="K33" s="100">
        <f t="shared" si="3"/>
        <v>111.91199999999999</v>
      </c>
      <c r="L33" s="134">
        <v>3</v>
      </c>
      <c r="M33" s="79">
        <f t="shared" si="4"/>
        <v>14.052</v>
      </c>
      <c r="N33" s="79">
        <f t="shared" si="5"/>
        <v>84.311999999999998</v>
      </c>
      <c r="O33" s="79">
        <v>0</v>
      </c>
      <c r="P33" s="79">
        <v>0</v>
      </c>
      <c r="Q33" s="79">
        <f t="shared" si="6"/>
        <v>0</v>
      </c>
      <c r="R33" s="100">
        <f t="shared" si="7"/>
        <v>3</v>
      </c>
      <c r="S33" s="100">
        <f t="shared" si="7"/>
        <v>14.052</v>
      </c>
      <c r="T33" s="100">
        <f t="shared" si="7"/>
        <v>84.311999999999998</v>
      </c>
      <c r="U33" s="134">
        <v>3</v>
      </c>
      <c r="V33" s="79">
        <f t="shared" si="8"/>
        <v>14.052</v>
      </c>
      <c r="W33" s="79">
        <f t="shared" si="9"/>
        <v>84.311999999999998</v>
      </c>
      <c r="X33" s="79"/>
      <c r="Y33" s="79"/>
      <c r="Z33" s="79">
        <f t="shared" si="10"/>
        <v>0</v>
      </c>
      <c r="AA33" s="100">
        <f t="shared" si="11"/>
        <v>3</v>
      </c>
      <c r="AB33" s="100">
        <f t="shared" si="11"/>
        <v>14.052</v>
      </c>
      <c r="AC33" s="100">
        <f t="shared" si="11"/>
        <v>84.311999999999998</v>
      </c>
      <c r="AD33" s="134">
        <v>1</v>
      </c>
      <c r="AE33" s="79">
        <f t="shared" si="12"/>
        <v>4.6840000000000002</v>
      </c>
      <c r="AF33" s="79">
        <f t="shared" si="13"/>
        <v>28.103999999999999</v>
      </c>
      <c r="AG33" s="79"/>
      <c r="AH33" s="79"/>
      <c r="AI33" s="79">
        <f t="shared" si="14"/>
        <v>0</v>
      </c>
      <c r="AJ33" s="79">
        <f t="shared" si="15"/>
        <v>1</v>
      </c>
      <c r="AK33" s="79">
        <f t="shared" si="15"/>
        <v>4.6840000000000002</v>
      </c>
      <c r="AL33" s="79">
        <f t="shared" si="15"/>
        <v>28.103999999999999</v>
      </c>
      <c r="AM33" s="132"/>
      <c r="AN33" s="79">
        <f t="shared" si="16"/>
        <v>0</v>
      </c>
      <c r="AO33" s="102">
        <f t="shared" si="17"/>
        <v>0</v>
      </c>
      <c r="AP33" s="79"/>
      <c r="AQ33" s="102"/>
      <c r="AR33" s="79">
        <f t="shared" si="18"/>
        <v>0</v>
      </c>
      <c r="AS33" s="102">
        <f t="shared" si="19"/>
        <v>0</v>
      </c>
      <c r="AT33" s="79">
        <f t="shared" si="19"/>
        <v>0</v>
      </c>
      <c r="AU33" s="102">
        <f t="shared" si="19"/>
        <v>0</v>
      </c>
      <c r="AV33" s="133"/>
      <c r="AW33" s="79">
        <f t="shared" si="20"/>
        <v>0</v>
      </c>
      <c r="AX33" s="102">
        <f t="shared" si="21"/>
        <v>0</v>
      </c>
      <c r="AY33" s="79"/>
      <c r="AZ33" s="102"/>
      <c r="BA33" s="79">
        <f t="shared" si="22"/>
        <v>0</v>
      </c>
      <c r="BB33" s="102">
        <f t="shared" si="23"/>
        <v>0</v>
      </c>
      <c r="BC33" s="79">
        <f t="shared" si="23"/>
        <v>0</v>
      </c>
      <c r="BD33" s="102">
        <f t="shared" si="23"/>
        <v>0</v>
      </c>
      <c r="BE33" s="84">
        <f t="shared" si="24"/>
        <v>6</v>
      </c>
      <c r="BF33" s="84">
        <f t="shared" si="25"/>
        <v>28.103999999999999</v>
      </c>
      <c r="BG33" s="84">
        <f t="shared" si="26"/>
        <v>168.624</v>
      </c>
      <c r="BH33" s="84">
        <f t="shared" si="27"/>
        <v>1</v>
      </c>
      <c r="BI33" s="84">
        <f t="shared" si="27"/>
        <v>4.5999999999999996</v>
      </c>
      <c r="BJ33" s="84">
        <f t="shared" si="28"/>
        <v>27.599999999999998</v>
      </c>
      <c r="BK33" s="84">
        <f t="shared" si="29"/>
        <v>7</v>
      </c>
      <c r="BL33" s="84">
        <f t="shared" si="29"/>
        <v>32.704000000000001</v>
      </c>
      <c r="BM33" s="84">
        <f t="shared" si="29"/>
        <v>196.22399999999999</v>
      </c>
      <c r="BN33" s="186">
        <f t="shared" si="30"/>
        <v>98.111999999999995</v>
      </c>
      <c r="BO33" s="195">
        <f t="shared" si="31"/>
        <v>98.1</v>
      </c>
    </row>
    <row r="34" spans="1:67" ht="16.5">
      <c r="A34" s="130">
        <v>27</v>
      </c>
      <c r="B34" s="131" t="s">
        <v>513</v>
      </c>
      <c r="C34" s="132">
        <v>2</v>
      </c>
      <c r="D34" s="79">
        <f t="shared" si="0"/>
        <v>9.3680000000000003</v>
      </c>
      <c r="E34" s="79">
        <f t="shared" si="1"/>
        <v>56.207999999999998</v>
      </c>
      <c r="F34" s="79"/>
      <c r="G34" s="79"/>
      <c r="H34" s="79">
        <f t="shared" si="2"/>
        <v>0</v>
      </c>
      <c r="I34" s="100">
        <f t="shared" si="3"/>
        <v>2</v>
      </c>
      <c r="J34" s="100">
        <f t="shared" si="3"/>
        <v>9.3680000000000003</v>
      </c>
      <c r="K34" s="100">
        <f t="shared" si="3"/>
        <v>56.207999999999998</v>
      </c>
      <c r="L34" s="132">
        <v>2</v>
      </c>
      <c r="M34" s="79">
        <f t="shared" si="4"/>
        <v>9.3680000000000003</v>
      </c>
      <c r="N34" s="79">
        <f t="shared" si="5"/>
        <v>56.207999999999998</v>
      </c>
      <c r="O34" s="79">
        <v>0</v>
      </c>
      <c r="P34" s="79">
        <v>0</v>
      </c>
      <c r="Q34" s="79">
        <f t="shared" si="6"/>
        <v>0</v>
      </c>
      <c r="R34" s="100">
        <f t="shared" si="7"/>
        <v>2</v>
      </c>
      <c r="S34" s="100">
        <f t="shared" si="7"/>
        <v>9.3680000000000003</v>
      </c>
      <c r="T34" s="100">
        <f t="shared" si="7"/>
        <v>56.207999999999998</v>
      </c>
      <c r="U34" s="132"/>
      <c r="V34" s="79">
        <f t="shared" si="8"/>
        <v>0</v>
      </c>
      <c r="W34" s="79">
        <f t="shared" si="9"/>
        <v>0</v>
      </c>
      <c r="X34" s="79"/>
      <c r="Y34" s="79"/>
      <c r="Z34" s="79">
        <f t="shared" si="10"/>
        <v>0</v>
      </c>
      <c r="AA34" s="100">
        <f t="shared" si="11"/>
        <v>0</v>
      </c>
      <c r="AB34" s="100">
        <f t="shared" si="11"/>
        <v>0</v>
      </c>
      <c r="AC34" s="100">
        <f t="shared" si="11"/>
        <v>0</v>
      </c>
      <c r="AD34" s="132"/>
      <c r="AE34" s="79">
        <f t="shared" si="12"/>
        <v>0</v>
      </c>
      <c r="AF34" s="79">
        <f t="shared" si="13"/>
        <v>0</v>
      </c>
      <c r="AG34" s="79"/>
      <c r="AH34" s="79"/>
      <c r="AI34" s="79">
        <f t="shared" si="14"/>
        <v>0</v>
      </c>
      <c r="AJ34" s="79">
        <f t="shared" si="15"/>
        <v>0</v>
      </c>
      <c r="AK34" s="79">
        <f t="shared" si="15"/>
        <v>0</v>
      </c>
      <c r="AL34" s="79">
        <f t="shared" si="15"/>
        <v>0</v>
      </c>
      <c r="AM34" s="132"/>
      <c r="AN34" s="79">
        <f t="shared" si="16"/>
        <v>0</v>
      </c>
      <c r="AO34" s="102">
        <f t="shared" si="17"/>
        <v>0</v>
      </c>
      <c r="AP34" s="79"/>
      <c r="AQ34" s="102"/>
      <c r="AR34" s="79">
        <f t="shared" si="18"/>
        <v>0</v>
      </c>
      <c r="AS34" s="102">
        <f t="shared" si="19"/>
        <v>0</v>
      </c>
      <c r="AT34" s="79">
        <f t="shared" si="19"/>
        <v>0</v>
      </c>
      <c r="AU34" s="102">
        <f t="shared" si="19"/>
        <v>0</v>
      </c>
      <c r="AV34" s="133"/>
      <c r="AW34" s="79">
        <f t="shared" si="20"/>
        <v>0</v>
      </c>
      <c r="AX34" s="102">
        <f t="shared" si="21"/>
        <v>0</v>
      </c>
      <c r="AY34" s="79"/>
      <c r="AZ34" s="102"/>
      <c r="BA34" s="79">
        <f t="shared" si="22"/>
        <v>0</v>
      </c>
      <c r="BB34" s="102">
        <f t="shared" si="23"/>
        <v>0</v>
      </c>
      <c r="BC34" s="79">
        <f t="shared" si="23"/>
        <v>0</v>
      </c>
      <c r="BD34" s="102">
        <f t="shared" si="23"/>
        <v>0</v>
      </c>
      <c r="BE34" s="84">
        <f t="shared" si="24"/>
        <v>2</v>
      </c>
      <c r="BF34" s="84">
        <f t="shared" si="25"/>
        <v>9.3680000000000003</v>
      </c>
      <c r="BG34" s="84">
        <f t="shared" si="26"/>
        <v>56.207999999999998</v>
      </c>
      <c r="BH34" s="84">
        <f t="shared" si="27"/>
        <v>0</v>
      </c>
      <c r="BI34" s="84">
        <f t="shared" si="27"/>
        <v>0</v>
      </c>
      <c r="BJ34" s="84">
        <f t="shared" si="28"/>
        <v>0</v>
      </c>
      <c r="BK34" s="84">
        <f t="shared" si="29"/>
        <v>2</v>
      </c>
      <c r="BL34" s="84">
        <f t="shared" si="29"/>
        <v>9.3680000000000003</v>
      </c>
      <c r="BM34" s="84">
        <f t="shared" si="29"/>
        <v>56.207999999999998</v>
      </c>
      <c r="BN34" s="186">
        <f t="shared" si="30"/>
        <v>28.103999999999999</v>
      </c>
      <c r="BO34" s="195">
        <f t="shared" si="31"/>
        <v>28.1</v>
      </c>
    </row>
    <row r="35" spans="1:67" ht="16.5">
      <c r="A35" s="130">
        <v>28</v>
      </c>
      <c r="B35" s="131" t="s">
        <v>514</v>
      </c>
      <c r="C35" s="132">
        <v>1</v>
      </c>
      <c r="D35" s="79">
        <f t="shared" si="0"/>
        <v>4.6840000000000002</v>
      </c>
      <c r="E35" s="79">
        <f t="shared" si="1"/>
        <v>28.103999999999999</v>
      </c>
      <c r="F35" s="79">
        <v>1</v>
      </c>
      <c r="G35" s="79">
        <v>3.8</v>
      </c>
      <c r="H35" s="79">
        <f t="shared" si="2"/>
        <v>22.799999999999997</v>
      </c>
      <c r="I35" s="100">
        <f t="shared" si="3"/>
        <v>2</v>
      </c>
      <c r="J35" s="100">
        <f t="shared" si="3"/>
        <v>8.484</v>
      </c>
      <c r="K35" s="100">
        <f t="shared" si="3"/>
        <v>50.903999999999996</v>
      </c>
      <c r="L35" s="132"/>
      <c r="M35" s="79">
        <f t="shared" si="4"/>
        <v>0</v>
      </c>
      <c r="N35" s="79">
        <f t="shared" si="5"/>
        <v>0</v>
      </c>
      <c r="O35" s="79">
        <v>0</v>
      </c>
      <c r="P35" s="79">
        <v>0</v>
      </c>
      <c r="Q35" s="79">
        <f t="shared" si="6"/>
        <v>0</v>
      </c>
      <c r="R35" s="100">
        <f t="shared" si="7"/>
        <v>0</v>
      </c>
      <c r="S35" s="100">
        <f t="shared" si="7"/>
        <v>0</v>
      </c>
      <c r="T35" s="100">
        <f t="shared" si="7"/>
        <v>0</v>
      </c>
      <c r="U35" s="132">
        <v>1</v>
      </c>
      <c r="V35" s="79">
        <f t="shared" si="8"/>
        <v>4.6840000000000002</v>
      </c>
      <c r="W35" s="79">
        <f t="shared" si="9"/>
        <v>28.103999999999999</v>
      </c>
      <c r="X35" s="79"/>
      <c r="Y35" s="79"/>
      <c r="Z35" s="79">
        <f t="shared" si="10"/>
        <v>0</v>
      </c>
      <c r="AA35" s="100">
        <f t="shared" si="11"/>
        <v>1</v>
      </c>
      <c r="AB35" s="100">
        <f t="shared" si="11"/>
        <v>4.6840000000000002</v>
      </c>
      <c r="AC35" s="100">
        <f t="shared" si="11"/>
        <v>28.103999999999999</v>
      </c>
      <c r="AD35" s="132">
        <v>1</v>
      </c>
      <c r="AE35" s="79">
        <f t="shared" si="12"/>
        <v>4.6840000000000002</v>
      </c>
      <c r="AF35" s="79">
        <f t="shared" si="13"/>
        <v>28.103999999999999</v>
      </c>
      <c r="AG35" s="79"/>
      <c r="AH35" s="79"/>
      <c r="AI35" s="79">
        <f t="shared" si="14"/>
        <v>0</v>
      </c>
      <c r="AJ35" s="79">
        <f t="shared" si="15"/>
        <v>1</v>
      </c>
      <c r="AK35" s="79">
        <f t="shared" si="15"/>
        <v>4.6840000000000002</v>
      </c>
      <c r="AL35" s="79">
        <f t="shared" si="15"/>
        <v>28.103999999999999</v>
      </c>
      <c r="AM35" s="132"/>
      <c r="AN35" s="79">
        <f t="shared" si="16"/>
        <v>0</v>
      </c>
      <c r="AO35" s="102">
        <f t="shared" si="17"/>
        <v>0</v>
      </c>
      <c r="AP35" s="79"/>
      <c r="AQ35" s="102"/>
      <c r="AR35" s="79">
        <f t="shared" si="18"/>
        <v>0</v>
      </c>
      <c r="AS35" s="102">
        <f t="shared" si="19"/>
        <v>0</v>
      </c>
      <c r="AT35" s="79">
        <f t="shared" si="19"/>
        <v>0</v>
      </c>
      <c r="AU35" s="102">
        <f t="shared" si="19"/>
        <v>0</v>
      </c>
      <c r="AV35" s="133"/>
      <c r="AW35" s="79">
        <f t="shared" si="20"/>
        <v>0</v>
      </c>
      <c r="AX35" s="102">
        <f t="shared" si="21"/>
        <v>0</v>
      </c>
      <c r="AY35" s="79"/>
      <c r="AZ35" s="102"/>
      <c r="BA35" s="79">
        <f t="shared" si="22"/>
        <v>0</v>
      </c>
      <c r="BB35" s="102">
        <f t="shared" si="23"/>
        <v>0</v>
      </c>
      <c r="BC35" s="79">
        <f t="shared" si="23"/>
        <v>0</v>
      </c>
      <c r="BD35" s="102">
        <f t="shared" si="23"/>
        <v>0</v>
      </c>
      <c r="BE35" s="84">
        <f t="shared" si="24"/>
        <v>2</v>
      </c>
      <c r="BF35" s="84">
        <f t="shared" si="25"/>
        <v>9.3680000000000003</v>
      </c>
      <c r="BG35" s="84">
        <f t="shared" si="26"/>
        <v>56.207999999999998</v>
      </c>
      <c r="BH35" s="84">
        <f t="shared" si="27"/>
        <v>1</v>
      </c>
      <c r="BI35" s="84">
        <f t="shared" si="27"/>
        <v>3.8</v>
      </c>
      <c r="BJ35" s="84">
        <f t="shared" si="28"/>
        <v>22.799999999999997</v>
      </c>
      <c r="BK35" s="84">
        <f t="shared" si="29"/>
        <v>3</v>
      </c>
      <c r="BL35" s="84">
        <f t="shared" si="29"/>
        <v>13.167999999999999</v>
      </c>
      <c r="BM35" s="84">
        <f t="shared" si="29"/>
        <v>79.007999999999996</v>
      </c>
      <c r="BN35" s="186">
        <f t="shared" si="30"/>
        <v>39.503999999999998</v>
      </c>
      <c r="BO35" s="195">
        <f t="shared" si="31"/>
        <v>39.5</v>
      </c>
    </row>
    <row r="36" spans="1:67" ht="16.5">
      <c r="A36" s="130">
        <v>29</v>
      </c>
      <c r="B36" s="131" t="s">
        <v>515</v>
      </c>
      <c r="C36" s="134">
        <v>2</v>
      </c>
      <c r="D36" s="79">
        <f t="shared" si="0"/>
        <v>9.3680000000000003</v>
      </c>
      <c r="E36" s="79">
        <f t="shared" si="1"/>
        <v>56.207999999999998</v>
      </c>
      <c r="F36" s="79"/>
      <c r="G36" s="79"/>
      <c r="H36" s="79">
        <f t="shared" si="2"/>
        <v>0</v>
      </c>
      <c r="I36" s="100">
        <f t="shared" si="3"/>
        <v>2</v>
      </c>
      <c r="J36" s="100">
        <f t="shared" si="3"/>
        <v>9.3680000000000003</v>
      </c>
      <c r="K36" s="100">
        <f t="shared" si="3"/>
        <v>56.207999999999998</v>
      </c>
      <c r="L36" s="134">
        <v>2</v>
      </c>
      <c r="M36" s="79">
        <f t="shared" si="4"/>
        <v>9.3680000000000003</v>
      </c>
      <c r="N36" s="79">
        <f t="shared" si="5"/>
        <v>56.207999999999998</v>
      </c>
      <c r="O36" s="79">
        <v>0</v>
      </c>
      <c r="P36" s="79">
        <v>0</v>
      </c>
      <c r="Q36" s="79">
        <f t="shared" si="6"/>
        <v>0</v>
      </c>
      <c r="R36" s="100">
        <f t="shared" si="7"/>
        <v>2</v>
      </c>
      <c r="S36" s="100">
        <f t="shared" si="7"/>
        <v>9.3680000000000003</v>
      </c>
      <c r="T36" s="100">
        <f t="shared" si="7"/>
        <v>56.207999999999998</v>
      </c>
      <c r="U36" s="134">
        <v>0.75</v>
      </c>
      <c r="V36" s="79">
        <f t="shared" si="8"/>
        <v>3.5129999999999999</v>
      </c>
      <c r="W36" s="79">
        <f t="shared" si="9"/>
        <v>21.077999999999999</v>
      </c>
      <c r="X36" s="79"/>
      <c r="Y36" s="79"/>
      <c r="Z36" s="79">
        <f t="shared" si="10"/>
        <v>0</v>
      </c>
      <c r="AA36" s="100">
        <f t="shared" si="11"/>
        <v>0.75</v>
      </c>
      <c r="AB36" s="100">
        <f t="shared" si="11"/>
        <v>3.5129999999999999</v>
      </c>
      <c r="AC36" s="100">
        <f t="shared" si="11"/>
        <v>21.077999999999999</v>
      </c>
      <c r="AD36" s="134"/>
      <c r="AE36" s="79">
        <f t="shared" si="12"/>
        <v>0</v>
      </c>
      <c r="AF36" s="79">
        <f t="shared" si="13"/>
        <v>0</v>
      </c>
      <c r="AG36" s="79"/>
      <c r="AH36" s="79"/>
      <c r="AI36" s="79">
        <f t="shared" si="14"/>
        <v>0</v>
      </c>
      <c r="AJ36" s="79">
        <f t="shared" si="15"/>
        <v>0</v>
      </c>
      <c r="AK36" s="79">
        <f t="shared" si="15"/>
        <v>0</v>
      </c>
      <c r="AL36" s="79">
        <f t="shared" si="15"/>
        <v>0</v>
      </c>
      <c r="AM36" s="132"/>
      <c r="AN36" s="79">
        <f t="shared" si="16"/>
        <v>0</v>
      </c>
      <c r="AO36" s="102">
        <f t="shared" si="17"/>
        <v>0</v>
      </c>
      <c r="AP36" s="79"/>
      <c r="AQ36" s="102"/>
      <c r="AR36" s="79">
        <f t="shared" si="18"/>
        <v>0</v>
      </c>
      <c r="AS36" s="102">
        <f t="shared" si="19"/>
        <v>0</v>
      </c>
      <c r="AT36" s="79">
        <f t="shared" si="19"/>
        <v>0</v>
      </c>
      <c r="AU36" s="102">
        <f t="shared" si="19"/>
        <v>0</v>
      </c>
      <c r="AV36" s="133"/>
      <c r="AW36" s="79">
        <f t="shared" si="20"/>
        <v>0</v>
      </c>
      <c r="AX36" s="102">
        <f t="shared" si="21"/>
        <v>0</v>
      </c>
      <c r="AY36" s="79"/>
      <c r="AZ36" s="102"/>
      <c r="BA36" s="79">
        <f t="shared" si="22"/>
        <v>0</v>
      </c>
      <c r="BB36" s="102">
        <f t="shared" si="23"/>
        <v>0</v>
      </c>
      <c r="BC36" s="79">
        <f t="shared" si="23"/>
        <v>0</v>
      </c>
      <c r="BD36" s="102">
        <f t="shared" si="23"/>
        <v>0</v>
      </c>
      <c r="BE36" s="84">
        <f t="shared" si="24"/>
        <v>2.75</v>
      </c>
      <c r="BF36" s="84">
        <f t="shared" si="25"/>
        <v>12.881</v>
      </c>
      <c r="BG36" s="84">
        <f t="shared" si="26"/>
        <v>77.286000000000001</v>
      </c>
      <c r="BH36" s="84">
        <f t="shared" si="27"/>
        <v>0</v>
      </c>
      <c r="BI36" s="84">
        <f t="shared" si="27"/>
        <v>0</v>
      </c>
      <c r="BJ36" s="84">
        <f t="shared" si="28"/>
        <v>0</v>
      </c>
      <c r="BK36" s="84">
        <f t="shared" si="29"/>
        <v>2.75</v>
      </c>
      <c r="BL36" s="84">
        <f t="shared" si="29"/>
        <v>12.881</v>
      </c>
      <c r="BM36" s="84">
        <f t="shared" si="29"/>
        <v>77.286000000000001</v>
      </c>
      <c r="BN36" s="186">
        <f t="shared" si="30"/>
        <v>38.643000000000001</v>
      </c>
      <c r="BO36" s="195">
        <f t="shared" si="31"/>
        <v>38.6</v>
      </c>
    </row>
    <row r="37" spans="1:67" ht="16.5">
      <c r="A37" s="130">
        <v>30</v>
      </c>
      <c r="B37" s="131" t="s">
        <v>516</v>
      </c>
      <c r="C37" s="134">
        <v>1</v>
      </c>
      <c r="D37" s="79">
        <f t="shared" si="0"/>
        <v>4.6840000000000002</v>
      </c>
      <c r="E37" s="79">
        <f t="shared" si="1"/>
        <v>28.103999999999999</v>
      </c>
      <c r="F37" s="79"/>
      <c r="G37" s="79"/>
      <c r="H37" s="79">
        <f t="shared" si="2"/>
        <v>0</v>
      </c>
      <c r="I37" s="100">
        <f t="shared" si="3"/>
        <v>1</v>
      </c>
      <c r="J37" s="100">
        <f t="shared" si="3"/>
        <v>4.6840000000000002</v>
      </c>
      <c r="K37" s="100">
        <f t="shared" si="3"/>
        <v>28.103999999999999</v>
      </c>
      <c r="L37" s="134"/>
      <c r="M37" s="79">
        <f t="shared" si="4"/>
        <v>0</v>
      </c>
      <c r="N37" s="79">
        <f t="shared" si="5"/>
        <v>0</v>
      </c>
      <c r="O37" s="79">
        <v>0</v>
      </c>
      <c r="P37" s="79">
        <v>0</v>
      </c>
      <c r="Q37" s="79">
        <f t="shared" si="6"/>
        <v>0</v>
      </c>
      <c r="R37" s="100">
        <f t="shared" si="7"/>
        <v>0</v>
      </c>
      <c r="S37" s="100">
        <f t="shared" si="7"/>
        <v>0</v>
      </c>
      <c r="T37" s="100">
        <f t="shared" si="7"/>
        <v>0</v>
      </c>
      <c r="U37" s="134">
        <v>2</v>
      </c>
      <c r="V37" s="79">
        <f t="shared" si="8"/>
        <v>9.3680000000000003</v>
      </c>
      <c r="W37" s="79">
        <f t="shared" si="9"/>
        <v>56.207999999999998</v>
      </c>
      <c r="X37" s="79"/>
      <c r="Y37" s="79"/>
      <c r="Z37" s="79">
        <f t="shared" si="10"/>
        <v>0</v>
      </c>
      <c r="AA37" s="100">
        <f t="shared" si="11"/>
        <v>2</v>
      </c>
      <c r="AB37" s="100">
        <f t="shared" si="11"/>
        <v>9.3680000000000003</v>
      </c>
      <c r="AC37" s="100">
        <f t="shared" si="11"/>
        <v>56.207999999999998</v>
      </c>
      <c r="AD37" s="134">
        <v>1</v>
      </c>
      <c r="AE37" s="79">
        <f t="shared" si="12"/>
        <v>4.6840000000000002</v>
      </c>
      <c r="AF37" s="79">
        <f t="shared" si="13"/>
        <v>28.103999999999999</v>
      </c>
      <c r="AG37" s="79"/>
      <c r="AH37" s="79"/>
      <c r="AI37" s="79">
        <f t="shared" si="14"/>
        <v>0</v>
      </c>
      <c r="AJ37" s="79">
        <f t="shared" si="15"/>
        <v>1</v>
      </c>
      <c r="AK37" s="79">
        <f t="shared" si="15"/>
        <v>4.6840000000000002</v>
      </c>
      <c r="AL37" s="79">
        <f t="shared" si="15"/>
        <v>28.103999999999999</v>
      </c>
      <c r="AM37" s="132"/>
      <c r="AN37" s="79">
        <f t="shared" si="16"/>
        <v>0</v>
      </c>
      <c r="AO37" s="102">
        <f t="shared" si="17"/>
        <v>0</v>
      </c>
      <c r="AP37" s="79"/>
      <c r="AQ37" s="102"/>
      <c r="AR37" s="79">
        <f t="shared" si="18"/>
        <v>0</v>
      </c>
      <c r="AS37" s="102">
        <f t="shared" si="19"/>
        <v>0</v>
      </c>
      <c r="AT37" s="79">
        <f t="shared" si="19"/>
        <v>0</v>
      </c>
      <c r="AU37" s="102">
        <f t="shared" si="19"/>
        <v>0</v>
      </c>
      <c r="AV37" s="133"/>
      <c r="AW37" s="79">
        <f t="shared" si="20"/>
        <v>0</v>
      </c>
      <c r="AX37" s="102">
        <f t="shared" si="21"/>
        <v>0</v>
      </c>
      <c r="AY37" s="79"/>
      <c r="AZ37" s="102"/>
      <c r="BA37" s="79">
        <f t="shared" si="22"/>
        <v>0</v>
      </c>
      <c r="BB37" s="102">
        <f t="shared" si="23"/>
        <v>0</v>
      </c>
      <c r="BC37" s="79">
        <f t="shared" si="23"/>
        <v>0</v>
      </c>
      <c r="BD37" s="102">
        <f t="shared" si="23"/>
        <v>0</v>
      </c>
      <c r="BE37" s="84">
        <f t="shared" si="24"/>
        <v>3</v>
      </c>
      <c r="BF37" s="84">
        <f t="shared" si="25"/>
        <v>14.052</v>
      </c>
      <c r="BG37" s="84">
        <f t="shared" si="26"/>
        <v>84.311999999999998</v>
      </c>
      <c r="BH37" s="84">
        <f t="shared" si="27"/>
        <v>0</v>
      </c>
      <c r="BI37" s="84">
        <f t="shared" si="27"/>
        <v>0</v>
      </c>
      <c r="BJ37" s="84">
        <f t="shared" si="28"/>
        <v>0</v>
      </c>
      <c r="BK37" s="84">
        <f t="shared" si="29"/>
        <v>3</v>
      </c>
      <c r="BL37" s="84">
        <f t="shared" si="29"/>
        <v>14.052</v>
      </c>
      <c r="BM37" s="84">
        <f t="shared" si="29"/>
        <v>84.311999999999998</v>
      </c>
      <c r="BN37" s="186">
        <f t="shared" si="30"/>
        <v>42.155999999999999</v>
      </c>
      <c r="BO37" s="195">
        <f t="shared" si="31"/>
        <v>42.2</v>
      </c>
    </row>
    <row r="38" spans="1:67" ht="16.5">
      <c r="A38" s="130">
        <v>31</v>
      </c>
      <c r="B38" s="131" t="s">
        <v>517</v>
      </c>
      <c r="C38" s="132">
        <v>4</v>
      </c>
      <c r="D38" s="79">
        <f t="shared" si="0"/>
        <v>18.736000000000001</v>
      </c>
      <c r="E38" s="79">
        <f t="shared" si="1"/>
        <v>112.416</v>
      </c>
      <c r="F38" s="79"/>
      <c r="G38" s="79"/>
      <c r="H38" s="79">
        <f t="shared" si="2"/>
        <v>0</v>
      </c>
      <c r="I38" s="100">
        <f t="shared" si="3"/>
        <v>4</v>
      </c>
      <c r="J38" s="100">
        <f t="shared" si="3"/>
        <v>18.736000000000001</v>
      </c>
      <c r="K38" s="100">
        <f t="shared" si="3"/>
        <v>112.416</v>
      </c>
      <c r="L38" s="132">
        <v>1</v>
      </c>
      <c r="M38" s="79">
        <f t="shared" si="4"/>
        <v>4.6840000000000002</v>
      </c>
      <c r="N38" s="79">
        <f t="shared" si="5"/>
        <v>28.103999999999999</v>
      </c>
      <c r="O38" s="79">
        <v>0</v>
      </c>
      <c r="P38" s="79">
        <v>0</v>
      </c>
      <c r="Q38" s="79">
        <f t="shared" si="6"/>
        <v>0</v>
      </c>
      <c r="R38" s="100">
        <f t="shared" si="7"/>
        <v>1</v>
      </c>
      <c r="S38" s="100">
        <f t="shared" si="7"/>
        <v>4.6840000000000002</v>
      </c>
      <c r="T38" s="100">
        <f t="shared" si="7"/>
        <v>28.103999999999999</v>
      </c>
      <c r="U38" s="132">
        <v>3</v>
      </c>
      <c r="V38" s="79">
        <f t="shared" si="8"/>
        <v>14.052</v>
      </c>
      <c r="W38" s="79">
        <f t="shared" si="9"/>
        <v>84.311999999999998</v>
      </c>
      <c r="X38" s="79"/>
      <c r="Y38" s="79"/>
      <c r="Z38" s="79">
        <f t="shared" si="10"/>
        <v>0</v>
      </c>
      <c r="AA38" s="100">
        <f t="shared" si="11"/>
        <v>3</v>
      </c>
      <c r="AB38" s="100">
        <f t="shared" si="11"/>
        <v>14.052</v>
      </c>
      <c r="AC38" s="100">
        <f t="shared" si="11"/>
        <v>84.311999999999998</v>
      </c>
      <c r="AD38" s="132">
        <v>1</v>
      </c>
      <c r="AE38" s="79">
        <f t="shared" si="12"/>
        <v>4.6840000000000002</v>
      </c>
      <c r="AF38" s="79">
        <f t="shared" si="13"/>
        <v>28.103999999999999</v>
      </c>
      <c r="AG38" s="79"/>
      <c r="AH38" s="79"/>
      <c r="AI38" s="79">
        <f t="shared" si="14"/>
        <v>0</v>
      </c>
      <c r="AJ38" s="79">
        <f t="shared" si="15"/>
        <v>1</v>
      </c>
      <c r="AK38" s="79">
        <f t="shared" si="15"/>
        <v>4.6840000000000002</v>
      </c>
      <c r="AL38" s="79">
        <f t="shared" si="15"/>
        <v>28.103999999999999</v>
      </c>
      <c r="AM38" s="132"/>
      <c r="AN38" s="79">
        <f t="shared" si="16"/>
        <v>0</v>
      </c>
      <c r="AO38" s="102">
        <f t="shared" si="17"/>
        <v>0</v>
      </c>
      <c r="AP38" s="79"/>
      <c r="AQ38" s="102"/>
      <c r="AR38" s="79">
        <f t="shared" si="18"/>
        <v>0</v>
      </c>
      <c r="AS38" s="102">
        <f t="shared" si="19"/>
        <v>0</v>
      </c>
      <c r="AT38" s="79">
        <f t="shared" si="19"/>
        <v>0</v>
      </c>
      <c r="AU38" s="102">
        <f t="shared" si="19"/>
        <v>0</v>
      </c>
      <c r="AV38" s="133"/>
      <c r="AW38" s="79">
        <f t="shared" si="20"/>
        <v>0</v>
      </c>
      <c r="AX38" s="102">
        <f t="shared" si="21"/>
        <v>0</v>
      </c>
      <c r="AY38" s="79"/>
      <c r="AZ38" s="102"/>
      <c r="BA38" s="79">
        <f t="shared" si="22"/>
        <v>0</v>
      </c>
      <c r="BB38" s="102">
        <f t="shared" si="23"/>
        <v>0</v>
      </c>
      <c r="BC38" s="79">
        <f t="shared" si="23"/>
        <v>0</v>
      </c>
      <c r="BD38" s="102">
        <f t="shared" si="23"/>
        <v>0</v>
      </c>
      <c r="BE38" s="84">
        <f t="shared" si="24"/>
        <v>7</v>
      </c>
      <c r="BF38" s="84">
        <f t="shared" si="25"/>
        <v>32.788000000000004</v>
      </c>
      <c r="BG38" s="84">
        <f t="shared" si="26"/>
        <v>196.72800000000001</v>
      </c>
      <c r="BH38" s="84">
        <f t="shared" si="27"/>
        <v>0</v>
      </c>
      <c r="BI38" s="84">
        <f t="shared" si="27"/>
        <v>0</v>
      </c>
      <c r="BJ38" s="84">
        <f t="shared" si="28"/>
        <v>0</v>
      </c>
      <c r="BK38" s="84">
        <f t="shared" si="29"/>
        <v>7</v>
      </c>
      <c r="BL38" s="84">
        <f t="shared" si="29"/>
        <v>32.788000000000004</v>
      </c>
      <c r="BM38" s="84">
        <f t="shared" si="29"/>
        <v>196.72800000000001</v>
      </c>
      <c r="BN38" s="186">
        <f t="shared" si="30"/>
        <v>98.364000000000004</v>
      </c>
      <c r="BO38" s="195">
        <f t="shared" si="31"/>
        <v>98.4</v>
      </c>
    </row>
    <row r="39" spans="1:67" ht="16.5">
      <c r="A39" s="130">
        <v>32</v>
      </c>
      <c r="B39" s="131" t="s">
        <v>518</v>
      </c>
      <c r="C39" s="132">
        <v>1</v>
      </c>
      <c r="D39" s="79">
        <f t="shared" si="0"/>
        <v>4.6840000000000002</v>
      </c>
      <c r="E39" s="79">
        <f t="shared" si="1"/>
        <v>28.103999999999999</v>
      </c>
      <c r="F39" s="79"/>
      <c r="G39" s="79"/>
      <c r="H39" s="79">
        <f t="shared" si="2"/>
        <v>0</v>
      </c>
      <c r="I39" s="100">
        <f t="shared" si="3"/>
        <v>1</v>
      </c>
      <c r="J39" s="100">
        <f t="shared" si="3"/>
        <v>4.6840000000000002</v>
      </c>
      <c r="K39" s="100">
        <f t="shared" si="3"/>
        <v>28.103999999999999</v>
      </c>
      <c r="L39" s="132"/>
      <c r="M39" s="79">
        <f t="shared" si="4"/>
        <v>0</v>
      </c>
      <c r="N39" s="79">
        <f t="shared" si="5"/>
        <v>0</v>
      </c>
      <c r="O39" s="79">
        <v>0</v>
      </c>
      <c r="P39" s="79">
        <v>0</v>
      </c>
      <c r="Q39" s="79">
        <f t="shared" si="6"/>
        <v>0</v>
      </c>
      <c r="R39" s="100">
        <f t="shared" si="7"/>
        <v>0</v>
      </c>
      <c r="S39" s="100">
        <f t="shared" si="7"/>
        <v>0</v>
      </c>
      <c r="T39" s="100">
        <f t="shared" si="7"/>
        <v>0</v>
      </c>
      <c r="U39" s="132">
        <v>16</v>
      </c>
      <c r="V39" s="79">
        <f t="shared" si="8"/>
        <v>74.944000000000003</v>
      </c>
      <c r="W39" s="79">
        <f t="shared" si="9"/>
        <v>449.66399999999999</v>
      </c>
      <c r="X39" s="79"/>
      <c r="Y39" s="79"/>
      <c r="Z39" s="79">
        <f t="shared" si="10"/>
        <v>0</v>
      </c>
      <c r="AA39" s="100">
        <f t="shared" si="11"/>
        <v>16</v>
      </c>
      <c r="AB39" s="100">
        <f t="shared" si="11"/>
        <v>74.944000000000003</v>
      </c>
      <c r="AC39" s="100">
        <f t="shared" si="11"/>
        <v>449.66399999999999</v>
      </c>
      <c r="AD39" s="132">
        <v>3</v>
      </c>
      <c r="AE39" s="79">
        <f t="shared" si="12"/>
        <v>14.052</v>
      </c>
      <c r="AF39" s="79">
        <f t="shared" si="13"/>
        <v>84.311999999999998</v>
      </c>
      <c r="AG39" s="79"/>
      <c r="AH39" s="79"/>
      <c r="AI39" s="79">
        <f t="shared" si="14"/>
        <v>0</v>
      </c>
      <c r="AJ39" s="79">
        <f t="shared" si="15"/>
        <v>3</v>
      </c>
      <c r="AK39" s="79">
        <f t="shared" si="15"/>
        <v>14.052</v>
      </c>
      <c r="AL39" s="79">
        <f t="shared" si="15"/>
        <v>84.311999999999998</v>
      </c>
      <c r="AM39" s="132">
        <v>10</v>
      </c>
      <c r="AN39" s="79">
        <f t="shared" si="16"/>
        <v>46.84</v>
      </c>
      <c r="AO39" s="102">
        <f t="shared" si="17"/>
        <v>281.04000000000002</v>
      </c>
      <c r="AP39" s="79"/>
      <c r="AQ39" s="102"/>
      <c r="AR39" s="79">
        <f t="shared" si="18"/>
        <v>0</v>
      </c>
      <c r="AS39" s="102">
        <f t="shared" si="19"/>
        <v>10</v>
      </c>
      <c r="AT39" s="79">
        <f t="shared" si="19"/>
        <v>46.84</v>
      </c>
      <c r="AU39" s="102">
        <f t="shared" si="19"/>
        <v>281.04000000000002</v>
      </c>
      <c r="AV39" s="133"/>
      <c r="AW39" s="79">
        <f t="shared" si="20"/>
        <v>0</v>
      </c>
      <c r="AX39" s="102">
        <f t="shared" si="21"/>
        <v>0</v>
      </c>
      <c r="AY39" s="79"/>
      <c r="AZ39" s="102"/>
      <c r="BA39" s="79">
        <f t="shared" si="22"/>
        <v>0</v>
      </c>
      <c r="BB39" s="102">
        <f t="shared" si="23"/>
        <v>0</v>
      </c>
      <c r="BC39" s="79">
        <f t="shared" si="23"/>
        <v>0</v>
      </c>
      <c r="BD39" s="102">
        <f t="shared" si="23"/>
        <v>0</v>
      </c>
      <c r="BE39" s="84">
        <f t="shared" si="24"/>
        <v>27</v>
      </c>
      <c r="BF39" s="84">
        <f t="shared" si="25"/>
        <v>126.468</v>
      </c>
      <c r="BG39" s="84">
        <f t="shared" si="26"/>
        <v>758.80799999999999</v>
      </c>
      <c r="BH39" s="84">
        <f t="shared" si="27"/>
        <v>0</v>
      </c>
      <c r="BI39" s="84">
        <f t="shared" si="27"/>
        <v>0</v>
      </c>
      <c r="BJ39" s="84">
        <f t="shared" si="28"/>
        <v>0</v>
      </c>
      <c r="BK39" s="84">
        <f t="shared" si="29"/>
        <v>27</v>
      </c>
      <c r="BL39" s="84">
        <f t="shared" si="29"/>
        <v>126.468</v>
      </c>
      <c r="BM39" s="84">
        <f t="shared" si="29"/>
        <v>758.80799999999999</v>
      </c>
      <c r="BN39" s="186">
        <f t="shared" si="30"/>
        <v>379.404</v>
      </c>
      <c r="BO39" s="195">
        <f t="shared" si="31"/>
        <v>379.4</v>
      </c>
    </row>
    <row r="40" spans="1:67" ht="16.5">
      <c r="A40" s="130">
        <v>33</v>
      </c>
      <c r="B40" s="131" t="s">
        <v>519</v>
      </c>
      <c r="C40" s="132">
        <v>1</v>
      </c>
      <c r="D40" s="79">
        <f t="shared" si="0"/>
        <v>4.6840000000000002</v>
      </c>
      <c r="E40" s="79">
        <f t="shared" si="1"/>
        <v>28.103999999999999</v>
      </c>
      <c r="F40" s="79"/>
      <c r="G40" s="79"/>
      <c r="H40" s="79">
        <f t="shared" si="2"/>
        <v>0</v>
      </c>
      <c r="I40" s="100">
        <f t="shared" si="3"/>
        <v>1</v>
      </c>
      <c r="J40" s="100">
        <f t="shared" si="3"/>
        <v>4.6840000000000002</v>
      </c>
      <c r="K40" s="100">
        <f t="shared" si="3"/>
        <v>28.103999999999999</v>
      </c>
      <c r="L40" s="132"/>
      <c r="M40" s="79">
        <f t="shared" si="4"/>
        <v>0</v>
      </c>
      <c r="N40" s="79">
        <f t="shared" si="5"/>
        <v>0</v>
      </c>
      <c r="O40" s="79">
        <v>0</v>
      </c>
      <c r="P40" s="79">
        <v>0</v>
      </c>
      <c r="Q40" s="79">
        <f t="shared" si="6"/>
        <v>0</v>
      </c>
      <c r="R40" s="100">
        <f t="shared" si="7"/>
        <v>0</v>
      </c>
      <c r="S40" s="100">
        <f t="shared" si="7"/>
        <v>0</v>
      </c>
      <c r="T40" s="100">
        <f t="shared" si="7"/>
        <v>0</v>
      </c>
      <c r="U40" s="132">
        <v>11</v>
      </c>
      <c r="V40" s="79">
        <f t="shared" si="8"/>
        <v>51.524000000000001</v>
      </c>
      <c r="W40" s="79">
        <f t="shared" si="9"/>
        <v>309.14400000000001</v>
      </c>
      <c r="X40" s="79"/>
      <c r="Y40" s="79"/>
      <c r="Z40" s="79">
        <f t="shared" si="10"/>
        <v>0</v>
      </c>
      <c r="AA40" s="100">
        <f t="shared" si="11"/>
        <v>11</v>
      </c>
      <c r="AB40" s="100">
        <f t="shared" si="11"/>
        <v>51.524000000000001</v>
      </c>
      <c r="AC40" s="100">
        <f t="shared" si="11"/>
        <v>309.14400000000001</v>
      </c>
      <c r="AD40" s="132">
        <v>1</v>
      </c>
      <c r="AE40" s="79">
        <f t="shared" si="12"/>
        <v>4.6840000000000002</v>
      </c>
      <c r="AF40" s="79">
        <f t="shared" si="13"/>
        <v>28.103999999999999</v>
      </c>
      <c r="AG40" s="79"/>
      <c r="AH40" s="79"/>
      <c r="AI40" s="79">
        <f t="shared" si="14"/>
        <v>0</v>
      </c>
      <c r="AJ40" s="79">
        <f t="shared" si="15"/>
        <v>1</v>
      </c>
      <c r="AK40" s="79">
        <f t="shared" si="15"/>
        <v>4.6840000000000002</v>
      </c>
      <c r="AL40" s="79">
        <f t="shared" si="15"/>
        <v>28.103999999999999</v>
      </c>
      <c r="AM40" s="132"/>
      <c r="AN40" s="79">
        <f t="shared" si="16"/>
        <v>0</v>
      </c>
      <c r="AO40" s="102">
        <f t="shared" si="17"/>
        <v>0</v>
      </c>
      <c r="AP40" s="79"/>
      <c r="AQ40" s="102"/>
      <c r="AR40" s="79">
        <f t="shared" si="18"/>
        <v>0</v>
      </c>
      <c r="AS40" s="102">
        <f t="shared" si="19"/>
        <v>0</v>
      </c>
      <c r="AT40" s="79">
        <f t="shared" si="19"/>
        <v>0</v>
      </c>
      <c r="AU40" s="102">
        <f t="shared" si="19"/>
        <v>0</v>
      </c>
      <c r="AV40" s="133"/>
      <c r="AW40" s="79">
        <f t="shared" si="20"/>
        <v>0</v>
      </c>
      <c r="AX40" s="102">
        <f t="shared" si="21"/>
        <v>0</v>
      </c>
      <c r="AY40" s="79"/>
      <c r="AZ40" s="102"/>
      <c r="BA40" s="79">
        <f t="shared" si="22"/>
        <v>0</v>
      </c>
      <c r="BB40" s="102">
        <f t="shared" si="23"/>
        <v>0</v>
      </c>
      <c r="BC40" s="79">
        <f t="shared" si="23"/>
        <v>0</v>
      </c>
      <c r="BD40" s="102">
        <f t="shared" si="23"/>
        <v>0</v>
      </c>
      <c r="BE40" s="84">
        <f t="shared" si="24"/>
        <v>12</v>
      </c>
      <c r="BF40" s="84">
        <f t="shared" si="25"/>
        <v>56.207999999999998</v>
      </c>
      <c r="BG40" s="84">
        <f t="shared" si="26"/>
        <v>337.24799999999999</v>
      </c>
      <c r="BH40" s="84">
        <f t="shared" si="27"/>
        <v>0</v>
      </c>
      <c r="BI40" s="84">
        <f t="shared" si="27"/>
        <v>0</v>
      </c>
      <c r="BJ40" s="84">
        <f t="shared" si="28"/>
        <v>0</v>
      </c>
      <c r="BK40" s="84">
        <f t="shared" si="29"/>
        <v>12</v>
      </c>
      <c r="BL40" s="84">
        <f t="shared" si="29"/>
        <v>56.207999999999998</v>
      </c>
      <c r="BM40" s="84">
        <f t="shared" si="29"/>
        <v>337.24799999999999</v>
      </c>
      <c r="BN40" s="186">
        <f t="shared" si="30"/>
        <v>168.624</v>
      </c>
      <c r="BO40" s="195">
        <f t="shared" si="31"/>
        <v>168.6</v>
      </c>
    </row>
    <row r="41" spans="1:67" ht="16.5">
      <c r="A41" s="130">
        <v>34</v>
      </c>
      <c r="B41" s="131" t="s">
        <v>520</v>
      </c>
      <c r="C41" s="134">
        <v>2</v>
      </c>
      <c r="D41" s="79">
        <f t="shared" si="0"/>
        <v>9.3680000000000003</v>
      </c>
      <c r="E41" s="79">
        <f t="shared" si="1"/>
        <v>56.207999999999998</v>
      </c>
      <c r="F41" s="79"/>
      <c r="G41" s="79"/>
      <c r="H41" s="79">
        <f t="shared" si="2"/>
        <v>0</v>
      </c>
      <c r="I41" s="100">
        <f t="shared" si="3"/>
        <v>2</v>
      </c>
      <c r="J41" s="100">
        <f t="shared" si="3"/>
        <v>9.3680000000000003</v>
      </c>
      <c r="K41" s="100">
        <f t="shared" si="3"/>
        <v>56.207999999999998</v>
      </c>
      <c r="L41" s="134">
        <v>1</v>
      </c>
      <c r="M41" s="79">
        <f t="shared" si="4"/>
        <v>4.6840000000000002</v>
      </c>
      <c r="N41" s="79">
        <f t="shared" si="5"/>
        <v>28.103999999999999</v>
      </c>
      <c r="O41" s="79">
        <v>0</v>
      </c>
      <c r="P41" s="79">
        <v>0</v>
      </c>
      <c r="Q41" s="79">
        <f t="shared" si="6"/>
        <v>0</v>
      </c>
      <c r="R41" s="100">
        <f t="shared" si="7"/>
        <v>1</v>
      </c>
      <c r="S41" s="100">
        <f t="shared" si="7"/>
        <v>4.6840000000000002</v>
      </c>
      <c r="T41" s="100">
        <f t="shared" si="7"/>
        <v>28.103999999999999</v>
      </c>
      <c r="U41" s="134"/>
      <c r="V41" s="79">
        <f t="shared" si="8"/>
        <v>0</v>
      </c>
      <c r="W41" s="79">
        <f t="shared" si="9"/>
        <v>0</v>
      </c>
      <c r="X41" s="79"/>
      <c r="Y41" s="79"/>
      <c r="Z41" s="79">
        <f t="shared" si="10"/>
        <v>0</v>
      </c>
      <c r="AA41" s="100">
        <f t="shared" si="11"/>
        <v>0</v>
      </c>
      <c r="AB41" s="100">
        <f t="shared" si="11"/>
        <v>0</v>
      </c>
      <c r="AC41" s="100">
        <f t="shared" si="11"/>
        <v>0</v>
      </c>
      <c r="AD41" s="134"/>
      <c r="AE41" s="79">
        <f t="shared" si="12"/>
        <v>0</v>
      </c>
      <c r="AF41" s="79">
        <f t="shared" si="13"/>
        <v>0</v>
      </c>
      <c r="AG41" s="79"/>
      <c r="AH41" s="79"/>
      <c r="AI41" s="79">
        <f t="shared" si="14"/>
        <v>0</v>
      </c>
      <c r="AJ41" s="79">
        <f t="shared" si="15"/>
        <v>0</v>
      </c>
      <c r="AK41" s="79">
        <f t="shared" si="15"/>
        <v>0</v>
      </c>
      <c r="AL41" s="79">
        <f t="shared" si="15"/>
        <v>0</v>
      </c>
      <c r="AM41" s="132"/>
      <c r="AN41" s="79">
        <f t="shared" si="16"/>
        <v>0</v>
      </c>
      <c r="AO41" s="102">
        <f t="shared" si="17"/>
        <v>0</v>
      </c>
      <c r="AP41" s="79"/>
      <c r="AQ41" s="102"/>
      <c r="AR41" s="79">
        <f t="shared" si="18"/>
        <v>0</v>
      </c>
      <c r="AS41" s="102">
        <f t="shared" si="19"/>
        <v>0</v>
      </c>
      <c r="AT41" s="79">
        <f t="shared" si="19"/>
        <v>0</v>
      </c>
      <c r="AU41" s="102">
        <f t="shared" si="19"/>
        <v>0</v>
      </c>
      <c r="AV41" s="133"/>
      <c r="AW41" s="79">
        <f t="shared" si="20"/>
        <v>0</v>
      </c>
      <c r="AX41" s="102">
        <f t="shared" si="21"/>
        <v>0</v>
      </c>
      <c r="AY41" s="79"/>
      <c r="AZ41" s="102"/>
      <c r="BA41" s="79">
        <f t="shared" si="22"/>
        <v>0</v>
      </c>
      <c r="BB41" s="102">
        <f t="shared" si="23"/>
        <v>0</v>
      </c>
      <c r="BC41" s="79">
        <f t="shared" si="23"/>
        <v>0</v>
      </c>
      <c r="BD41" s="102">
        <f t="shared" si="23"/>
        <v>0</v>
      </c>
      <c r="BE41" s="84">
        <f t="shared" si="24"/>
        <v>2</v>
      </c>
      <c r="BF41" s="84">
        <f t="shared" si="25"/>
        <v>9.3680000000000003</v>
      </c>
      <c r="BG41" s="84">
        <f t="shared" si="26"/>
        <v>56.207999999999998</v>
      </c>
      <c r="BH41" s="84">
        <f t="shared" si="27"/>
        <v>0</v>
      </c>
      <c r="BI41" s="84">
        <f t="shared" si="27"/>
        <v>0</v>
      </c>
      <c r="BJ41" s="84">
        <f t="shared" si="28"/>
        <v>0</v>
      </c>
      <c r="BK41" s="84">
        <f t="shared" si="29"/>
        <v>2</v>
      </c>
      <c r="BL41" s="84">
        <f t="shared" si="29"/>
        <v>9.3680000000000003</v>
      </c>
      <c r="BM41" s="84">
        <f t="shared" si="29"/>
        <v>56.207999999999998</v>
      </c>
      <c r="BN41" s="186">
        <f t="shared" si="30"/>
        <v>28.103999999999999</v>
      </c>
      <c r="BO41" s="195">
        <f t="shared" si="31"/>
        <v>28.1</v>
      </c>
    </row>
    <row r="42" spans="1:67" ht="16.5">
      <c r="A42" s="130">
        <v>35</v>
      </c>
      <c r="B42" s="131" t="s">
        <v>521</v>
      </c>
      <c r="C42" s="132"/>
      <c r="D42" s="79">
        <f t="shared" si="0"/>
        <v>0</v>
      </c>
      <c r="E42" s="79">
        <f t="shared" si="1"/>
        <v>0</v>
      </c>
      <c r="F42" s="79"/>
      <c r="G42" s="79"/>
      <c r="H42" s="79">
        <f t="shared" si="2"/>
        <v>0</v>
      </c>
      <c r="I42" s="100">
        <f t="shared" si="3"/>
        <v>0</v>
      </c>
      <c r="J42" s="100">
        <f t="shared" si="3"/>
        <v>0</v>
      </c>
      <c r="K42" s="100">
        <f t="shared" si="3"/>
        <v>0</v>
      </c>
      <c r="L42" s="132"/>
      <c r="M42" s="79">
        <f t="shared" si="4"/>
        <v>0</v>
      </c>
      <c r="N42" s="79">
        <f t="shared" si="5"/>
        <v>0</v>
      </c>
      <c r="O42" s="79">
        <v>0</v>
      </c>
      <c r="P42" s="79">
        <v>0</v>
      </c>
      <c r="Q42" s="79">
        <f t="shared" si="6"/>
        <v>0</v>
      </c>
      <c r="R42" s="100">
        <f t="shared" si="7"/>
        <v>0</v>
      </c>
      <c r="S42" s="100">
        <f t="shared" si="7"/>
        <v>0</v>
      </c>
      <c r="T42" s="100">
        <f t="shared" si="7"/>
        <v>0</v>
      </c>
      <c r="U42" s="132">
        <v>2</v>
      </c>
      <c r="V42" s="79">
        <f t="shared" si="8"/>
        <v>9.3680000000000003</v>
      </c>
      <c r="W42" s="79">
        <f t="shared" si="9"/>
        <v>56.207999999999998</v>
      </c>
      <c r="X42" s="79"/>
      <c r="Y42" s="79"/>
      <c r="Z42" s="79">
        <f t="shared" si="10"/>
        <v>0</v>
      </c>
      <c r="AA42" s="100">
        <f t="shared" si="11"/>
        <v>2</v>
      </c>
      <c r="AB42" s="100">
        <f t="shared" si="11"/>
        <v>9.3680000000000003</v>
      </c>
      <c r="AC42" s="100">
        <f t="shared" si="11"/>
        <v>56.207999999999998</v>
      </c>
      <c r="AD42" s="132">
        <v>1</v>
      </c>
      <c r="AE42" s="79">
        <f t="shared" si="12"/>
        <v>4.6840000000000002</v>
      </c>
      <c r="AF42" s="79">
        <f t="shared" si="13"/>
        <v>28.103999999999999</v>
      </c>
      <c r="AG42" s="79"/>
      <c r="AH42" s="79"/>
      <c r="AI42" s="79">
        <f t="shared" si="14"/>
        <v>0</v>
      </c>
      <c r="AJ42" s="79">
        <f t="shared" si="15"/>
        <v>1</v>
      </c>
      <c r="AK42" s="79">
        <f t="shared" si="15"/>
        <v>4.6840000000000002</v>
      </c>
      <c r="AL42" s="79">
        <f t="shared" si="15"/>
        <v>28.103999999999999</v>
      </c>
      <c r="AM42" s="132"/>
      <c r="AN42" s="79">
        <f t="shared" si="16"/>
        <v>0</v>
      </c>
      <c r="AO42" s="102">
        <f t="shared" si="17"/>
        <v>0</v>
      </c>
      <c r="AP42" s="79"/>
      <c r="AQ42" s="102"/>
      <c r="AR42" s="79">
        <f t="shared" si="18"/>
        <v>0</v>
      </c>
      <c r="AS42" s="102">
        <f t="shared" si="19"/>
        <v>0</v>
      </c>
      <c r="AT42" s="79">
        <f t="shared" si="19"/>
        <v>0</v>
      </c>
      <c r="AU42" s="102">
        <f t="shared" si="19"/>
        <v>0</v>
      </c>
      <c r="AV42" s="133"/>
      <c r="AW42" s="79">
        <f t="shared" si="20"/>
        <v>0</v>
      </c>
      <c r="AX42" s="102">
        <f t="shared" si="21"/>
        <v>0</v>
      </c>
      <c r="AY42" s="79"/>
      <c r="AZ42" s="102"/>
      <c r="BA42" s="79">
        <f t="shared" si="22"/>
        <v>0</v>
      </c>
      <c r="BB42" s="102">
        <f t="shared" si="23"/>
        <v>0</v>
      </c>
      <c r="BC42" s="79">
        <f t="shared" si="23"/>
        <v>0</v>
      </c>
      <c r="BD42" s="102">
        <f t="shared" si="23"/>
        <v>0</v>
      </c>
      <c r="BE42" s="84">
        <f t="shared" si="24"/>
        <v>2</v>
      </c>
      <c r="BF42" s="84">
        <f t="shared" si="25"/>
        <v>9.3680000000000003</v>
      </c>
      <c r="BG42" s="84">
        <f t="shared" si="26"/>
        <v>56.207999999999998</v>
      </c>
      <c r="BH42" s="84">
        <f t="shared" si="27"/>
        <v>0</v>
      </c>
      <c r="BI42" s="84">
        <f t="shared" si="27"/>
        <v>0</v>
      </c>
      <c r="BJ42" s="84">
        <f t="shared" si="28"/>
        <v>0</v>
      </c>
      <c r="BK42" s="84">
        <f t="shared" si="29"/>
        <v>2</v>
      </c>
      <c r="BL42" s="84">
        <f t="shared" si="29"/>
        <v>9.3680000000000003</v>
      </c>
      <c r="BM42" s="84">
        <f t="shared" si="29"/>
        <v>56.207999999999998</v>
      </c>
      <c r="BN42" s="186">
        <f t="shared" si="30"/>
        <v>28.103999999999999</v>
      </c>
      <c r="BO42" s="195">
        <f t="shared" si="31"/>
        <v>28.1</v>
      </c>
    </row>
    <row r="43" spans="1:67" ht="16.5">
      <c r="A43" s="130">
        <v>36</v>
      </c>
      <c r="B43" s="131" t="s">
        <v>522</v>
      </c>
      <c r="C43" s="132">
        <v>3</v>
      </c>
      <c r="D43" s="79">
        <f t="shared" si="0"/>
        <v>14.052</v>
      </c>
      <c r="E43" s="79">
        <f t="shared" si="1"/>
        <v>84.311999999999998</v>
      </c>
      <c r="F43" s="79"/>
      <c r="G43" s="79"/>
      <c r="H43" s="79">
        <f t="shared" si="2"/>
        <v>0</v>
      </c>
      <c r="I43" s="100">
        <f t="shared" si="3"/>
        <v>3</v>
      </c>
      <c r="J43" s="100">
        <f t="shared" si="3"/>
        <v>14.052</v>
      </c>
      <c r="K43" s="100">
        <f t="shared" si="3"/>
        <v>84.311999999999998</v>
      </c>
      <c r="L43" s="132">
        <v>1</v>
      </c>
      <c r="M43" s="79">
        <f t="shared" si="4"/>
        <v>4.6840000000000002</v>
      </c>
      <c r="N43" s="79">
        <f t="shared" si="5"/>
        <v>28.103999999999999</v>
      </c>
      <c r="O43" s="79">
        <v>0</v>
      </c>
      <c r="P43" s="79">
        <v>0</v>
      </c>
      <c r="Q43" s="79">
        <f t="shared" si="6"/>
        <v>0</v>
      </c>
      <c r="R43" s="100">
        <f t="shared" si="7"/>
        <v>1</v>
      </c>
      <c r="S43" s="100">
        <f t="shared" si="7"/>
        <v>4.6840000000000002</v>
      </c>
      <c r="T43" s="100">
        <f t="shared" si="7"/>
        <v>28.103999999999999</v>
      </c>
      <c r="U43" s="132">
        <v>9</v>
      </c>
      <c r="V43" s="79">
        <f t="shared" si="8"/>
        <v>42.155999999999999</v>
      </c>
      <c r="W43" s="79">
        <f t="shared" si="9"/>
        <v>252.93599999999998</v>
      </c>
      <c r="X43" s="79">
        <v>1</v>
      </c>
      <c r="Y43" s="79">
        <v>3.8</v>
      </c>
      <c r="Z43" s="79">
        <f t="shared" si="10"/>
        <v>22.799999999999997</v>
      </c>
      <c r="AA43" s="100">
        <f t="shared" si="11"/>
        <v>10</v>
      </c>
      <c r="AB43" s="100">
        <f t="shared" si="11"/>
        <v>45.955999999999996</v>
      </c>
      <c r="AC43" s="100">
        <f t="shared" si="11"/>
        <v>275.73599999999999</v>
      </c>
      <c r="AD43" s="132">
        <v>1</v>
      </c>
      <c r="AE43" s="79">
        <f t="shared" si="12"/>
        <v>4.6840000000000002</v>
      </c>
      <c r="AF43" s="79">
        <f t="shared" si="13"/>
        <v>28.103999999999999</v>
      </c>
      <c r="AG43" s="79"/>
      <c r="AH43" s="79"/>
      <c r="AI43" s="79">
        <f t="shared" si="14"/>
        <v>0</v>
      </c>
      <c r="AJ43" s="79">
        <f t="shared" si="15"/>
        <v>1</v>
      </c>
      <c r="AK43" s="79">
        <f t="shared" si="15"/>
        <v>4.6840000000000002</v>
      </c>
      <c r="AL43" s="79">
        <f t="shared" si="15"/>
        <v>28.103999999999999</v>
      </c>
      <c r="AM43" s="132"/>
      <c r="AN43" s="79">
        <f t="shared" si="16"/>
        <v>0</v>
      </c>
      <c r="AO43" s="102">
        <f t="shared" si="17"/>
        <v>0</v>
      </c>
      <c r="AP43" s="79"/>
      <c r="AQ43" s="102"/>
      <c r="AR43" s="79">
        <f t="shared" si="18"/>
        <v>0</v>
      </c>
      <c r="AS43" s="102">
        <f t="shared" si="19"/>
        <v>0</v>
      </c>
      <c r="AT43" s="79">
        <f t="shared" si="19"/>
        <v>0</v>
      </c>
      <c r="AU43" s="102">
        <f t="shared" si="19"/>
        <v>0</v>
      </c>
      <c r="AV43" s="133"/>
      <c r="AW43" s="79">
        <f t="shared" si="20"/>
        <v>0</v>
      </c>
      <c r="AX43" s="102">
        <f t="shared" si="21"/>
        <v>0</v>
      </c>
      <c r="AY43" s="79"/>
      <c r="AZ43" s="102"/>
      <c r="BA43" s="79">
        <f t="shared" si="22"/>
        <v>0</v>
      </c>
      <c r="BB43" s="102">
        <f t="shared" si="23"/>
        <v>0</v>
      </c>
      <c r="BC43" s="79">
        <f t="shared" si="23"/>
        <v>0</v>
      </c>
      <c r="BD43" s="102">
        <f t="shared" si="23"/>
        <v>0</v>
      </c>
      <c r="BE43" s="84">
        <f t="shared" si="24"/>
        <v>12</v>
      </c>
      <c r="BF43" s="84">
        <f t="shared" si="25"/>
        <v>56.207999999999998</v>
      </c>
      <c r="BG43" s="84">
        <f t="shared" si="26"/>
        <v>337.24799999999999</v>
      </c>
      <c r="BH43" s="84">
        <f t="shared" si="27"/>
        <v>1</v>
      </c>
      <c r="BI43" s="84">
        <f t="shared" si="27"/>
        <v>3.8</v>
      </c>
      <c r="BJ43" s="84">
        <f t="shared" si="28"/>
        <v>22.799999999999997</v>
      </c>
      <c r="BK43" s="84">
        <f t="shared" si="29"/>
        <v>13</v>
      </c>
      <c r="BL43" s="84">
        <f t="shared" si="29"/>
        <v>60.007999999999996</v>
      </c>
      <c r="BM43" s="84">
        <f t="shared" si="29"/>
        <v>360.048</v>
      </c>
      <c r="BN43" s="186">
        <f t="shared" si="30"/>
        <v>180.024</v>
      </c>
      <c r="BO43" s="195">
        <f t="shared" si="31"/>
        <v>180</v>
      </c>
    </row>
    <row r="44" spans="1:67" ht="16.5">
      <c r="A44" s="130">
        <v>37</v>
      </c>
      <c r="B44" s="131" t="s">
        <v>523</v>
      </c>
      <c r="C44" s="132"/>
      <c r="D44" s="79">
        <f t="shared" si="0"/>
        <v>0</v>
      </c>
      <c r="E44" s="79">
        <f t="shared" si="1"/>
        <v>0</v>
      </c>
      <c r="F44" s="79"/>
      <c r="G44" s="79"/>
      <c r="H44" s="79">
        <f t="shared" si="2"/>
        <v>0</v>
      </c>
      <c r="I44" s="100">
        <f t="shared" si="3"/>
        <v>0</v>
      </c>
      <c r="J44" s="100">
        <f t="shared" si="3"/>
        <v>0</v>
      </c>
      <c r="K44" s="100">
        <f t="shared" si="3"/>
        <v>0</v>
      </c>
      <c r="L44" s="132"/>
      <c r="M44" s="79">
        <f t="shared" si="4"/>
        <v>0</v>
      </c>
      <c r="N44" s="79">
        <f t="shared" si="5"/>
        <v>0</v>
      </c>
      <c r="O44" s="79">
        <v>0</v>
      </c>
      <c r="P44" s="79">
        <v>0</v>
      </c>
      <c r="Q44" s="79">
        <f t="shared" si="6"/>
        <v>0</v>
      </c>
      <c r="R44" s="100">
        <f t="shared" si="7"/>
        <v>0</v>
      </c>
      <c r="S44" s="100">
        <f t="shared" si="7"/>
        <v>0</v>
      </c>
      <c r="T44" s="100">
        <f t="shared" si="7"/>
        <v>0</v>
      </c>
      <c r="U44" s="132">
        <v>3</v>
      </c>
      <c r="V44" s="79">
        <f t="shared" si="8"/>
        <v>14.052</v>
      </c>
      <c r="W44" s="79">
        <f t="shared" si="9"/>
        <v>84.311999999999998</v>
      </c>
      <c r="X44" s="79"/>
      <c r="Y44" s="79"/>
      <c r="Z44" s="79">
        <f t="shared" si="10"/>
        <v>0</v>
      </c>
      <c r="AA44" s="100">
        <f t="shared" si="11"/>
        <v>3</v>
      </c>
      <c r="AB44" s="100">
        <f t="shared" si="11"/>
        <v>14.052</v>
      </c>
      <c r="AC44" s="100">
        <f t="shared" si="11"/>
        <v>84.311999999999998</v>
      </c>
      <c r="AD44" s="132">
        <v>1</v>
      </c>
      <c r="AE44" s="79">
        <f t="shared" si="12"/>
        <v>4.6840000000000002</v>
      </c>
      <c r="AF44" s="79">
        <f t="shared" si="13"/>
        <v>28.103999999999999</v>
      </c>
      <c r="AG44" s="79"/>
      <c r="AH44" s="79"/>
      <c r="AI44" s="79">
        <f t="shared" si="14"/>
        <v>0</v>
      </c>
      <c r="AJ44" s="79">
        <f t="shared" si="15"/>
        <v>1</v>
      </c>
      <c r="AK44" s="79">
        <f t="shared" si="15"/>
        <v>4.6840000000000002</v>
      </c>
      <c r="AL44" s="79">
        <f t="shared" si="15"/>
        <v>28.103999999999999</v>
      </c>
      <c r="AM44" s="132"/>
      <c r="AN44" s="79">
        <f t="shared" si="16"/>
        <v>0</v>
      </c>
      <c r="AO44" s="102">
        <f t="shared" si="17"/>
        <v>0</v>
      </c>
      <c r="AP44" s="79"/>
      <c r="AQ44" s="102"/>
      <c r="AR44" s="79">
        <f t="shared" si="18"/>
        <v>0</v>
      </c>
      <c r="AS44" s="102">
        <f t="shared" si="19"/>
        <v>0</v>
      </c>
      <c r="AT44" s="79">
        <f t="shared" si="19"/>
        <v>0</v>
      </c>
      <c r="AU44" s="102">
        <f t="shared" si="19"/>
        <v>0</v>
      </c>
      <c r="AV44" s="133"/>
      <c r="AW44" s="79">
        <f t="shared" si="20"/>
        <v>0</v>
      </c>
      <c r="AX44" s="102">
        <f t="shared" si="21"/>
        <v>0</v>
      </c>
      <c r="AY44" s="79"/>
      <c r="AZ44" s="102"/>
      <c r="BA44" s="79">
        <f t="shared" si="22"/>
        <v>0</v>
      </c>
      <c r="BB44" s="102">
        <f t="shared" si="23"/>
        <v>0</v>
      </c>
      <c r="BC44" s="79">
        <f t="shared" si="23"/>
        <v>0</v>
      </c>
      <c r="BD44" s="102">
        <f t="shared" si="23"/>
        <v>0</v>
      </c>
      <c r="BE44" s="84">
        <f t="shared" si="24"/>
        <v>3</v>
      </c>
      <c r="BF44" s="84">
        <f t="shared" si="25"/>
        <v>14.052</v>
      </c>
      <c r="BG44" s="84">
        <f t="shared" si="26"/>
        <v>84.311999999999998</v>
      </c>
      <c r="BH44" s="84">
        <f t="shared" si="27"/>
        <v>0</v>
      </c>
      <c r="BI44" s="84">
        <f t="shared" si="27"/>
        <v>0</v>
      </c>
      <c r="BJ44" s="84">
        <f t="shared" si="28"/>
        <v>0</v>
      </c>
      <c r="BK44" s="84">
        <f t="shared" si="29"/>
        <v>3</v>
      </c>
      <c r="BL44" s="84">
        <f t="shared" si="29"/>
        <v>14.052</v>
      </c>
      <c r="BM44" s="84">
        <f t="shared" si="29"/>
        <v>84.311999999999998</v>
      </c>
      <c r="BN44" s="186">
        <f t="shared" si="30"/>
        <v>42.155999999999999</v>
      </c>
      <c r="BO44" s="195">
        <f t="shared" si="31"/>
        <v>42.2</v>
      </c>
    </row>
    <row r="45" spans="1:67" ht="16.5">
      <c r="A45" s="130">
        <v>38</v>
      </c>
      <c r="B45" s="131" t="s">
        <v>524</v>
      </c>
      <c r="C45" s="132">
        <v>2</v>
      </c>
      <c r="D45" s="79">
        <f t="shared" si="0"/>
        <v>9.3680000000000003</v>
      </c>
      <c r="E45" s="79">
        <f t="shared" si="1"/>
        <v>56.207999999999998</v>
      </c>
      <c r="F45" s="79"/>
      <c r="G45" s="79"/>
      <c r="H45" s="79">
        <f t="shared" si="2"/>
        <v>0</v>
      </c>
      <c r="I45" s="100">
        <f t="shared" si="3"/>
        <v>2</v>
      </c>
      <c r="J45" s="100">
        <f t="shared" si="3"/>
        <v>9.3680000000000003</v>
      </c>
      <c r="K45" s="100">
        <f t="shared" si="3"/>
        <v>56.207999999999998</v>
      </c>
      <c r="L45" s="132">
        <v>1</v>
      </c>
      <c r="M45" s="79">
        <f t="shared" si="4"/>
        <v>4.6840000000000002</v>
      </c>
      <c r="N45" s="79">
        <f t="shared" si="5"/>
        <v>28.103999999999999</v>
      </c>
      <c r="O45" s="79">
        <v>0</v>
      </c>
      <c r="P45" s="79">
        <v>0</v>
      </c>
      <c r="Q45" s="79">
        <f t="shared" si="6"/>
        <v>0</v>
      </c>
      <c r="R45" s="100">
        <f t="shared" si="7"/>
        <v>1</v>
      </c>
      <c r="S45" s="100">
        <f t="shared" si="7"/>
        <v>4.6840000000000002</v>
      </c>
      <c r="T45" s="100">
        <f t="shared" si="7"/>
        <v>28.103999999999999</v>
      </c>
      <c r="U45" s="132"/>
      <c r="V45" s="79">
        <f t="shared" si="8"/>
        <v>0</v>
      </c>
      <c r="W45" s="79">
        <f t="shared" si="9"/>
        <v>0</v>
      </c>
      <c r="X45" s="79"/>
      <c r="Y45" s="79"/>
      <c r="Z45" s="79">
        <f t="shared" si="10"/>
        <v>0</v>
      </c>
      <c r="AA45" s="100">
        <f t="shared" si="11"/>
        <v>0</v>
      </c>
      <c r="AB45" s="100">
        <f t="shared" si="11"/>
        <v>0</v>
      </c>
      <c r="AC45" s="100">
        <f t="shared" si="11"/>
        <v>0</v>
      </c>
      <c r="AD45" s="132"/>
      <c r="AE45" s="79">
        <f t="shared" si="12"/>
        <v>0</v>
      </c>
      <c r="AF45" s="79">
        <f t="shared" si="13"/>
        <v>0</v>
      </c>
      <c r="AG45" s="79"/>
      <c r="AH45" s="79"/>
      <c r="AI45" s="79">
        <f t="shared" si="14"/>
        <v>0</v>
      </c>
      <c r="AJ45" s="79">
        <f t="shared" si="15"/>
        <v>0</v>
      </c>
      <c r="AK45" s="79">
        <f t="shared" si="15"/>
        <v>0</v>
      </c>
      <c r="AL45" s="79">
        <f t="shared" si="15"/>
        <v>0</v>
      </c>
      <c r="AM45" s="132"/>
      <c r="AN45" s="79">
        <f t="shared" si="16"/>
        <v>0</v>
      </c>
      <c r="AO45" s="102">
        <f t="shared" si="17"/>
        <v>0</v>
      </c>
      <c r="AP45" s="79"/>
      <c r="AQ45" s="102"/>
      <c r="AR45" s="79">
        <f t="shared" si="18"/>
        <v>0</v>
      </c>
      <c r="AS45" s="102">
        <f t="shared" si="19"/>
        <v>0</v>
      </c>
      <c r="AT45" s="79">
        <f t="shared" si="19"/>
        <v>0</v>
      </c>
      <c r="AU45" s="102">
        <f t="shared" si="19"/>
        <v>0</v>
      </c>
      <c r="AV45" s="133"/>
      <c r="AW45" s="79">
        <f t="shared" si="20"/>
        <v>0</v>
      </c>
      <c r="AX45" s="102">
        <f t="shared" si="21"/>
        <v>0</v>
      </c>
      <c r="AY45" s="79"/>
      <c r="AZ45" s="102"/>
      <c r="BA45" s="79">
        <f t="shared" si="22"/>
        <v>0</v>
      </c>
      <c r="BB45" s="102">
        <f t="shared" si="23"/>
        <v>0</v>
      </c>
      <c r="BC45" s="79">
        <f t="shared" si="23"/>
        <v>0</v>
      </c>
      <c r="BD45" s="102">
        <f t="shared" si="23"/>
        <v>0</v>
      </c>
      <c r="BE45" s="84">
        <f t="shared" si="24"/>
        <v>2</v>
      </c>
      <c r="BF45" s="84">
        <f t="shared" si="25"/>
        <v>9.3680000000000003</v>
      </c>
      <c r="BG45" s="84">
        <f t="shared" si="26"/>
        <v>56.207999999999998</v>
      </c>
      <c r="BH45" s="84">
        <f t="shared" si="27"/>
        <v>0</v>
      </c>
      <c r="BI45" s="84">
        <f t="shared" si="27"/>
        <v>0</v>
      </c>
      <c r="BJ45" s="84">
        <f t="shared" si="28"/>
        <v>0</v>
      </c>
      <c r="BK45" s="84">
        <f t="shared" si="29"/>
        <v>2</v>
      </c>
      <c r="BL45" s="84">
        <f t="shared" si="29"/>
        <v>9.3680000000000003</v>
      </c>
      <c r="BM45" s="84">
        <f t="shared" si="29"/>
        <v>56.207999999999998</v>
      </c>
      <c r="BN45" s="186">
        <f t="shared" si="30"/>
        <v>28.103999999999999</v>
      </c>
      <c r="BO45" s="195">
        <f t="shared" si="31"/>
        <v>28.1</v>
      </c>
    </row>
    <row r="46" spans="1:67" ht="16.5">
      <c r="A46" s="130">
        <v>39</v>
      </c>
      <c r="B46" s="131" t="s">
        <v>525</v>
      </c>
      <c r="C46" s="132">
        <v>2</v>
      </c>
      <c r="D46" s="79">
        <f t="shared" si="0"/>
        <v>9.3680000000000003</v>
      </c>
      <c r="E46" s="79">
        <f t="shared" si="1"/>
        <v>56.207999999999998</v>
      </c>
      <c r="F46" s="79"/>
      <c r="G46" s="79"/>
      <c r="H46" s="79">
        <f t="shared" si="2"/>
        <v>0</v>
      </c>
      <c r="I46" s="100">
        <f t="shared" si="3"/>
        <v>2</v>
      </c>
      <c r="J46" s="100">
        <f t="shared" si="3"/>
        <v>9.3680000000000003</v>
      </c>
      <c r="K46" s="100">
        <f t="shared" si="3"/>
        <v>56.207999999999998</v>
      </c>
      <c r="L46" s="132">
        <v>1</v>
      </c>
      <c r="M46" s="79">
        <f t="shared" si="4"/>
        <v>4.6840000000000002</v>
      </c>
      <c r="N46" s="79">
        <f t="shared" si="5"/>
        <v>28.103999999999999</v>
      </c>
      <c r="O46" s="79">
        <v>0</v>
      </c>
      <c r="P46" s="79">
        <v>0</v>
      </c>
      <c r="Q46" s="79">
        <f t="shared" si="6"/>
        <v>0</v>
      </c>
      <c r="R46" s="100">
        <f t="shared" si="7"/>
        <v>1</v>
      </c>
      <c r="S46" s="100">
        <f t="shared" si="7"/>
        <v>4.6840000000000002</v>
      </c>
      <c r="T46" s="100">
        <f t="shared" si="7"/>
        <v>28.103999999999999</v>
      </c>
      <c r="U46" s="132">
        <v>4</v>
      </c>
      <c r="V46" s="79">
        <f t="shared" si="8"/>
        <v>18.736000000000001</v>
      </c>
      <c r="W46" s="79">
        <f t="shared" si="9"/>
        <v>112.416</v>
      </c>
      <c r="X46" s="79"/>
      <c r="Y46" s="79"/>
      <c r="Z46" s="79">
        <f t="shared" si="10"/>
        <v>0</v>
      </c>
      <c r="AA46" s="100">
        <f t="shared" si="11"/>
        <v>4</v>
      </c>
      <c r="AB46" s="100">
        <f t="shared" si="11"/>
        <v>18.736000000000001</v>
      </c>
      <c r="AC46" s="100">
        <f t="shared" si="11"/>
        <v>112.416</v>
      </c>
      <c r="AD46" s="132"/>
      <c r="AE46" s="79">
        <f t="shared" si="12"/>
        <v>0</v>
      </c>
      <c r="AF46" s="79">
        <f t="shared" si="13"/>
        <v>0</v>
      </c>
      <c r="AG46" s="79"/>
      <c r="AH46" s="79"/>
      <c r="AI46" s="79">
        <f t="shared" si="14"/>
        <v>0</v>
      </c>
      <c r="AJ46" s="79">
        <f t="shared" si="15"/>
        <v>0</v>
      </c>
      <c r="AK46" s="79">
        <f t="shared" si="15"/>
        <v>0</v>
      </c>
      <c r="AL46" s="79">
        <f t="shared" si="15"/>
        <v>0</v>
      </c>
      <c r="AM46" s="132"/>
      <c r="AN46" s="79">
        <f t="shared" si="16"/>
        <v>0</v>
      </c>
      <c r="AO46" s="102">
        <f t="shared" si="17"/>
        <v>0</v>
      </c>
      <c r="AP46" s="79"/>
      <c r="AQ46" s="102"/>
      <c r="AR46" s="79">
        <f t="shared" si="18"/>
        <v>0</v>
      </c>
      <c r="AS46" s="102">
        <f t="shared" si="19"/>
        <v>0</v>
      </c>
      <c r="AT46" s="79">
        <f t="shared" si="19"/>
        <v>0</v>
      </c>
      <c r="AU46" s="102">
        <f t="shared" si="19"/>
        <v>0</v>
      </c>
      <c r="AV46" s="133"/>
      <c r="AW46" s="79">
        <f t="shared" si="20"/>
        <v>0</v>
      </c>
      <c r="AX46" s="102">
        <f t="shared" si="21"/>
        <v>0</v>
      </c>
      <c r="AY46" s="79"/>
      <c r="AZ46" s="102"/>
      <c r="BA46" s="79">
        <f t="shared" si="22"/>
        <v>0</v>
      </c>
      <c r="BB46" s="102">
        <f t="shared" si="23"/>
        <v>0</v>
      </c>
      <c r="BC46" s="79">
        <f t="shared" si="23"/>
        <v>0</v>
      </c>
      <c r="BD46" s="102">
        <f t="shared" si="23"/>
        <v>0</v>
      </c>
      <c r="BE46" s="84">
        <f t="shared" si="24"/>
        <v>6</v>
      </c>
      <c r="BF46" s="84">
        <f t="shared" si="25"/>
        <v>28.103999999999999</v>
      </c>
      <c r="BG46" s="84">
        <f t="shared" si="26"/>
        <v>168.624</v>
      </c>
      <c r="BH46" s="84">
        <f t="shared" si="27"/>
        <v>0</v>
      </c>
      <c r="BI46" s="84">
        <f t="shared" si="27"/>
        <v>0</v>
      </c>
      <c r="BJ46" s="84">
        <f t="shared" si="28"/>
        <v>0</v>
      </c>
      <c r="BK46" s="84">
        <f t="shared" si="29"/>
        <v>6</v>
      </c>
      <c r="BL46" s="84">
        <f t="shared" si="29"/>
        <v>28.103999999999999</v>
      </c>
      <c r="BM46" s="84">
        <f t="shared" si="29"/>
        <v>168.624</v>
      </c>
      <c r="BN46" s="186">
        <f t="shared" si="30"/>
        <v>84.311999999999998</v>
      </c>
      <c r="BO46" s="195">
        <f t="shared" si="31"/>
        <v>84.3</v>
      </c>
    </row>
    <row r="47" spans="1:67" ht="16.5">
      <c r="A47" s="130">
        <v>40</v>
      </c>
      <c r="B47" s="131" t="s">
        <v>526</v>
      </c>
      <c r="C47" s="132"/>
      <c r="D47" s="79">
        <f t="shared" si="0"/>
        <v>0</v>
      </c>
      <c r="E47" s="79">
        <f t="shared" si="1"/>
        <v>0</v>
      </c>
      <c r="F47" s="79"/>
      <c r="G47" s="79"/>
      <c r="H47" s="79">
        <f t="shared" si="2"/>
        <v>0</v>
      </c>
      <c r="I47" s="100">
        <f t="shared" si="3"/>
        <v>0</v>
      </c>
      <c r="J47" s="100">
        <f t="shared" si="3"/>
        <v>0</v>
      </c>
      <c r="K47" s="100">
        <f t="shared" si="3"/>
        <v>0</v>
      </c>
      <c r="L47" s="132"/>
      <c r="M47" s="79">
        <f t="shared" si="4"/>
        <v>0</v>
      </c>
      <c r="N47" s="79">
        <f t="shared" si="5"/>
        <v>0</v>
      </c>
      <c r="O47" s="79">
        <v>0</v>
      </c>
      <c r="P47" s="79">
        <v>0</v>
      </c>
      <c r="Q47" s="79">
        <f t="shared" si="6"/>
        <v>0</v>
      </c>
      <c r="R47" s="100">
        <f t="shared" si="7"/>
        <v>0</v>
      </c>
      <c r="S47" s="100">
        <f t="shared" si="7"/>
        <v>0</v>
      </c>
      <c r="T47" s="100">
        <f t="shared" si="7"/>
        <v>0</v>
      </c>
      <c r="U47" s="132">
        <v>22</v>
      </c>
      <c r="V47" s="79">
        <f t="shared" si="8"/>
        <v>103.048</v>
      </c>
      <c r="W47" s="79">
        <f t="shared" si="9"/>
        <v>618.28800000000001</v>
      </c>
      <c r="X47" s="79">
        <v>1</v>
      </c>
      <c r="Y47" s="79">
        <v>3</v>
      </c>
      <c r="Z47" s="79">
        <f t="shared" si="10"/>
        <v>18</v>
      </c>
      <c r="AA47" s="100">
        <f t="shared" si="11"/>
        <v>23</v>
      </c>
      <c r="AB47" s="100">
        <f t="shared" si="11"/>
        <v>106.048</v>
      </c>
      <c r="AC47" s="100">
        <f t="shared" si="11"/>
        <v>636.28800000000001</v>
      </c>
      <c r="AD47" s="132"/>
      <c r="AE47" s="79">
        <f t="shared" si="12"/>
        <v>0</v>
      </c>
      <c r="AF47" s="79">
        <f t="shared" si="13"/>
        <v>0</v>
      </c>
      <c r="AG47" s="79"/>
      <c r="AH47" s="79"/>
      <c r="AI47" s="79">
        <f t="shared" si="14"/>
        <v>0</v>
      </c>
      <c r="AJ47" s="79">
        <f t="shared" si="15"/>
        <v>0</v>
      </c>
      <c r="AK47" s="79">
        <f t="shared" si="15"/>
        <v>0</v>
      </c>
      <c r="AL47" s="79">
        <f t="shared" si="15"/>
        <v>0</v>
      </c>
      <c r="AM47" s="132"/>
      <c r="AN47" s="79">
        <f t="shared" si="16"/>
        <v>0</v>
      </c>
      <c r="AO47" s="102">
        <f t="shared" si="17"/>
        <v>0</v>
      </c>
      <c r="AP47" s="79"/>
      <c r="AQ47" s="102"/>
      <c r="AR47" s="79">
        <f t="shared" si="18"/>
        <v>0</v>
      </c>
      <c r="AS47" s="102">
        <f t="shared" si="19"/>
        <v>0</v>
      </c>
      <c r="AT47" s="79">
        <f t="shared" si="19"/>
        <v>0</v>
      </c>
      <c r="AU47" s="102">
        <f t="shared" si="19"/>
        <v>0</v>
      </c>
      <c r="AV47" s="133"/>
      <c r="AW47" s="79">
        <f t="shared" si="20"/>
        <v>0</v>
      </c>
      <c r="AX47" s="102">
        <f t="shared" si="21"/>
        <v>0</v>
      </c>
      <c r="AY47" s="79"/>
      <c r="AZ47" s="102"/>
      <c r="BA47" s="79">
        <f t="shared" si="22"/>
        <v>0</v>
      </c>
      <c r="BB47" s="102">
        <f t="shared" si="23"/>
        <v>0</v>
      </c>
      <c r="BC47" s="79">
        <f t="shared" si="23"/>
        <v>0</v>
      </c>
      <c r="BD47" s="102">
        <f t="shared" si="23"/>
        <v>0</v>
      </c>
      <c r="BE47" s="84">
        <f t="shared" si="24"/>
        <v>22</v>
      </c>
      <c r="BF47" s="84">
        <f t="shared" si="25"/>
        <v>103.048</v>
      </c>
      <c r="BG47" s="84">
        <f t="shared" si="26"/>
        <v>618.28800000000001</v>
      </c>
      <c r="BH47" s="84">
        <f t="shared" si="27"/>
        <v>1</v>
      </c>
      <c r="BI47" s="84">
        <f t="shared" si="27"/>
        <v>3</v>
      </c>
      <c r="BJ47" s="84">
        <f t="shared" si="28"/>
        <v>18</v>
      </c>
      <c r="BK47" s="84">
        <f t="shared" si="29"/>
        <v>23</v>
      </c>
      <c r="BL47" s="84">
        <f t="shared" si="29"/>
        <v>106.048</v>
      </c>
      <c r="BM47" s="84">
        <f t="shared" si="29"/>
        <v>636.28800000000001</v>
      </c>
      <c r="BN47" s="186">
        <f t="shared" si="30"/>
        <v>318.14400000000001</v>
      </c>
      <c r="BO47" s="195">
        <f t="shared" si="31"/>
        <v>318.10000000000002</v>
      </c>
    </row>
    <row r="48" spans="1:67" ht="16.5">
      <c r="A48" s="130">
        <v>41</v>
      </c>
      <c r="B48" s="131" t="s">
        <v>527</v>
      </c>
      <c r="C48" s="132"/>
      <c r="D48" s="79">
        <f t="shared" si="0"/>
        <v>0</v>
      </c>
      <c r="E48" s="79">
        <f t="shared" si="1"/>
        <v>0</v>
      </c>
      <c r="F48" s="79"/>
      <c r="G48" s="79"/>
      <c r="H48" s="79">
        <f t="shared" si="2"/>
        <v>0</v>
      </c>
      <c r="I48" s="100">
        <f t="shared" si="3"/>
        <v>0</v>
      </c>
      <c r="J48" s="100">
        <f t="shared" si="3"/>
        <v>0</v>
      </c>
      <c r="K48" s="100">
        <f t="shared" si="3"/>
        <v>0</v>
      </c>
      <c r="L48" s="132"/>
      <c r="M48" s="79">
        <f t="shared" si="4"/>
        <v>0</v>
      </c>
      <c r="N48" s="79">
        <f t="shared" si="5"/>
        <v>0</v>
      </c>
      <c r="O48" s="79">
        <v>0</v>
      </c>
      <c r="P48" s="79">
        <v>0</v>
      </c>
      <c r="Q48" s="79">
        <f t="shared" si="6"/>
        <v>0</v>
      </c>
      <c r="R48" s="100">
        <f t="shared" si="7"/>
        <v>0</v>
      </c>
      <c r="S48" s="100">
        <f t="shared" si="7"/>
        <v>0</v>
      </c>
      <c r="T48" s="100">
        <f t="shared" si="7"/>
        <v>0</v>
      </c>
      <c r="U48" s="132">
        <v>3</v>
      </c>
      <c r="V48" s="79">
        <f t="shared" si="8"/>
        <v>14.052</v>
      </c>
      <c r="W48" s="79">
        <f t="shared" si="9"/>
        <v>84.311999999999998</v>
      </c>
      <c r="X48" s="79"/>
      <c r="Y48" s="79"/>
      <c r="Z48" s="79">
        <f t="shared" si="10"/>
        <v>0</v>
      </c>
      <c r="AA48" s="100">
        <f t="shared" si="11"/>
        <v>3</v>
      </c>
      <c r="AB48" s="100">
        <f t="shared" si="11"/>
        <v>14.052</v>
      </c>
      <c r="AC48" s="100">
        <f t="shared" si="11"/>
        <v>84.311999999999998</v>
      </c>
      <c r="AD48" s="132">
        <v>2</v>
      </c>
      <c r="AE48" s="79">
        <f t="shared" si="12"/>
        <v>9.3680000000000003</v>
      </c>
      <c r="AF48" s="79">
        <f t="shared" si="13"/>
        <v>56.207999999999998</v>
      </c>
      <c r="AG48" s="79"/>
      <c r="AH48" s="79"/>
      <c r="AI48" s="79">
        <f t="shared" si="14"/>
        <v>0</v>
      </c>
      <c r="AJ48" s="79">
        <f t="shared" si="15"/>
        <v>2</v>
      </c>
      <c r="AK48" s="79">
        <f t="shared" si="15"/>
        <v>9.3680000000000003</v>
      </c>
      <c r="AL48" s="79">
        <f t="shared" si="15"/>
        <v>56.207999999999998</v>
      </c>
      <c r="AM48" s="132"/>
      <c r="AN48" s="79">
        <f t="shared" si="16"/>
        <v>0</v>
      </c>
      <c r="AO48" s="102">
        <f t="shared" si="17"/>
        <v>0</v>
      </c>
      <c r="AP48" s="79"/>
      <c r="AQ48" s="102"/>
      <c r="AR48" s="79">
        <f t="shared" si="18"/>
        <v>0</v>
      </c>
      <c r="AS48" s="102">
        <f t="shared" si="19"/>
        <v>0</v>
      </c>
      <c r="AT48" s="79">
        <f t="shared" si="19"/>
        <v>0</v>
      </c>
      <c r="AU48" s="102">
        <f t="shared" si="19"/>
        <v>0</v>
      </c>
      <c r="AV48" s="133"/>
      <c r="AW48" s="79">
        <f t="shared" si="20"/>
        <v>0</v>
      </c>
      <c r="AX48" s="102">
        <f t="shared" si="21"/>
        <v>0</v>
      </c>
      <c r="AY48" s="79"/>
      <c r="AZ48" s="102"/>
      <c r="BA48" s="79">
        <f t="shared" si="22"/>
        <v>0</v>
      </c>
      <c r="BB48" s="102">
        <f t="shared" si="23"/>
        <v>0</v>
      </c>
      <c r="BC48" s="79">
        <f t="shared" si="23"/>
        <v>0</v>
      </c>
      <c r="BD48" s="102">
        <f t="shared" si="23"/>
        <v>0</v>
      </c>
      <c r="BE48" s="84">
        <f t="shared" si="24"/>
        <v>3</v>
      </c>
      <c r="BF48" s="84">
        <f t="shared" si="25"/>
        <v>14.052</v>
      </c>
      <c r="BG48" s="84">
        <f t="shared" si="26"/>
        <v>84.311999999999998</v>
      </c>
      <c r="BH48" s="84">
        <f t="shared" si="27"/>
        <v>0</v>
      </c>
      <c r="BI48" s="84">
        <f t="shared" si="27"/>
        <v>0</v>
      </c>
      <c r="BJ48" s="84">
        <f t="shared" si="28"/>
        <v>0</v>
      </c>
      <c r="BK48" s="84">
        <f t="shared" si="29"/>
        <v>3</v>
      </c>
      <c r="BL48" s="84">
        <f t="shared" si="29"/>
        <v>14.052</v>
      </c>
      <c r="BM48" s="84">
        <f t="shared" si="29"/>
        <v>84.311999999999998</v>
      </c>
      <c r="BN48" s="186">
        <f t="shared" si="30"/>
        <v>42.155999999999999</v>
      </c>
      <c r="BO48" s="195">
        <f t="shared" si="31"/>
        <v>42.2</v>
      </c>
    </row>
    <row r="49" spans="1:67" ht="16.5">
      <c r="A49" s="130">
        <v>42</v>
      </c>
      <c r="B49" s="131" t="s">
        <v>528</v>
      </c>
      <c r="C49" s="132">
        <v>1</v>
      </c>
      <c r="D49" s="79">
        <f t="shared" si="0"/>
        <v>4.6840000000000002</v>
      </c>
      <c r="E49" s="79">
        <f t="shared" si="1"/>
        <v>28.103999999999999</v>
      </c>
      <c r="F49" s="79"/>
      <c r="G49" s="79"/>
      <c r="H49" s="79">
        <f t="shared" si="2"/>
        <v>0</v>
      </c>
      <c r="I49" s="100">
        <f t="shared" si="3"/>
        <v>1</v>
      </c>
      <c r="J49" s="100">
        <f t="shared" si="3"/>
        <v>4.6840000000000002</v>
      </c>
      <c r="K49" s="100">
        <f t="shared" si="3"/>
        <v>28.103999999999999</v>
      </c>
      <c r="L49" s="132"/>
      <c r="M49" s="79">
        <f t="shared" si="4"/>
        <v>0</v>
      </c>
      <c r="N49" s="79">
        <f t="shared" si="5"/>
        <v>0</v>
      </c>
      <c r="O49" s="79">
        <v>0</v>
      </c>
      <c r="P49" s="79">
        <v>0</v>
      </c>
      <c r="Q49" s="79">
        <f t="shared" si="6"/>
        <v>0</v>
      </c>
      <c r="R49" s="100">
        <f t="shared" si="7"/>
        <v>0</v>
      </c>
      <c r="S49" s="100">
        <f t="shared" si="7"/>
        <v>0</v>
      </c>
      <c r="T49" s="100">
        <f t="shared" si="7"/>
        <v>0</v>
      </c>
      <c r="U49" s="132"/>
      <c r="V49" s="79">
        <f t="shared" si="8"/>
        <v>0</v>
      </c>
      <c r="W49" s="79">
        <f t="shared" si="9"/>
        <v>0</v>
      </c>
      <c r="X49" s="79"/>
      <c r="Y49" s="79"/>
      <c r="Z49" s="79">
        <f t="shared" si="10"/>
        <v>0</v>
      </c>
      <c r="AA49" s="100">
        <f t="shared" si="11"/>
        <v>0</v>
      </c>
      <c r="AB49" s="100">
        <f t="shared" si="11"/>
        <v>0</v>
      </c>
      <c r="AC49" s="100">
        <f t="shared" si="11"/>
        <v>0</v>
      </c>
      <c r="AD49" s="132"/>
      <c r="AE49" s="79">
        <f t="shared" si="12"/>
        <v>0</v>
      </c>
      <c r="AF49" s="79">
        <f t="shared" si="13"/>
        <v>0</v>
      </c>
      <c r="AG49" s="79"/>
      <c r="AH49" s="79"/>
      <c r="AI49" s="79">
        <f t="shared" si="14"/>
        <v>0</v>
      </c>
      <c r="AJ49" s="79">
        <f t="shared" si="15"/>
        <v>0</v>
      </c>
      <c r="AK49" s="79">
        <f t="shared" si="15"/>
        <v>0</v>
      </c>
      <c r="AL49" s="79">
        <f t="shared" si="15"/>
        <v>0</v>
      </c>
      <c r="AM49" s="132"/>
      <c r="AN49" s="79">
        <f t="shared" si="16"/>
        <v>0</v>
      </c>
      <c r="AO49" s="102">
        <f t="shared" si="17"/>
        <v>0</v>
      </c>
      <c r="AP49" s="79"/>
      <c r="AQ49" s="102"/>
      <c r="AR49" s="79">
        <f t="shared" si="18"/>
        <v>0</v>
      </c>
      <c r="AS49" s="102">
        <f t="shared" si="19"/>
        <v>0</v>
      </c>
      <c r="AT49" s="79">
        <f t="shared" si="19"/>
        <v>0</v>
      </c>
      <c r="AU49" s="102">
        <f t="shared" si="19"/>
        <v>0</v>
      </c>
      <c r="AV49" s="133"/>
      <c r="AW49" s="79">
        <f t="shared" si="20"/>
        <v>0</v>
      </c>
      <c r="AX49" s="102">
        <f t="shared" si="21"/>
        <v>0</v>
      </c>
      <c r="AY49" s="79"/>
      <c r="AZ49" s="102"/>
      <c r="BA49" s="79">
        <f t="shared" si="22"/>
        <v>0</v>
      </c>
      <c r="BB49" s="102">
        <f t="shared" si="23"/>
        <v>0</v>
      </c>
      <c r="BC49" s="79">
        <f t="shared" si="23"/>
        <v>0</v>
      </c>
      <c r="BD49" s="102">
        <f t="shared" si="23"/>
        <v>0</v>
      </c>
      <c r="BE49" s="84">
        <f t="shared" si="24"/>
        <v>1</v>
      </c>
      <c r="BF49" s="84">
        <f t="shared" si="25"/>
        <v>4.6840000000000002</v>
      </c>
      <c r="BG49" s="84">
        <f t="shared" si="26"/>
        <v>28.103999999999999</v>
      </c>
      <c r="BH49" s="84">
        <f t="shared" si="27"/>
        <v>0</v>
      </c>
      <c r="BI49" s="84">
        <f t="shared" si="27"/>
        <v>0</v>
      </c>
      <c r="BJ49" s="84">
        <f t="shared" si="28"/>
        <v>0</v>
      </c>
      <c r="BK49" s="84">
        <f t="shared" si="29"/>
        <v>1</v>
      </c>
      <c r="BL49" s="84">
        <f t="shared" si="29"/>
        <v>4.6840000000000002</v>
      </c>
      <c r="BM49" s="84">
        <f t="shared" si="29"/>
        <v>28.103999999999999</v>
      </c>
      <c r="BN49" s="186">
        <f t="shared" si="30"/>
        <v>14.052</v>
      </c>
      <c r="BO49" s="195">
        <f t="shared" si="31"/>
        <v>14.1</v>
      </c>
    </row>
    <row r="50" spans="1:67" ht="16.5">
      <c r="A50" s="130">
        <v>43</v>
      </c>
      <c r="B50" s="131" t="s">
        <v>529</v>
      </c>
      <c r="C50" s="132">
        <v>1</v>
      </c>
      <c r="D50" s="79">
        <f t="shared" si="0"/>
        <v>4.6840000000000002</v>
      </c>
      <c r="E50" s="79">
        <f t="shared" si="1"/>
        <v>28.103999999999999</v>
      </c>
      <c r="F50" s="79">
        <v>1</v>
      </c>
      <c r="G50" s="79">
        <v>2.8</v>
      </c>
      <c r="H50" s="79">
        <f t="shared" si="2"/>
        <v>16.799999999999997</v>
      </c>
      <c r="I50" s="100">
        <f t="shared" si="3"/>
        <v>2</v>
      </c>
      <c r="J50" s="100">
        <f t="shared" si="3"/>
        <v>7.484</v>
      </c>
      <c r="K50" s="100">
        <f t="shared" si="3"/>
        <v>44.903999999999996</v>
      </c>
      <c r="L50" s="132"/>
      <c r="M50" s="79">
        <f t="shared" si="4"/>
        <v>0</v>
      </c>
      <c r="N50" s="79">
        <f t="shared" si="5"/>
        <v>0</v>
      </c>
      <c r="O50" s="79">
        <v>0</v>
      </c>
      <c r="P50" s="79">
        <v>0</v>
      </c>
      <c r="Q50" s="79">
        <f t="shared" si="6"/>
        <v>0</v>
      </c>
      <c r="R50" s="100">
        <f t="shared" si="7"/>
        <v>0</v>
      </c>
      <c r="S50" s="100">
        <f t="shared" si="7"/>
        <v>0</v>
      </c>
      <c r="T50" s="100">
        <f t="shared" si="7"/>
        <v>0</v>
      </c>
      <c r="U50" s="132">
        <v>2</v>
      </c>
      <c r="V50" s="79">
        <f t="shared" si="8"/>
        <v>9.3680000000000003</v>
      </c>
      <c r="W50" s="79">
        <f t="shared" si="9"/>
        <v>56.207999999999998</v>
      </c>
      <c r="X50" s="79"/>
      <c r="Y50" s="79"/>
      <c r="Z50" s="79">
        <f t="shared" si="10"/>
        <v>0</v>
      </c>
      <c r="AA50" s="100">
        <f t="shared" si="11"/>
        <v>2</v>
      </c>
      <c r="AB50" s="100">
        <f t="shared" si="11"/>
        <v>9.3680000000000003</v>
      </c>
      <c r="AC50" s="100">
        <f t="shared" si="11"/>
        <v>56.207999999999998</v>
      </c>
      <c r="AD50" s="132"/>
      <c r="AE50" s="79">
        <f t="shared" si="12"/>
        <v>0</v>
      </c>
      <c r="AF50" s="79">
        <f t="shared" si="13"/>
        <v>0</v>
      </c>
      <c r="AG50" s="79"/>
      <c r="AH50" s="79"/>
      <c r="AI50" s="79">
        <f t="shared" si="14"/>
        <v>0</v>
      </c>
      <c r="AJ50" s="79">
        <f t="shared" si="15"/>
        <v>0</v>
      </c>
      <c r="AK50" s="79">
        <f t="shared" si="15"/>
        <v>0</v>
      </c>
      <c r="AL50" s="79">
        <f t="shared" si="15"/>
        <v>0</v>
      </c>
      <c r="AM50" s="132"/>
      <c r="AN50" s="79">
        <f t="shared" si="16"/>
        <v>0</v>
      </c>
      <c r="AO50" s="102">
        <f t="shared" si="17"/>
        <v>0</v>
      </c>
      <c r="AP50" s="79"/>
      <c r="AQ50" s="102"/>
      <c r="AR50" s="79">
        <f t="shared" si="18"/>
        <v>0</v>
      </c>
      <c r="AS50" s="102">
        <f t="shared" si="19"/>
        <v>0</v>
      </c>
      <c r="AT50" s="79">
        <f t="shared" si="19"/>
        <v>0</v>
      </c>
      <c r="AU50" s="102">
        <f t="shared" si="19"/>
        <v>0</v>
      </c>
      <c r="AV50" s="133"/>
      <c r="AW50" s="79">
        <f t="shared" si="20"/>
        <v>0</v>
      </c>
      <c r="AX50" s="102">
        <f t="shared" si="21"/>
        <v>0</v>
      </c>
      <c r="AY50" s="79"/>
      <c r="AZ50" s="102"/>
      <c r="BA50" s="79">
        <f t="shared" si="22"/>
        <v>0</v>
      </c>
      <c r="BB50" s="102">
        <f t="shared" si="23"/>
        <v>0</v>
      </c>
      <c r="BC50" s="79">
        <f t="shared" si="23"/>
        <v>0</v>
      </c>
      <c r="BD50" s="102">
        <f t="shared" si="23"/>
        <v>0</v>
      </c>
      <c r="BE50" s="84">
        <f t="shared" si="24"/>
        <v>3</v>
      </c>
      <c r="BF50" s="84">
        <f t="shared" si="25"/>
        <v>14.052</v>
      </c>
      <c r="BG50" s="84">
        <f t="shared" si="26"/>
        <v>84.311999999999998</v>
      </c>
      <c r="BH50" s="84">
        <f t="shared" si="27"/>
        <v>1</v>
      </c>
      <c r="BI50" s="84">
        <f t="shared" si="27"/>
        <v>2.8</v>
      </c>
      <c r="BJ50" s="84">
        <f t="shared" si="28"/>
        <v>16.799999999999997</v>
      </c>
      <c r="BK50" s="84">
        <f t="shared" si="29"/>
        <v>4</v>
      </c>
      <c r="BL50" s="84">
        <f t="shared" si="29"/>
        <v>16.852</v>
      </c>
      <c r="BM50" s="84">
        <f t="shared" si="29"/>
        <v>101.11199999999999</v>
      </c>
      <c r="BN50" s="186">
        <f t="shared" si="30"/>
        <v>50.555999999999997</v>
      </c>
      <c r="BO50" s="195">
        <f t="shared" si="31"/>
        <v>50.6</v>
      </c>
    </row>
    <row r="51" spans="1:67" ht="16.5">
      <c r="A51" s="130">
        <v>44</v>
      </c>
      <c r="B51" s="131" t="s">
        <v>530</v>
      </c>
      <c r="C51" s="132">
        <v>1</v>
      </c>
      <c r="D51" s="79">
        <f t="shared" si="0"/>
        <v>4.6840000000000002</v>
      </c>
      <c r="E51" s="79">
        <f t="shared" si="1"/>
        <v>28.103999999999999</v>
      </c>
      <c r="F51" s="79">
        <v>1</v>
      </c>
      <c r="G51" s="79">
        <v>2.8</v>
      </c>
      <c r="H51" s="79">
        <f t="shared" si="2"/>
        <v>16.799999999999997</v>
      </c>
      <c r="I51" s="100">
        <f t="shared" si="3"/>
        <v>2</v>
      </c>
      <c r="J51" s="100">
        <f t="shared" si="3"/>
        <v>7.484</v>
      </c>
      <c r="K51" s="100">
        <f t="shared" si="3"/>
        <v>44.903999999999996</v>
      </c>
      <c r="L51" s="132"/>
      <c r="M51" s="79">
        <f t="shared" si="4"/>
        <v>0</v>
      </c>
      <c r="N51" s="79">
        <f t="shared" si="5"/>
        <v>0</v>
      </c>
      <c r="O51" s="79">
        <v>0</v>
      </c>
      <c r="P51" s="79">
        <v>0</v>
      </c>
      <c r="Q51" s="79">
        <f t="shared" si="6"/>
        <v>0</v>
      </c>
      <c r="R51" s="100">
        <f t="shared" si="7"/>
        <v>0</v>
      </c>
      <c r="S51" s="100">
        <f t="shared" si="7"/>
        <v>0</v>
      </c>
      <c r="T51" s="100">
        <f t="shared" si="7"/>
        <v>0</v>
      </c>
      <c r="U51" s="132"/>
      <c r="V51" s="79">
        <f t="shared" si="8"/>
        <v>0</v>
      </c>
      <c r="W51" s="79">
        <f t="shared" si="9"/>
        <v>0</v>
      </c>
      <c r="X51" s="79"/>
      <c r="Y51" s="79"/>
      <c r="Z51" s="79">
        <f t="shared" si="10"/>
        <v>0</v>
      </c>
      <c r="AA51" s="100">
        <f t="shared" si="11"/>
        <v>0</v>
      </c>
      <c r="AB51" s="100">
        <f t="shared" si="11"/>
        <v>0</v>
      </c>
      <c r="AC51" s="100">
        <f t="shared" si="11"/>
        <v>0</v>
      </c>
      <c r="AD51" s="132"/>
      <c r="AE51" s="79">
        <f t="shared" si="12"/>
        <v>0</v>
      </c>
      <c r="AF51" s="79">
        <f t="shared" si="13"/>
        <v>0</v>
      </c>
      <c r="AG51" s="79"/>
      <c r="AH51" s="79"/>
      <c r="AI51" s="79">
        <f t="shared" si="14"/>
        <v>0</v>
      </c>
      <c r="AJ51" s="79">
        <f t="shared" si="15"/>
        <v>0</v>
      </c>
      <c r="AK51" s="79">
        <f t="shared" si="15"/>
        <v>0</v>
      </c>
      <c r="AL51" s="79">
        <f t="shared" si="15"/>
        <v>0</v>
      </c>
      <c r="AM51" s="132"/>
      <c r="AN51" s="79">
        <f t="shared" si="16"/>
        <v>0</v>
      </c>
      <c r="AO51" s="102">
        <f t="shared" si="17"/>
        <v>0</v>
      </c>
      <c r="AP51" s="79"/>
      <c r="AQ51" s="102"/>
      <c r="AR51" s="79">
        <f t="shared" si="18"/>
        <v>0</v>
      </c>
      <c r="AS51" s="102">
        <f t="shared" si="19"/>
        <v>0</v>
      </c>
      <c r="AT51" s="79">
        <f t="shared" si="19"/>
        <v>0</v>
      </c>
      <c r="AU51" s="102">
        <f t="shared" si="19"/>
        <v>0</v>
      </c>
      <c r="AV51" s="133"/>
      <c r="AW51" s="79">
        <f t="shared" si="20"/>
        <v>0</v>
      </c>
      <c r="AX51" s="102">
        <f t="shared" si="21"/>
        <v>0</v>
      </c>
      <c r="AY51" s="79"/>
      <c r="AZ51" s="102"/>
      <c r="BA51" s="79">
        <f t="shared" si="22"/>
        <v>0</v>
      </c>
      <c r="BB51" s="102">
        <f t="shared" si="23"/>
        <v>0</v>
      </c>
      <c r="BC51" s="79">
        <f t="shared" si="23"/>
        <v>0</v>
      </c>
      <c r="BD51" s="102">
        <f t="shared" si="23"/>
        <v>0</v>
      </c>
      <c r="BE51" s="84">
        <f t="shared" si="24"/>
        <v>1</v>
      </c>
      <c r="BF51" s="84">
        <f t="shared" si="25"/>
        <v>4.6840000000000002</v>
      </c>
      <c r="BG51" s="84">
        <f t="shared" si="26"/>
        <v>28.103999999999999</v>
      </c>
      <c r="BH51" s="84">
        <f t="shared" si="27"/>
        <v>1</v>
      </c>
      <c r="BI51" s="84">
        <f t="shared" si="27"/>
        <v>2.8</v>
      </c>
      <c r="BJ51" s="84">
        <f t="shared" si="28"/>
        <v>16.799999999999997</v>
      </c>
      <c r="BK51" s="84">
        <f t="shared" si="29"/>
        <v>2</v>
      </c>
      <c r="BL51" s="84">
        <f t="shared" si="29"/>
        <v>7.484</v>
      </c>
      <c r="BM51" s="84">
        <f t="shared" si="29"/>
        <v>44.903999999999996</v>
      </c>
      <c r="BN51" s="186">
        <f t="shared" si="30"/>
        <v>22.451999999999998</v>
      </c>
      <c r="BO51" s="195">
        <f t="shared" si="31"/>
        <v>22.5</v>
      </c>
    </row>
    <row r="52" spans="1:67" ht="16.5">
      <c r="A52" s="7"/>
      <c r="B52" s="7" t="s">
        <v>153</v>
      </c>
      <c r="C52" s="135">
        <f t="shared" ref="C52:BM52" si="32">SUM(C8:C51)</f>
        <v>69</v>
      </c>
      <c r="D52" s="135">
        <f t="shared" si="32"/>
        <v>323.19600000000008</v>
      </c>
      <c r="E52" s="135">
        <f t="shared" si="32"/>
        <v>1939.1760000000004</v>
      </c>
      <c r="F52" s="135">
        <f t="shared" si="32"/>
        <v>13</v>
      </c>
      <c r="G52" s="135">
        <f t="shared" si="32"/>
        <v>31.7</v>
      </c>
      <c r="H52" s="135">
        <f t="shared" si="32"/>
        <v>190.2</v>
      </c>
      <c r="I52" s="135">
        <f t="shared" si="32"/>
        <v>82</v>
      </c>
      <c r="J52" s="135">
        <f t="shared" si="32"/>
        <v>354.89600000000002</v>
      </c>
      <c r="K52" s="135">
        <f t="shared" si="32"/>
        <v>2129.3760000000007</v>
      </c>
      <c r="L52" s="135">
        <f t="shared" si="32"/>
        <v>26</v>
      </c>
      <c r="M52" s="135">
        <f t="shared" si="32"/>
        <v>121.78399999999999</v>
      </c>
      <c r="N52" s="135">
        <f t="shared" si="32"/>
        <v>730.70400000000018</v>
      </c>
      <c r="O52" s="135">
        <f t="shared" si="32"/>
        <v>0</v>
      </c>
      <c r="P52" s="135">
        <f t="shared" si="32"/>
        <v>0</v>
      </c>
      <c r="Q52" s="135">
        <f t="shared" si="32"/>
        <v>0</v>
      </c>
      <c r="R52" s="135">
        <f t="shared" si="32"/>
        <v>26</v>
      </c>
      <c r="S52" s="135">
        <f t="shared" si="32"/>
        <v>121.78399999999999</v>
      </c>
      <c r="T52" s="135">
        <f t="shared" si="32"/>
        <v>730.70400000000018</v>
      </c>
      <c r="U52" s="135">
        <f t="shared" si="32"/>
        <v>373.75</v>
      </c>
      <c r="V52" s="135">
        <f t="shared" si="32"/>
        <v>1750.6449999999995</v>
      </c>
      <c r="W52" s="135">
        <f t="shared" si="32"/>
        <v>10503.87</v>
      </c>
      <c r="X52" s="135">
        <f t="shared" si="32"/>
        <v>25</v>
      </c>
      <c r="Y52" s="135">
        <f t="shared" si="32"/>
        <v>62.5</v>
      </c>
      <c r="Z52" s="135">
        <f t="shared" si="32"/>
        <v>375.00000000000011</v>
      </c>
      <c r="AA52" s="135">
        <f t="shared" si="32"/>
        <v>398.75</v>
      </c>
      <c r="AB52" s="135">
        <f t="shared" si="32"/>
        <v>1813.1449999999993</v>
      </c>
      <c r="AC52" s="135">
        <f t="shared" si="32"/>
        <v>10878.869999999999</v>
      </c>
      <c r="AD52" s="135">
        <f t="shared" si="32"/>
        <v>78</v>
      </c>
      <c r="AE52" s="135">
        <f t="shared" si="32"/>
        <v>365.35200000000032</v>
      </c>
      <c r="AF52" s="135">
        <f t="shared" si="32"/>
        <v>2192.1119999999996</v>
      </c>
      <c r="AG52" s="135">
        <f t="shared" si="32"/>
        <v>0</v>
      </c>
      <c r="AH52" s="135">
        <f t="shared" si="32"/>
        <v>0</v>
      </c>
      <c r="AI52" s="135">
        <f t="shared" si="32"/>
        <v>0</v>
      </c>
      <c r="AJ52" s="135">
        <f t="shared" si="32"/>
        <v>78</v>
      </c>
      <c r="AK52" s="135">
        <f t="shared" si="32"/>
        <v>365.35200000000032</v>
      </c>
      <c r="AL52" s="135">
        <f t="shared" si="32"/>
        <v>2192.1119999999996</v>
      </c>
      <c r="AM52" s="135">
        <f t="shared" si="32"/>
        <v>31</v>
      </c>
      <c r="AN52" s="135">
        <f t="shared" si="32"/>
        <v>145.20400000000001</v>
      </c>
      <c r="AO52" s="135">
        <f t="shared" si="32"/>
        <v>871.22400000000016</v>
      </c>
      <c r="AP52" s="135">
        <f t="shared" si="32"/>
        <v>0</v>
      </c>
      <c r="AQ52" s="135">
        <f t="shared" si="32"/>
        <v>0</v>
      </c>
      <c r="AR52" s="135">
        <f t="shared" si="32"/>
        <v>0</v>
      </c>
      <c r="AS52" s="135">
        <f t="shared" si="32"/>
        <v>31</v>
      </c>
      <c r="AT52" s="135">
        <f t="shared" si="32"/>
        <v>145.20400000000001</v>
      </c>
      <c r="AU52" s="135">
        <f t="shared" si="32"/>
        <v>871.22400000000016</v>
      </c>
      <c r="AV52" s="135">
        <f t="shared" si="32"/>
        <v>0</v>
      </c>
      <c r="AW52" s="135">
        <f t="shared" si="32"/>
        <v>0</v>
      </c>
      <c r="AX52" s="135">
        <f t="shared" si="32"/>
        <v>0</v>
      </c>
      <c r="AY52" s="135">
        <f t="shared" si="32"/>
        <v>0</v>
      </c>
      <c r="AZ52" s="135">
        <f t="shared" si="32"/>
        <v>0</v>
      </c>
      <c r="BA52" s="135">
        <f t="shared" si="32"/>
        <v>0</v>
      </c>
      <c r="BB52" s="135">
        <f t="shared" si="32"/>
        <v>0</v>
      </c>
      <c r="BC52" s="135">
        <f t="shared" si="32"/>
        <v>0</v>
      </c>
      <c r="BD52" s="135">
        <f t="shared" si="32"/>
        <v>0</v>
      </c>
      <c r="BE52" s="84">
        <f t="shared" si="32"/>
        <v>473.75</v>
      </c>
      <c r="BF52" s="84">
        <f t="shared" si="32"/>
        <v>2219.045000000001</v>
      </c>
      <c r="BG52" s="84">
        <f t="shared" si="32"/>
        <v>13314.269999999997</v>
      </c>
      <c r="BH52" s="84">
        <f t="shared" si="32"/>
        <v>38</v>
      </c>
      <c r="BI52" s="84">
        <f t="shared" si="32"/>
        <v>94.199999999999974</v>
      </c>
      <c r="BJ52" s="84">
        <f t="shared" si="32"/>
        <v>565.19999999999993</v>
      </c>
      <c r="BK52" s="84">
        <f t="shared" si="32"/>
        <v>511.75</v>
      </c>
      <c r="BL52" s="84">
        <f t="shared" si="32"/>
        <v>2313.2449999999999</v>
      </c>
      <c r="BM52" s="84">
        <f t="shared" si="32"/>
        <v>13879.470000000001</v>
      </c>
      <c r="BN52" s="186">
        <f t="shared" si="30"/>
        <v>6939.7350000000006</v>
      </c>
      <c r="BO52" s="195">
        <f t="shared" si="31"/>
        <v>6939.7</v>
      </c>
    </row>
    <row r="53" spans="1:67" ht="15.75">
      <c r="A53" s="2"/>
      <c r="B53" s="2"/>
      <c r="C53" s="2"/>
      <c r="D53" s="9">
        <v>4.6840000000000002</v>
      </c>
      <c r="E53" s="9"/>
      <c r="F53" s="2"/>
      <c r="G53" s="9"/>
      <c r="H53" s="9"/>
      <c r="I53" s="2"/>
      <c r="J53" s="2"/>
      <c r="K53" s="2"/>
      <c r="L53" s="2"/>
      <c r="M53" s="9">
        <v>4.6840000000000002</v>
      </c>
      <c r="N53" s="9"/>
      <c r="O53" s="9"/>
      <c r="P53" s="9"/>
      <c r="Q53" s="2"/>
      <c r="R53" s="2"/>
      <c r="S53" s="2"/>
      <c r="T53" s="2"/>
      <c r="U53" s="2"/>
      <c r="V53" s="9">
        <v>4.6840000000000002</v>
      </c>
      <c r="W53" s="9"/>
      <c r="X53" s="9"/>
      <c r="Y53" s="9"/>
      <c r="Z53" s="2"/>
      <c r="AA53" s="2"/>
      <c r="AB53" s="2"/>
      <c r="AC53" s="2"/>
      <c r="AD53" s="2"/>
      <c r="AE53" s="9">
        <v>4.6840000000000002</v>
      </c>
      <c r="AF53" s="9"/>
      <c r="AG53" s="9"/>
      <c r="AH53" s="9"/>
      <c r="AI53" s="2"/>
      <c r="AJ53" s="2"/>
      <c r="AK53" s="2"/>
      <c r="AL53" s="2"/>
      <c r="AM53" s="2"/>
      <c r="AN53" s="9">
        <v>4.6840000000000002</v>
      </c>
      <c r="AO53" s="9"/>
      <c r="AP53" s="9"/>
      <c r="AQ53" s="9"/>
      <c r="AR53" s="2"/>
      <c r="AS53" s="2"/>
      <c r="AT53" s="2"/>
      <c r="AU53" s="2"/>
      <c r="AV53" s="2"/>
      <c r="AW53" s="9">
        <v>4.6840000000000002</v>
      </c>
      <c r="AX53" s="9"/>
      <c r="AY53" s="9"/>
      <c r="AZ53" s="9"/>
      <c r="BA53" s="2"/>
      <c r="BB53" s="2"/>
      <c r="BC53" s="2"/>
      <c r="BD53" s="2"/>
      <c r="BE53" s="2"/>
      <c r="BF53" s="9">
        <v>4.6840000000000002</v>
      </c>
      <c r="BG53" s="9"/>
      <c r="BH53" s="9"/>
      <c r="BI53" s="9"/>
      <c r="BJ53" s="2"/>
      <c r="BK53" s="2"/>
      <c r="BL53" s="2"/>
      <c r="BM53" s="2"/>
    </row>
    <row r="54" spans="1:67" s="119" customFormat="1" ht="15" customHeight="1">
      <c r="C54" s="366" t="s">
        <v>154</v>
      </c>
      <c r="D54" s="366"/>
      <c r="E54" s="366"/>
      <c r="F54" s="366"/>
      <c r="G54" s="366"/>
      <c r="H54" s="366"/>
      <c r="I54" s="366"/>
      <c r="J54" s="366"/>
      <c r="K54" s="366"/>
      <c r="L54" s="366"/>
      <c r="M54" s="366"/>
      <c r="N54" s="366"/>
      <c r="O54" s="366"/>
      <c r="P54" s="366"/>
      <c r="Q54" s="366"/>
      <c r="R54" s="366"/>
      <c r="S54" s="366"/>
      <c r="T54" s="366"/>
      <c r="AX54" s="367"/>
      <c r="AY54" s="367"/>
      <c r="AZ54" s="367"/>
      <c r="BA54" s="367"/>
      <c r="BB54" s="367"/>
      <c r="BC54" s="367"/>
      <c r="BD54" s="367"/>
      <c r="BE54" s="367"/>
      <c r="BF54" s="367"/>
      <c r="BG54" s="367"/>
      <c r="BH54" s="367"/>
      <c r="BI54" s="367"/>
      <c r="BJ54" s="367"/>
      <c r="BK54" s="367"/>
    </row>
    <row r="55" spans="1:67" ht="4.5" customHeight="1"/>
  </sheetData>
  <mergeCells count="12">
    <mergeCell ref="C54:T54"/>
    <mergeCell ref="AX54:BK54"/>
    <mergeCell ref="A1:T1"/>
    <mergeCell ref="A3:A6"/>
    <mergeCell ref="B3:B6"/>
    <mergeCell ref="C3:K5"/>
    <mergeCell ref="L3:T5"/>
    <mergeCell ref="AD3:AL5"/>
    <mergeCell ref="AM3:AU5"/>
    <mergeCell ref="AV3:BD5"/>
    <mergeCell ref="BE3:BM5"/>
    <mergeCell ref="U3:AC5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BO130"/>
  <sheetViews>
    <sheetView topLeftCell="AZ6" workbookViewId="0">
      <selection activeCell="BO132" sqref="BO132"/>
    </sheetView>
  </sheetViews>
  <sheetFormatPr defaultRowHeight="15"/>
  <cols>
    <col min="1" max="64" width="9.140625" style="1"/>
    <col min="65" max="65" width="11.28515625" style="1" customWidth="1"/>
    <col min="66" max="16384" width="9.140625" style="1"/>
  </cols>
  <sheetData>
    <row r="1" spans="1:67" ht="20.25">
      <c r="A1" s="300" t="s">
        <v>28</v>
      </c>
      <c r="B1" s="300"/>
      <c r="C1" s="300"/>
      <c r="D1" s="300"/>
      <c r="E1" s="300"/>
      <c r="F1" s="300"/>
      <c r="G1" s="300"/>
      <c r="H1" s="300"/>
      <c r="I1" s="300"/>
      <c r="J1" s="300"/>
      <c r="K1" s="300"/>
      <c r="L1" s="165"/>
      <c r="M1" s="165"/>
      <c r="N1" s="165"/>
      <c r="O1" s="165"/>
      <c r="P1" s="165"/>
      <c r="Q1" s="165"/>
      <c r="R1" s="165"/>
      <c r="S1" s="15"/>
      <c r="T1" s="16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2"/>
      <c r="BF1" s="2"/>
      <c r="BG1" s="2"/>
      <c r="BH1" s="2"/>
      <c r="BI1" s="2"/>
      <c r="BJ1" s="2"/>
      <c r="BK1" s="2"/>
      <c r="BL1" s="2"/>
      <c r="BM1" s="2"/>
    </row>
    <row r="2" spans="1:67" ht="16.5">
      <c r="A2" s="2"/>
      <c r="B2" s="18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</row>
    <row r="3" spans="1:67">
      <c r="A3" s="301"/>
      <c r="B3" s="304" t="s">
        <v>1</v>
      </c>
      <c r="C3" s="368" t="s">
        <v>29</v>
      </c>
      <c r="D3" s="368"/>
      <c r="E3" s="368"/>
      <c r="F3" s="368"/>
      <c r="G3" s="368"/>
      <c r="H3" s="368"/>
      <c r="I3" s="368"/>
      <c r="J3" s="368"/>
      <c r="K3" s="368"/>
      <c r="L3" s="369" t="s">
        <v>30</v>
      </c>
      <c r="M3" s="369"/>
      <c r="N3" s="369"/>
      <c r="O3" s="369"/>
      <c r="P3" s="369"/>
      <c r="Q3" s="369"/>
      <c r="R3" s="369"/>
      <c r="S3" s="369"/>
      <c r="T3" s="369"/>
      <c r="U3" s="368" t="s">
        <v>31</v>
      </c>
      <c r="V3" s="368"/>
      <c r="W3" s="368"/>
      <c r="X3" s="368"/>
      <c r="Y3" s="368"/>
      <c r="Z3" s="368"/>
      <c r="AA3" s="368"/>
      <c r="AB3" s="368"/>
      <c r="AC3" s="368"/>
      <c r="AD3" s="369" t="s">
        <v>32</v>
      </c>
      <c r="AE3" s="369"/>
      <c r="AF3" s="369"/>
      <c r="AG3" s="369"/>
      <c r="AH3" s="369"/>
      <c r="AI3" s="369"/>
      <c r="AJ3" s="369"/>
      <c r="AK3" s="369"/>
      <c r="AL3" s="369"/>
      <c r="AM3" s="368" t="s">
        <v>33</v>
      </c>
      <c r="AN3" s="368"/>
      <c r="AO3" s="368"/>
      <c r="AP3" s="368"/>
      <c r="AQ3" s="368"/>
      <c r="AR3" s="368"/>
      <c r="AS3" s="368"/>
      <c r="AT3" s="368"/>
      <c r="AU3" s="368"/>
      <c r="AV3" s="370" t="s">
        <v>32</v>
      </c>
      <c r="AW3" s="370"/>
      <c r="AX3" s="370"/>
      <c r="AY3" s="370"/>
      <c r="AZ3" s="370"/>
      <c r="BA3" s="370"/>
      <c r="BB3" s="370"/>
      <c r="BC3" s="370"/>
      <c r="BD3" s="370"/>
      <c r="BE3" s="371" t="s">
        <v>34</v>
      </c>
      <c r="BF3" s="371"/>
      <c r="BG3" s="371"/>
      <c r="BH3" s="371"/>
      <c r="BI3" s="371"/>
      <c r="BJ3" s="371"/>
      <c r="BK3" s="371"/>
      <c r="BL3" s="371"/>
      <c r="BM3" s="371"/>
    </row>
    <row r="4" spans="1:67">
      <c r="A4" s="302"/>
      <c r="B4" s="305"/>
      <c r="C4" s="368"/>
      <c r="D4" s="368"/>
      <c r="E4" s="368"/>
      <c r="F4" s="368"/>
      <c r="G4" s="368"/>
      <c r="H4" s="368"/>
      <c r="I4" s="368"/>
      <c r="J4" s="368"/>
      <c r="K4" s="368"/>
      <c r="L4" s="369"/>
      <c r="M4" s="369"/>
      <c r="N4" s="369"/>
      <c r="O4" s="369"/>
      <c r="P4" s="369"/>
      <c r="Q4" s="369"/>
      <c r="R4" s="369"/>
      <c r="S4" s="369"/>
      <c r="T4" s="369"/>
      <c r="U4" s="368"/>
      <c r="V4" s="368"/>
      <c r="W4" s="368"/>
      <c r="X4" s="368"/>
      <c r="Y4" s="368"/>
      <c r="Z4" s="368"/>
      <c r="AA4" s="368"/>
      <c r="AB4" s="368"/>
      <c r="AC4" s="368"/>
      <c r="AD4" s="369"/>
      <c r="AE4" s="369"/>
      <c r="AF4" s="369"/>
      <c r="AG4" s="369"/>
      <c r="AH4" s="369"/>
      <c r="AI4" s="369"/>
      <c r="AJ4" s="369"/>
      <c r="AK4" s="369"/>
      <c r="AL4" s="369"/>
      <c r="AM4" s="368"/>
      <c r="AN4" s="368"/>
      <c r="AO4" s="368"/>
      <c r="AP4" s="368"/>
      <c r="AQ4" s="368"/>
      <c r="AR4" s="368"/>
      <c r="AS4" s="368"/>
      <c r="AT4" s="368"/>
      <c r="AU4" s="368"/>
      <c r="AV4" s="370"/>
      <c r="AW4" s="370"/>
      <c r="AX4" s="370"/>
      <c r="AY4" s="370"/>
      <c r="AZ4" s="370"/>
      <c r="BA4" s="370"/>
      <c r="BB4" s="370"/>
      <c r="BC4" s="370"/>
      <c r="BD4" s="370"/>
      <c r="BE4" s="371"/>
      <c r="BF4" s="371"/>
      <c r="BG4" s="371"/>
      <c r="BH4" s="371"/>
      <c r="BI4" s="371"/>
      <c r="BJ4" s="371"/>
      <c r="BK4" s="371"/>
      <c r="BL4" s="371"/>
      <c r="BM4" s="371"/>
    </row>
    <row r="5" spans="1:67">
      <c r="A5" s="302"/>
      <c r="B5" s="305"/>
      <c r="C5" s="368"/>
      <c r="D5" s="368"/>
      <c r="E5" s="368"/>
      <c r="F5" s="368"/>
      <c r="G5" s="368"/>
      <c r="H5" s="368"/>
      <c r="I5" s="368"/>
      <c r="J5" s="368"/>
      <c r="K5" s="368"/>
      <c r="L5" s="369"/>
      <c r="M5" s="369"/>
      <c r="N5" s="369"/>
      <c r="O5" s="369"/>
      <c r="P5" s="369"/>
      <c r="Q5" s="369"/>
      <c r="R5" s="369"/>
      <c r="S5" s="369"/>
      <c r="T5" s="369"/>
      <c r="U5" s="368"/>
      <c r="V5" s="368"/>
      <c r="W5" s="368"/>
      <c r="X5" s="368"/>
      <c r="Y5" s="368"/>
      <c r="Z5" s="368"/>
      <c r="AA5" s="368"/>
      <c r="AB5" s="368"/>
      <c r="AC5" s="368"/>
      <c r="AD5" s="369"/>
      <c r="AE5" s="369"/>
      <c r="AF5" s="369"/>
      <c r="AG5" s="369"/>
      <c r="AH5" s="369"/>
      <c r="AI5" s="369"/>
      <c r="AJ5" s="369"/>
      <c r="AK5" s="369"/>
      <c r="AL5" s="369"/>
      <c r="AM5" s="368"/>
      <c r="AN5" s="368"/>
      <c r="AO5" s="368"/>
      <c r="AP5" s="368"/>
      <c r="AQ5" s="368"/>
      <c r="AR5" s="368"/>
      <c r="AS5" s="368"/>
      <c r="AT5" s="368"/>
      <c r="AU5" s="368"/>
      <c r="AV5" s="370"/>
      <c r="AW5" s="370"/>
      <c r="AX5" s="370"/>
      <c r="AY5" s="370"/>
      <c r="AZ5" s="370"/>
      <c r="BA5" s="370"/>
      <c r="BB5" s="370"/>
      <c r="BC5" s="370"/>
      <c r="BD5" s="370"/>
      <c r="BE5" s="371"/>
      <c r="BF5" s="371"/>
      <c r="BG5" s="371"/>
      <c r="BH5" s="371"/>
      <c r="BI5" s="371"/>
      <c r="BJ5" s="371"/>
      <c r="BK5" s="371"/>
      <c r="BL5" s="371"/>
      <c r="BM5" s="371"/>
    </row>
    <row r="6" spans="1:67" ht="121.5">
      <c r="A6" s="303"/>
      <c r="B6" s="306"/>
      <c r="C6" s="19" t="s">
        <v>35</v>
      </c>
      <c r="D6" s="20" t="s">
        <v>3</v>
      </c>
      <c r="E6" s="20" t="s">
        <v>4</v>
      </c>
      <c r="F6" s="21" t="s">
        <v>36</v>
      </c>
      <c r="G6" s="20" t="s">
        <v>3</v>
      </c>
      <c r="H6" s="20" t="s">
        <v>4</v>
      </c>
      <c r="I6" s="22" t="s">
        <v>37</v>
      </c>
      <c r="J6" s="20" t="s">
        <v>38</v>
      </c>
      <c r="K6" s="20" t="s">
        <v>39</v>
      </c>
      <c r="L6" s="19" t="s">
        <v>35</v>
      </c>
      <c r="M6" s="20" t="s">
        <v>3</v>
      </c>
      <c r="N6" s="20" t="s">
        <v>4</v>
      </c>
      <c r="O6" s="21" t="s">
        <v>36</v>
      </c>
      <c r="P6" s="20" t="s">
        <v>3</v>
      </c>
      <c r="Q6" s="20" t="s">
        <v>4</v>
      </c>
      <c r="R6" s="22" t="s">
        <v>40</v>
      </c>
      <c r="S6" s="20" t="s">
        <v>41</v>
      </c>
      <c r="T6" s="20" t="s">
        <v>42</v>
      </c>
      <c r="U6" s="19" t="s">
        <v>35</v>
      </c>
      <c r="V6" s="20" t="s">
        <v>3</v>
      </c>
      <c r="W6" s="20" t="s">
        <v>4</v>
      </c>
      <c r="X6" s="21" t="s">
        <v>36</v>
      </c>
      <c r="Y6" s="20" t="s">
        <v>3</v>
      </c>
      <c r="Z6" s="20" t="s">
        <v>4</v>
      </c>
      <c r="AA6" s="22" t="s">
        <v>43</v>
      </c>
      <c r="AB6" s="20" t="s">
        <v>44</v>
      </c>
      <c r="AC6" s="20" t="s">
        <v>45</v>
      </c>
      <c r="AD6" s="19" t="s">
        <v>35</v>
      </c>
      <c r="AE6" s="20" t="s">
        <v>3</v>
      </c>
      <c r="AF6" s="20" t="s">
        <v>4</v>
      </c>
      <c r="AG6" s="21" t="s">
        <v>36</v>
      </c>
      <c r="AH6" s="20" t="s">
        <v>3</v>
      </c>
      <c r="AI6" s="20" t="s">
        <v>4</v>
      </c>
      <c r="AJ6" s="22" t="s">
        <v>46</v>
      </c>
      <c r="AK6" s="20" t="s">
        <v>47</v>
      </c>
      <c r="AL6" s="20" t="s">
        <v>48</v>
      </c>
      <c r="AM6" s="19" t="s">
        <v>35</v>
      </c>
      <c r="AN6" s="20" t="s">
        <v>3</v>
      </c>
      <c r="AO6" s="20" t="s">
        <v>4</v>
      </c>
      <c r="AP6" s="21" t="s">
        <v>36</v>
      </c>
      <c r="AQ6" s="20" t="s">
        <v>3</v>
      </c>
      <c r="AR6" s="20" t="s">
        <v>4</v>
      </c>
      <c r="AS6" s="22" t="s">
        <v>49</v>
      </c>
      <c r="AT6" s="20" t="s">
        <v>50</v>
      </c>
      <c r="AU6" s="20" t="s">
        <v>51</v>
      </c>
      <c r="AV6" s="19" t="s">
        <v>35</v>
      </c>
      <c r="AW6" s="20" t="s">
        <v>3</v>
      </c>
      <c r="AX6" s="20" t="s">
        <v>4</v>
      </c>
      <c r="AY6" s="21" t="s">
        <v>36</v>
      </c>
      <c r="AZ6" s="20" t="s">
        <v>3</v>
      </c>
      <c r="BA6" s="20" t="s">
        <v>4</v>
      </c>
      <c r="BB6" s="22" t="s">
        <v>52</v>
      </c>
      <c r="BC6" s="20" t="s">
        <v>53</v>
      </c>
      <c r="BD6" s="20" t="s">
        <v>54</v>
      </c>
      <c r="BE6" s="19" t="s">
        <v>35</v>
      </c>
      <c r="BF6" s="20" t="s">
        <v>3</v>
      </c>
      <c r="BG6" s="20" t="s">
        <v>4</v>
      </c>
      <c r="BH6" s="21" t="s">
        <v>36</v>
      </c>
      <c r="BI6" s="20" t="s">
        <v>3</v>
      </c>
      <c r="BJ6" s="20" t="s">
        <v>4</v>
      </c>
      <c r="BK6" s="22" t="s">
        <v>55</v>
      </c>
      <c r="BL6" s="20" t="s">
        <v>56</v>
      </c>
      <c r="BM6" s="20" t="s">
        <v>57</v>
      </c>
      <c r="BN6" s="185" t="s">
        <v>888</v>
      </c>
      <c r="BO6" s="185" t="s">
        <v>766</v>
      </c>
    </row>
    <row r="7" spans="1:67">
      <c r="A7" s="166"/>
      <c r="B7" s="24">
        <v>1</v>
      </c>
      <c r="C7" s="24">
        <v>2</v>
      </c>
      <c r="D7" s="24">
        <v>3</v>
      </c>
      <c r="E7" s="24">
        <v>4</v>
      </c>
      <c r="F7" s="24">
        <v>5</v>
      </c>
      <c r="G7" s="24">
        <v>6</v>
      </c>
      <c r="H7" s="24">
        <v>7</v>
      </c>
      <c r="I7" s="24">
        <v>8</v>
      </c>
      <c r="J7" s="24">
        <v>9</v>
      </c>
      <c r="K7" s="24">
        <v>10</v>
      </c>
      <c r="L7" s="24">
        <v>11</v>
      </c>
      <c r="M7" s="24">
        <v>12</v>
      </c>
      <c r="N7" s="24">
        <v>13</v>
      </c>
      <c r="O7" s="24">
        <v>14</v>
      </c>
      <c r="P7" s="24">
        <v>15</v>
      </c>
      <c r="Q7" s="24">
        <v>16</v>
      </c>
      <c r="R7" s="24">
        <v>17</v>
      </c>
      <c r="S7" s="24">
        <v>18</v>
      </c>
      <c r="T7" s="24">
        <v>19</v>
      </c>
      <c r="U7" s="24">
        <v>20</v>
      </c>
      <c r="V7" s="24">
        <v>21</v>
      </c>
      <c r="W7" s="24">
        <v>22</v>
      </c>
      <c r="X7" s="24">
        <v>23</v>
      </c>
      <c r="Y7" s="24">
        <v>24</v>
      </c>
      <c r="Z7" s="24">
        <v>25</v>
      </c>
      <c r="AA7" s="24">
        <v>26</v>
      </c>
      <c r="AB7" s="24">
        <v>27</v>
      </c>
      <c r="AC7" s="24">
        <v>28</v>
      </c>
      <c r="AD7" s="24">
        <v>29</v>
      </c>
      <c r="AE7" s="24">
        <v>30</v>
      </c>
      <c r="AF7" s="24">
        <v>31</v>
      </c>
      <c r="AG7" s="24">
        <v>32</v>
      </c>
      <c r="AH7" s="24">
        <v>33</v>
      </c>
      <c r="AI7" s="24">
        <v>34</v>
      </c>
      <c r="AJ7" s="24">
        <v>35</v>
      </c>
      <c r="AK7" s="24">
        <v>36</v>
      </c>
      <c r="AL7" s="24">
        <v>37</v>
      </c>
      <c r="AM7" s="24">
        <v>38</v>
      </c>
      <c r="AN7" s="24">
        <v>39</v>
      </c>
      <c r="AO7" s="24">
        <v>40</v>
      </c>
      <c r="AP7" s="24">
        <v>41</v>
      </c>
      <c r="AQ7" s="24">
        <v>42</v>
      </c>
      <c r="AR7" s="24">
        <v>43</v>
      </c>
      <c r="AS7" s="24">
        <v>44</v>
      </c>
      <c r="AT7" s="24">
        <v>45</v>
      </c>
      <c r="AU7" s="24">
        <v>46</v>
      </c>
      <c r="AV7" s="24">
        <v>47</v>
      </c>
      <c r="AW7" s="24">
        <v>48</v>
      </c>
      <c r="AX7" s="24">
        <v>49</v>
      </c>
      <c r="AY7" s="24">
        <v>50</v>
      </c>
      <c r="AZ7" s="24">
        <v>51</v>
      </c>
      <c r="BA7" s="24">
        <v>52</v>
      </c>
      <c r="BB7" s="24">
        <v>53</v>
      </c>
      <c r="BC7" s="24">
        <v>54</v>
      </c>
      <c r="BD7" s="24">
        <v>55</v>
      </c>
      <c r="BE7" s="24">
        <v>56</v>
      </c>
      <c r="BF7" s="24">
        <v>57</v>
      </c>
      <c r="BG7" s="24">
        <v>58</v>
      </c>
      <c r="BH7" s="24">
        <v>59</v>
      </c>
      <c r="BI7" s="24">
        <v>60</v>
      </c>
      <c r="BJ7" s="24">
        <v>61</v>
      </c>
      <c r="BK7" s="24">
        <v>62</v>
      </c>
      <c r="BL7" s="24">
        <v>63</v>
      </c>
      <c r="BM7" s="24">
        <v>64</v>
      </c>
      <c r="BN7" s="185"/>
      <c r="BO7" s="185"/>
    </row>
    <row r="8" spans="1:67" ht="57">
      <c r="A8" s="26">
        <v>1</v>
      </c>
      <c r="B8" s="167" t="s">
        <v>615</v>
      </c>
      <c r="C8" s="29">
        <v>0</v>
      </c>
      <c r="D8" s="29">
        <f>C8*4.684</f>
        <v>0</v>
      </c>
      <c r="E8" s="29">
        <f>D8*6</f>
        <v>0</v>
      </c>
      <c r="F8" s="29">
        <v>0</v>
      </c>
      <c r="G8" s="29">
        <v>0</v>
      </c>
      <c r="H8" s="29">
        <f>G8*6</f>
        <v>0</v>
      </c>
      <c r="I8" s="32">
        <f>C8+F8</f>
        <v>0</v>
      </c>
      <c r="J8" s="32">
        <f>D8+G8</f>
        <v>0</v>
      </c>
      <c r="K8" s="32">
        <f>E8+H8</f>
        <v>0</v>
      </c>
      <c r="L8" s="51">
        <v>0</v>
      </c>
      <c r="M8" s="29">
        <f>L8*4.684</f>
        <v>0</v>
      </c>
      <c r="N8" s="29">
        <f>M8*6</f>
        <v>0</v>
      </c>
      <c r="O8" s="29">
        <v>0</v>
      </c>
      <c r="P8" s="29">
        <v>0</v>
      </c>
      <c r="Q8" s="29">
        <f>P8*6</f>
        <v>0</v>
      </c>
      <c r="R8" s="32">
        <f>L8+O8</f>
        <v>0</v>
      </c>
      <c r="S8" s="32">
        <f>M8+P8</f>
        <v>0</v>
      </c>
      <c r="T8" s="32">
        <f>N8+Q8</f>
        <v>0</v>
      </c>
      <c r="U8" s="51">
        <v>1939</v>
      </c>
      <c r="V8" s="29">
        <f>U8*4.684</f>
        <v>9082.2759999999998</v>
      </c>
      <c r="W8" s="29">
        <f>V8*6</f>
        <v>54493.656000000003</v>
      </c>
      <c r="X8" s="29">
        <v>26</v>
      </c>
      <c r="Y8" s="33">
        <v>96.2</v>
      </c>
      <c r="Z8" s="29">
        <f>Y8*6</f>
        <v>577.20000000000005</v>
      </c>
      <c r="AA8" s="32">
        <f>U8+X8</f>
        <v>1965</v>
      </c>
      <c r="AB8" s="32">
        <f>V8+Y8</f>
        <v>9178.4760000000006</v>
      </c>
      <c r="AC8" s="32">
        <f>W8+Z8</f>
        <v>55070.856</v>
      </c>
      <c r="AD8" s="51">
        <v>0</v>
      </c>
      <c r="AE8" s="29">
        <f>AD8*4.684</f>
        <v>0</v>
      </c>
      <c r="AF8" s="29">
        <f>AE8*6</f>
        <v>0</v>
      </c>
      <c r="AG8" s="29">
        <v>0</v>
      </c>
      <c r="AH8" s="29">
        <v>0</v>
      </c>
      <c r="AI8" s="29">
        <f>AH8*6</f>
        <v>0</v>
      </c>
      <c r="AJ8" s="29">
        <f>AD8+AG8</f>
        <v>0</v>
      </c>
      <c r="AK8" s="29">
        <f>AE8+AH8</f>
        <v>0</v>
      </c>
      <c r="AL8" s="29">
        <f>AF8+AI8</f>
        <v>0</v>
      </c>
      <c r="AM8" s="51">
        <v>0</v>
      </c>
      <c r="AN8" s="29">
        <f>AM8*4.684</f>
        <v>0</v>
      </c>
      <c r="AO8" s="29">
        <f>AN8*6</f>
        <v>0</v>
      </c>
      <c r="AP8" s="29">
        <v>0</v>
      </c>
      <c r="AQ8" s="29">
        <v>0</v>
      </c>
      <c r="AR8" s="29">
        <f>AQ8*6</f>
        <v>0</v>
      </c>
      <c r="AS8" s="29">
        <f>AM8+AP8</f>
        <v>0</v>
      </c>
      <c r="AT8" s="29">
        <f>AN8+AQ8</f>
        <v>0</v>
      </c>
      <c r="AU8" s="29">
        <f>AO8+AR8</f>
        <v>0</v>
      </c>
      <c r="AV8" s="51">
        <v>0</v>
      </c>
      <c r="AW8" s="29">
        <f>AV8*4.684</f>
        <v>0</v>
      </c>
      <c r="AX8" s="29">
        <f>AW8*6</f>
        <v>0</v>
      </c>
      <c r="AY8" s="29">
        <v>0</v>
      </c>
      <c r="AZ8" s="29">
        <v>0</v>
      </c>
      <c r="BA8" s="29">
        <f>AZ8*6</f>
        <v>0</v>
      </c>
      <c r="BB8" s="29">
        <f>AV8+AY8</f>
        <v>0</v>
      </c>
      <c r="BC8" s="29">
        <f>AW8+AZ8</f>
        <v>0</v>
      </c>
      <c r="BD8" s="29">
        <f>AX8+BA8</f>
        <v>0</v>
      </c>
      <c r="BE8" s="34">
        <f>C8+U8+AM8</f>
        <v>1939</v>
      </c>
      <c r="BF8" s="34">
        <f>BE8*4.684</f>
        <v>9082.2759999999998</v>
      </c>
      <c r="BG8" s="34">
        <f>BF8*6</f>
        <v>54493.656000000003</v>
      </c>
      <c r="BH8" s="34">
        <f>F8+X8+AP8</f>
        <v>26</v>
      </c>
      <c r="BI8" s="34">
        <f>G8+Y8+AQ8</f>
        <v>96.2</v>
      </c>
      <c r="BJ8" s="34">
        <f>BI8*6</f>
        <v>577.20000000000005</v>
      </c>
      <c r="BK8" s="34">
        <f>BE8+BH8</f>
        <v>1965</v>
      </c>
      <c r="BL8" s="34">
        <f>BF8+BI8</f>
        <v>9178.4760000000006</v>
      </c>
      <c r="BM8" s="35">
        <f>BG8+BJ8</f>
        <v>55070.856</v>
      </c>
      <c r="BN8" s="185">
        <f>BM8/2</f>
        <v>27535.428</v>
      </c>
      <c r="BO8" s="185">
        <f>ROUND(BN8,1)</f>
        <v>27535.4</v>
      </c>
    </row>
    <row r="9" spans="1:67" ht="16.5" hidden="1">
      <c r="A9" s="26"/>
      <c r="B9" s="168"/>
      <c r="C9" s="29"/>
      <c r="D9" s="29"/>
      <c r="E9" s="29"/>
      <c r="F9" s="29"/>
      <c r="G9" s="29"/>
      <c r="H9" s="29"/>
      <c r="I9" s="32"/>
      <c r="J9" s="32"/>
      <c r="K9" s="32"/>
      <c r="L9" s="51"/>
      <c r="M9" s="29"/>
      <c r="N9" s="29"/>
      <c r="O9" s="29"/>
      <c r="P9" s="29"/>
      <c r="Q9" s="29"/>
      <c r="R9" s="32"/>
      <c r="S9" s="32"/>
      <c r="T9" s="32"/>
      <c r="U9" s="51"/>
      <c r="V9" s="29"/>
      <c r="W9" s="29"/>
      <c r="X9" s="29"/>
      <c r="Y9" s="33"/>
      <c r="Z9" s="29"/>
      <c r="AA9" s="32"/>
      <c r="AB9" s="32"/>
      <c r="AC9" s="32"/>
      <c r="AD9" s="51"/>
      <c r="AE9" s="29"/>
      <c r="AF9" s="29"/>
      <c r="AG9" s="29"/>
      <c r="AH9" s="29"/>
      <c r="AI9" s="29"/>
      <c r="AJ9" s="29"/>
      <c r="AK9" s="29"/>
      <c r="AL9" s="29"/>
      <c r="AM9" s="51"/>
      <c r="AN9" s="29"/>
      <c r="AO9" s="29"/>
      <c r="AP9" s="29"/>
      <c r="AQ9" s="29"/>
      <c r="AR9" s="29"/>
      <c r="AS9" s="29"/>
      <c r="AT9" s="29"/>
      <c r="AU9" s="29"/>
      <c r="AV9" s="51"/>
      <c r="AW9" s="29"/>
      <c r="AX9" s="29"/>
      <c r="AY9" s="29"/>
      <c r="AZ9" s="29"/>
      <c r="BA9" s="29"/>
      <c r="BB9" s="29"/>
      <c r="BC9" s="29"/>
      <c r="BD9" s="29"/>
      <c r="BE9" s="34"/>
      <c r="BF9" s="34"/>
      <c r="BG9" s="34"/>
      <c r="BH9" s="34"/>
      <c r="BI9" s="34"/>
      <c r="BJ9" s="34"/>
      <c r="BK9" s="34"/>
      <c r="BL9" s="34"/>
      <c r="BM9" s="35"/>
    </row>
    <row r="10" spans="1:67" ht="16.5" hidden="1">
      <c r="A10" s="26">
        <v>2</v>
      </c>
      <c r="B10" s="169"/>
      <c r="C10" s="29"/>
      <c r="D10" s="29">
        <f t="shared" ref="D10:D73" si="0">C10*4.684</f>
        <v>0</v>
      </c>
      <c r="E10" s="29">
        <f t="shared" ref="E10:E73" si="1">D10*6</f>
        <v>0</v>
      </c>
      <c r="F10" s="29"/>
      <c r="G10" s="29"/>
      <c r="H10" s="29"/>
      <c r="I10" s="32">
        <f t="shared" ref="I10:K73" si="2">C10+F10</f>
        <v>0</v>
      </c>
      <c r="J10" s="32">
        <f t="shared" si="2"/>
        <v>0</v>
      </c>
      <c r="K10" s="32">
        <f t="shared" si="2"/>
        <v>0</v>
      </c>
      <c r="L10" s="51">
        <v>0</v>
      </c>
      <c r="M10" s="29">
        <f t="shared" ref="M10:M73" si="3">L10*4.684</f>
        <v>0</v>
      </c>
      <c r="N10" s="29">
        <f t="shared" ref="N10:N73" si="4">M10*6</f>
        <v>0</v>
      </c>
      <c r="O10" s="29">
        <v>0</v>
      </c>
      <c r="P10" s="29">
        <v>0</v>
      </c>
      <c r="Q10" s="29">
        <f t="shared" ref="Q10:Q73" si="5">P10*6</f>
        <v>0</v>
      </c>
      <c r="R10" s="32">
        <f t="shared" ref="R10:T73" si="6">L10+O10</f>
        <v>0</v>
      </c>
      <c r="S10" s="32">
        <f t="shared" si="6"/>
        <v>0</v>
      </c>
      <c r="T10" s="32">
        <f t="shared" si="6"/>
        <v>0</v>
      </c>
      <c r="U10" s="51"/>
      <c r="V10" s="29">
        <f t="shared" ref="V10:V73" si="7">U10*4.684</f>
        <v>0</v>
      </c>
      <c r="W10" s="29">
        <f t="shared" ref="W10:W73" si="8">V10*6</f>
        <v>0</v>
      </c>
      <c r="X10" s="29"/>
      <c r="Y10" s="29"/>
      <c r="Z10" s="29">
        <f t="shared" ref="Z10:Z73" si="9">Y10*6</f>
        <v>0</v>
      </c>
      <c r="AA10" s="32">
        <f t="shared" ref="AA10:AC73" si="10">U10+X10</f>
        <v>0</v>
      </c>
      <c r="AB10" s="32">
        <f t="shared" si="10"/>
        <v>0</v>
      </c>
      <c r="AC10" s="32">
        <f t="shared" si="10"/>
        <v>0</v>
      </c>
      <c r="AD10" s="51"/>
      <c r="AE10" s="29">
        <f t="shared" ref="AE10:AE73" si="11">AD10*4.684</f>
        <v>0</v>
      </c>
      <c r="AF10" s="29">
        <f t="shared" ref="AF10:AF73" si="12">AE10*6</f>
        <v>0</v>
      </c>
      <c r="AG10" s="29"/>
      <c r="AH10" s="29"/>
      <c r="AI10" s="29">
        <f t="shared" ref="AI10:AI73" si="13">AH10*6</f>
        <v>0</v>
      </c>
      <c r="AJ10" s="29">
        <f t="shared" ref="AJ10:AL73" si="14">AD10+AG10</f>
        <v>0</v>
      </c>
      <c r="AK10" s="29">
        <f t="shared" si="14"/>
        <v>0</v>
      </c>
      <c r="AL10" s="29">
        <f t="shared" si="14"/>
        <v>0</v>
      </c>
      <c r="AM10" s="51"/>
      <c r="AN10" s="29">
        <f t="shared" ref="AN10:AN73" si="15">AM10*4.684</f>
        <v>0</v>
      </c>
      <c r="AO10" s="29">
        <f t="shared" ref="AO10:AO73" si="16">AN10*6</f>
        <v>0</v>
      </c>
      <c r="AP10" s="29"/>
      <c r="AQ10" s="29"/>
      <c r="AR10" s="29">
        <f t="shared" ref="AR10:AR73" si="17">AQ10*6</f>
        <v>0</v>
      </c>
      <c r="AS10" s="29">
        <f t="shared" ref="AS10:AU73" si="18">AM10+AP10</f>
        <v>0</v>
      </c>
      <c r="AT10" s="29">
        <f t="shared" si="18"/>
        <v>0</v>
      </c>
      <c r="AU10" s="29">
        <f t="shared" si="18"/>
        <v>0</v>
      </c>
      <c r="AV10" s="51"/>
      <c r="AW10" s="29">
        <f t="shared" ref="AW10:AW73" si="19">AV10*4.684</f>
        <v>0</v>
      </c>
      <c r="AX10" s="29">
        <f t="shared" ref="AX10:AX73" si="20">AW10*6</f>
        <v>0</v>
      </c>
      <c r="AY10" s="29"/>
      <c r="AZ10" s="29"/>
      <c r="BA10" s="29">
        <f t="shared" ref="BA10:BA73" si="21">AZ10*6</f>
        <v>0</v>
      </c>
      <c r="BB10" s="29">
        <f t="shared" ref="BB10:BD73" si="22">AV10+AY10</f>
        <v>0</v>
      </c>
      <c r="BC10" s="29">
        <f t="shared" si="22"/>
        <v>0</v>
      </c>
      <c r="BD10" s="29">
        <f t="shared" si="22"/>
        <v>0</v>
      </c>
      <c r="BE10" s="34">
        <f t="shared" ref="BE10:BE73" si="23">C10+U10+AM10</f>
        <v>0</v>
      </c>
      <c r="BF10" s="34">
        <f t="shared" ref="BF10:BF73" si="24">BE10*4.684</f>
        <v>0</v>
      </c>
      <c r="BG10" s="34">
        <f t="shared" ref="BG10:BG73" si="25">BF10*6</f>
        <v>0</v>
      </c>
      <c r="BH10" s="34">
        <f t="shared" ref="BH10:BI73" si="26">F10+X10+AP10</f>
        <v>0</v>
      </c>
      <c r="BI10" s="34">
        <f t="shared" si="26"/>
        <v>0</v>
      </c>
      <c r="BJ10" s="34">
        <f t="shared" ref="BJ10:BJ73" si="27">BI10*6</f>
        <v>0</v>
      </c>
      <c r="BK10" s="34">
        <f t="shared" ref="BK10:BM73" si="28">BE10+BH10</f>
        <v>0</v>
      </c>
      <c r="BL10" s="34">
        <f t="shared" si="28"/>
        <v>0</v>
      </c>
      <c r="BM10" s="34">
        <f t="shared" si="28"/>
        <v>0</v>
      </c>
    </row>
    <row r="11" spans="1:67" ht="16.5" hidden="1">
      <c r="A11" s="26">
        <v>3</v>
      </c>
      <c r="B11" s="169"/>
      <c r="C11" s="29"/>
      <c r="D11" s="29">
        <f t="shared" si="0"/>
        <v>0</v>
      </c>
      <c r="E11" s="29">
        <f t="shared" si="1"/>
        <v>0</v>
      </c>
      <c r="F11" s="29"/>
      <c r="G11" s="29"/>
      <c r="H11" s="29"/>
      <c r="I11" s="32">
        <f t="shared" si="2"/>
        <v>0</v>
      </c>
      <c r="J11" s="32">
        <f t="shared" si="2"/>
        <v>0</v>
      </c>
      <c r="K11" s="32">
        <f t="shared" si="2"/>
        <v>0</v>
      </c>
      <c r="L11" s="51">
        <v>0</v>
      </c>
      <c r="M11" s="29">
        <f t="shared" si="3"/>
        <v>0</v>
      </c>
      <c r="N11" s="29">
        <f t="shared" si="4"/>
        <v>0</v>
      </c>
      <c r="O11" s="29">
        <v>0</v>
      </c>
      <c r="P11" s="29">
        <v>0</v>
      </c>
      <c r="Q11" s="29">
        <f t="shared" si="5"/>
        <v>0</v>
      </c>
      <c r="R11" s="32">
        <f t="shared" si="6"/>
        <v>0</v>
      </c>
      <c r="S11" s="32">
        <f t="shared" si="6"/>
        <v>0</v>
      </c>
      <c r="T11" s="32">
        <f t="shared" si="6"/>
        <v>0</v>
      </c>
      <c r="U11" s="51"/>
      <c r="V11" s="29">
        <f t="shared" si="7"/>
        <v>0</v>
      </c>
      <c r="W11" s="29">
        <f t="shared" si="8"/>
        <v>0</v>
      </c>
      <c r="X11" s="29"/>
      <c r="Y11" s="29"/>
      <c r="Z11" s="29">
        <f t="shared" si="9"/>
        <v>0</v>
      </c>
      <c r="AA11" s="32">
        <f t="shared" si="10"/>
        <v>0</v>
      </c>
      <c r="AB11" s="32">
        <f t="shared" si="10"/>
        <v>0</v>
      </c>
      <c r="AC11" s="32">
        <f t="shared" si="10"/>
        <v>0</v>
      </c>
      <c r="AD11" s="51"/>
      <c r="AE11" s="29">
        <f t="shared" si="11"/>
        <v>0</v>
      </c>
      <c r="AF11" s="29">
        <f t="shared" si="12"/>
        <v>0</v>
      </c>
      <c r="AG11" s="29"/>
      <c r="AH11" s="29"/>
      <c r="AI11" s="29">
        <f t="shared" si="13"/>
        <v>0</v>
      </c>
      <c r="AJ11" s="29">
        <f t="shared" si="14"/>
        <v>0</v>
      </c>
      <c r="AK11" s="29">
        <f t="shared" si="14"/>
        <v>0</v>
      </c>
      <c r="AL11" s="29">
        <f t="shared" si="14"/>
        <v>0</v>
      </c>
      <c r="AM11" s="51"/>
      <c r="AN11" s="29">
        <f t="shared" si="15"/>
        <v>0</v>
      </c>
      <c r="AO11" s="29">
        <f t="shared" si="16"/>
        <v>0</v>
      </c>
      <c r="AP11" s="29"/>
      <c r="AQ11" s="29"/>
      <c r="AR11" s="29">
        <f t="shared" si="17"/>
        <v>0</v>
      </c>
      <c r="AS11" s="29">
        <f t="shared" si="18"/>
        <v>0</v>
      </c>
      <c r="AT11" s="29">
        <f t="shared" si="18"/>
        <v>0</v>
      </c>
      <c r="AU11" s="29">
        <f t="shared" si="18"/>
        <v>0</v>
      </c>
      <c r="AV11" s="51"/>
      <c r="AW11" s="29">
        <f t="shared" si="19"/>
        <v>0</v>
      </c>
      <c r="AX11" s="29">
        <f t="shared" si="20"/>
        <v>0</v>
      </c>
      <c r="AY11" s="29"/>
      <c r="AZ11" s="29"/>
      <c r="BA11" s="29">
        <f t="shared" si="21"/>
        <v>0</v>
      </c>
      <c r="BB11" s="29">
        <f t="shared" si="22"/>
        <v>0</v>
      </c>
      <c r="BC11" s="29">
        <f t="shared" si="22"/>
        <v>0</v>
      </c>
      <c r="BD11" s="29">
        <f t="shared" si="22"/>
        <v>0</v>
      </c>
      <c r="BE11" s="34">
        <f t="shared" si="23"/>
        <v>0</v>
      </c>
      <c r="BF11" s="34">
        <f t="shared" si="24"/>
        <v>0</v>
      </c>
      <c r="BG11" s="34">
        <f t="shared" si="25"/>
        <v>0</v>
      </c>
      <c r="BH11" s="34">
        <f t="shared" si="26"/>
        <v>0</v>
      </c>
      <c r="BI11" s="34">
        <f t="shared" si="26"/>
        <v>0</v>
      </c>
      <c r="BJ11" s="34">
        <f t="shared" si="27"/>
        <v>0</v>
      </c>
      <c r="BK11" s="34">
        <f t="shared" si="28"/>
        <v>0</v>
      </c>
      <c r="BL11" s="34">
        <f t="shared" si="28"/>
        <v>0</v>
      </c>
      <c r="BM11" s="34">
        <f t="shared" si="28"/>
        <v>0</v>
      </c>
    </row>
    <row r="12" spans="1:67" ht="16.5" hidden="1">
      <c r="A12" s="26">
        <v>4</v>
      </c>
      <c r="B12" s="169"/>
      <c r="C12" s="29"/>
      <c r="D12" s="29">
        <f t="shared" si="0"/>
        <v>0</v>
      </c>
      <c r="E12" s="29">
        <f t="shared" si="1"/>
        <v>0</v>
      </c>
      <c r="F12" s="29"/>
      <c r="G12" s="29"/>
      <c r="H12" s="29"/>
      <c r="I12" s="32">
        <f t="shared" si="2"/>
        <v>0</v>
      </c>
      <c r="J12" s="32">
        <f t="shared" si="2"/>
        <v>0</v>
      </c>
      <c r="K12" s="32">
        <f t="shared" si="2"/>
        <v>0</v>
      </c>
      <c r="L12" s="51">
        <v>0</v>
      </c>
      <c r="M12" s="29">
        <f t="shared" si="3"/>
        <v>0</v>
      </c>
      <c r="N12" s="29">
        <f t="shared" si="4"/>
        <v>0</v>
      </c>
      <c r="O12" s="29">
        <v>0</v>
      </c>
      <c r="P12" s="29">
        <v>0</v>
      </c>
      <c r="Q12" s="29">
        <f t="shared" si="5"/>
        <v>0</v>
      </c>
      <c r="R12" s="32">
        <f t="shared" si="6"/>
        <v>0</v>
      </c>
      <c r="S12" s="32">
        <f t="shared" si="6"/>
        <v>0</v>
      </c>
      <c r="T12" s="32">
        <f t="shared" si="6"/>
        <v>0</v>
      </c>
      <c r="U12" s="51"/>
      <c r="V12" s="29">
        <f t="shared" si="7"/>
        <v>0</v>
      </c>
      <c r="W12" s="29">
        <f t="shared" si="8"/>
        <v>0</v>
      </c>
      <c r="X12" s="29"/>
      <c r="Y12" s="29"/>
      <c r="Z12" s="29">
        <f t="shared" si="9"/>
        <v>0</v>
      </c>
      <c r="AA12" s="32">
        <f t="shared" si="10"/>
        <v>0</v>
      </c>
      <c r="AB12" s="32">
        <f t="shared" si="10"/>
        <v>0</v>
      </c>
      <c r="AC12" s="32">
        <f t="shared" si="10"/>
        <v>0</v>
      </c>
      <c r="AD12" s="51"/>
      <c r="AE12" s="29">
        <f t="shared" si="11"/>
        <v>0</v>
      </c>
      <c r="AF12" s="29">
        <f t="shared" si="12"/>
        <v>0</v>
      </c>
      <c r="AG12" s="29"/>
      <c r="AH12" s="29"/>
      <c r="AI12" s="29">
        <f t="shared" si="13"/>
        <v>0</v>
      </c>
      <c r="AJ12" s="29">
        <f t="shared" si="14"/>
        <v>0</v>
      </c>
      <c r="AK12" s="29">
        <f t="shared" si="14"/>
        <v>0</v>
      </c>
      <c r="AL12" s="29">
        <f t="shared" si="14"/>
        <v>0</v>
      </c>
      <c r="AM12" s="51"/>
      <c r="AN12" s="29">
        <f t="shared" si="15"/>
        <v>0</v>
      </c>
      <c r="AO12" s="29">
        <f t="shared" si="16"/>
        <v>0</v>
      </c>
      <c r="AP12" s="29"/>
      <c r="AQ12" s="29"/>
      <c r="AR12" s="29">
        <f t="shared" si="17"/>
        <v>0</v>
      </c>
      <c r="AS12" s="29">
        <f t="shared" si="18"/>
        <v>0</v>
      </c>
      <c r="AT12" s="29">
        <f t="shared" si="18"/>
        <v>0</v>
      </c>
      <c r="AU12" s="29">
        <f t="shared" si="18"/>
        <v>0</v>
      </c>
      <c r="AV12" s="51"/>
      <c r="AW12" s="29">
        <f t="shared" si="19"/>
        <v>0</v>
      </c>
      <c r="AX12" s="29">
        <f t="shared" si="20"/>
        <v>0</v>
      </c>
      <c r="AY12" s="29"/>
      <c r="AZ12" s="29"/>
      <c r="BA12" s="29">
        <f t="shared" si="21"/>
        <v>0</v>
      </c>
      <c r="BB12" s="29">
        <f t="shared" si="22"/>
        <v>0</v>
      </c>
      <c r="BC12" s="29">
        <f t="shared" si="22"/>
        <v>0</v>
      </c>
      <c r="BD12" s="29">
        <f t="shared" si="22"/>
        <v>0</v>
      </c>
      <c r="BE12" s="34">
        <f t="shared" si="23"/>
        <v>0</v>
      </c>
      <c r="BF12" s="34">
        <f t="shared" si="24"/>
        <v>0</v>
      </c>
      <c r="BG12" s="34">
        <f t="shared" si="25"/>
        <v>0</v>
      </c>
      <c r="BH12" s="34">
        <f t="shared" si="26"/>
        <v>0</v>
      </c>
      <c r="BI12" s="34">
        <f t="shared" si="26"/>
        <v>0</v>
      </c>
      <c r="BJ12" s="34">
        <f t="shared" si="27"/>
        <v>0</v>
      </c>
      <c r="BK12" s="34">
        <f t="shared" si="28"/>
        <v>0</v>
      </c>
      <c r="BL12" s="34">
        <f t="shared" si="28"/>
        <v>0</v>
      </c>
      <c r="BM12" s="34">
        <f t="shared" si="28"/>
        <v>0</v>
      </c>
    </row>
    <row r="13" spans="1:67" ht="16.5" hidden="1">
      <c r="A13" s="26">
        <v>5</v>
      </c>
      <c r="B13" s="169"/>
      <c r="C13" s="29"/>
      <c r="D13" s="29">
        <f t="shared" si="0"/>
        <v>0</v>
      </c>
      <c r="E13" s="29">
        <f t="shared" si="1"/>
        <v>0</v>
      </c>
      <c r="F13" s="29"/>
      <c r="G13" s="29"/>
      <c r="H13" s="29"/>
      <c r="I13" s="32">
        <f t="shared" si="2"/>
        <v>0</v>
      </c>
      <c r="J13" s="32">
        <f t="shared" si="2"/>
        <v>0</v>
      </c>
      <c r="K13" s="32">
        <f t="shared" si="2"/>
        <v>0</v>
      </c>
      <c r="L13" s="51">
        <v>0</v>
      </c>
      <c r="M13" s="29">
        <f t="shared" si="3"/>
        <v>0</v>
      </c>
      <c r="N13" s="29">
        <f t="shared" si="4"/>
        <v>0</v>
      </c>
      <c r="O13" s="29">
        <v>0</v>
      </c>
      <c r="P13" s="29">
        <v>0</v>
      </c>
      <c r="Q13" s="29">
        <f t="shared" si="5"/>
        <v>0</v>
      </c>
      <c r="R13" s="32">
        <f t="shared" si="6"/>
        <v>0</v>
      </c>
      <c r="S13" s="32">
        <f t="shared" si="6"/>
        <v>0</v>
      </c>
      <c r="T13" s="32">
        <f t="shared" si="6"/>
        <v>0</v>
      </c>
      <c r="U13" s="51"/>
      <c r="V13" s="29">
        <f t="shared" si="7"/>
        <v>0</v>
      </c>
      <c r="W13" s="29">
        <f t="shared" si="8"/>
        <v>0</v>
      </c>
      <c r="X13" s="29"/>
      <c r="Y13" s="29"/>
      <c r="Z13" s="29">
        <f t="shared" si="9"/>
        <v>0</v>
      </c>
      <c r="AA13" s="32">
        <f t="shared" si="10"/>
        <v>0</v>
      </c>
      <c r="AB13" s="32">
        <f t="shared" si="10"/>
        <v>0</v>
      </c>
      <c r="AC13" s="32">
        <f t="shared" si="10"/>
        <v>0</v>
      </c>
      <c r="AD13" s="51"/>
      <c r="AE13" s="29">
        <f t="shared" si="11"/>
        <v>0</v>
      </c>
      <c r="AF13" s="29">
        <f t="shared" si="12"/>
        <v>0</v>
      </c>
      <c r="AG13" s="29"/>
      <c r="AH13" s="29"/>
      <c r="AI13" s="29">
        <f t="shared" si="13"/>
        <v>0</v>
      </c>
      <c r="AJ13" s="29">
        <f t="shared" si="14"/>
        <v>0</v>
      </c>
      <c r="AK13" s="29">
        <f t="shared" si="14"/>
        <v>0</v>
      </c>
      <c r="AL13" s="29">
        <f t="shared" si="14"/>
        <v>0</v>
      </c>
      <c r="AM13" s="51"/>
      <c r="AN13" s="29">
        <f t="shared" si="15"/>
        <v>0</v>
      </c>
      <c r="AO13" s="29">
        <f t="shared" si="16"/>
        <v>0</v>
      </c>
      <c r="AP13" s="29"/>
      <c r="AQ13" s="29"/>
      <c r="AR13" s="29">
        <f t="shared" si="17"/>
        <v>0</v>
      </c>
      <c r="AS13" s="29">
        <f t="shared" si="18"/>
        <v>0</v>
      </c>
      <c r="AT13" s="29">
        <f t="shared" si="18"/>
        <v>0</v>
      </c>
      <c r="AU13" s="29">
        <f t="shared" si="18"/>
        <v>0</v>
      </c>
      <c r="AV13" s="51"/>
      <c r="AW13" s="29">
        <f t="shared" si="19"/>
        <v>0</v>
      </c>
      <c r="AX13" s="29">
        <f t="shared" si="20"/>
        <v>0</v>
      </c>
      <c r="AY13" s="29"/>
      <c r="AZ13" s="29"/>
      <c r="BA13" s="29">
        <f t="shared" si="21"/>
        <v>0</v>
      </c>
      <c r="BB13" s="29">
        <f t="shared" si="22"/>
        <v>0</v>
      </c>
      <c r="BC13" s="29">
        <f t="shared" si="22"/>
        <v>0</v>
      </c>
      <c r="BD13" s="29">
        <f t="shared" si="22"/>
        <v>0</v>
      </c>
      <c r="BE13" s="34">
        <f t="shared" si="23"/>
        <v>0</v>
      </c>
      <c r="BF13" s="34">
        <f t="shared" si="24"/>
        <v>0</v>
      </c>
      <c r="BG13" s="34">
        <f t="shared" si="25"/>
        <v>0</v>
      </c>
      <c r="BH13" s="34">
        <f t="shared" si="26"/>
        <v>0</v>
      </c>
      <c r="BI13" s="34">
        <f t="shared" si="26"/>
        <v>0</v>
      </c>
      <c r="BJ13" s="34">
        <f t="shared" si="27"/>
        <v>0</v>
      </c>
      <c r="BK13" s="34">
        <f t="shared" si="28"/>
        <v>0</v>
      </c>
      <c r="BL13" s="34">
        <f t="shared" si="28"/>
        <v>0</v>
      </c>
      <c r="BM13" s="34">
        <f t="shared" si="28"/>
        <v>0</v>
      </c>
    </row>
    <row r="14" spans="1:67" ht="16.5" hidden="1">
      <c r="A14" s="26">
        <v>6</v>
      </c>
      <c r="B14" s="169"/>
      <c r="C14" s="29"/>
      <c r="D14" s="29">
        <f t="shared" si="0"/>
        <v>0</v>
      </c>
      <c r="E14" s="29">
        <f t="shared" si="1"/>
        <v>0</v>
      </c>
      <c r="F14" s="29"/>
      <c r="G14" s="29"/>
      <c r="H14" s="29"/>
      <c r="I14" s="32">
        <f t="shared" si="2"/>
        <v>0</v>
      </c>
      <c r="J14" s="32">
        <f t="shared" si="2"/>
        <v>0</v>
      </c>
      <c r="K14" s="32">
        <f t="shared" si="2"/>
        <v>0</v>
      </c>
      <c r="L14" s="51">
        <v>0</v>
      </c>
      <c r="M14" s="29">
        <f t="shared" si="3"/>
        <v>0</v>
      </c>
      <c r="N14" s="29">
        <f t="shared" si="4"/>
        <v>0</v>
      </c>
      <c r="O14" s="29">
        <v>0</v>
      </c>
      <c r="P14" s="29">
        <v>0</v>
      </c>
      <c r="Q14" s="29">
        <f t="shared" si="5"/>
        <v>0</v>
      </c>
      <c r="R14" s="32">
        <f t="shared" si="6"/>
        <v>0</v>
      </c>
      <c r="S14" s="32">
        <f t="shared" si="6"/>
        <v>0</v>
      </c>
      <c r="T14" s="32">
        <f t="shared" si="6"/>
        <v>0</v>
      </c>
      <c r="U14" s="51"/>
      <c r="V14" s="29">
        <f t="shared" si="7"/>
        <v>0</v>
      </c>
      <c r="W14" s="29">
        <f t="shared" si="8"/>
        <v>0</v>
      </c>
      <c r="X14" s="29"/>
      <c r="Y14" s="29"/>
      <c r="Z14" s="29">
        <f t="shared" si="9"/>
        <v>0</v>
      </c>
      <c r="AA14" s="32">
        <f t="shared" si="10"/>
        <v>0</v>
      </c>
      <c r="AB14" s="32">
        <f t="shared" si="10"/>
        <v>0</v>
      </c>
      <c r="AC14" s="32">
        <f t="shared" si="10"/>
        <v>0</v>
      </c>
      <c r="AD14" s="51"/>
      <c r="AE14" s="29">
        <f t="shared" si="11"/>
        <v>0</v>
      </c>
      <c r="AF14" s="29">
        <f t="shared" si="12"/>
        <v>0</v>
      </c>
      <c r="AG14" s="29"/>
      <c r="AH14" s="29"/>
      <c r="AI14" s="29">
        <f t="shared" si="13"/>
        <v>0</v>
      </c>
      <c r="AJ14" s="29">
        <f t="shared" si="14"/>
        <v>0</v>
      </c>
      <c r="AK14" s="29">
        <f t="shared" si="14"/>
        <v>0</v>
      </c>
      <c r="AL14" s="29">
        <f t="shared" si="14"/>
        <v>0</v>
      </c>
      <c r="AM14" s="51"/>
      <c r="AN14" s="29">
        <f t="shared" si="15"/>
        <v>0</v>
      </c>
      <c r="AO14" s="29">
        <f t="shared" si="16"/>
        <v>0</v>
      </c>
      <c r="AP14" s="29"/>
      <c r="AQ14" s="29"/>
      <c r="AR14" s="29">
        <f t="shared" si="17"/>
        <v>0</v>
      </c>
      <c r="AS14" s="29">
        <f t="shared" si="18"/>
        <v>0</v>
      </c>
      <c r="AT14" s="29">
        <f t="shared" si="18"/>
        <v>0</v>
      </c>
      <c r="AU14" s="29">
        <f t="shared" si="18"/>
        <v>0</v>
      </c>
      <c r="AV14" s="51"/>
      <c r="AW14" s="29">
        <f t="shared" si="19"/>
        <v>0</v>
      </c>
      <c r="AX14" s="29">
        <f t="shared" si="20"/>
        <v>0</v>
      </c>
      <c r="AY14" s="29"/>
      <c r="AZ14" s="29"/>
      <c r="BA14" s="29">
        <f t="shared" si="21"/>
        <v>0</v>
      </c>
      <c r="BB14" s="29">
        <f t="shared" si="22"/>
        <v>0</v>
      </c>
      <c r="BC14" s="29">
        <f t="shared" si="22"/>
        <v>0</v>
      </c>
      <c r="BD14" s="29">
        <f t="shared" si="22"/>
        <v>0</v>
      </c>
      <c r="BE14" s="34">
        <f t="shared" si="23"/>
        <v>0</v>
      </c>
      <c r="BF14" s="34">
        <f t="shared" si="24"/>
        <v>0</v>
      </c>
      <c r="BG14" s="34">
        <f t="shared" si="25"/>
        <v>0</v>
      </c>
      <c r="BH14" s="34">
        <f t="shared" si="26"/>
        <v>0</v>
      </c>
      <c r="BI14" s="34">
        <f t="shared" si="26"/>
        <v>0</v>
      </c>
      <c r="BJ14" s="34">
        <f t="shared" si="27"/>
        <v>0</v>
      </c>
      <c r="BK14" s="34">
        <f t="shared" si="28"/>
        <v>0</v>
      </c>
      <c r="BL14" s="34">
        <f t="shared" si="28"/>
        <v>0</v>
      </c>
      <c r="BM14" s="34">
        <f t="shared" si="28"/>
        <v>0</v>
      </c>
    </row>
    <row r="15" spans="1:67" ht="16.5" hidden="1">
      <c r="A15" s="26">
        <v>7</v>
      </c>
      <c r="B15" s="169"/>
      <c r="C15" s="29"/>
      <c r="D15" s="29">
        <f t="shared" si="0"/>
        <v>0</v>
      </c>
      <c r="E15" s="29">
        <f t="shared" si="1"/>
        <v>0</v>
      </c>
      <c r="F15" s="29"/>
      <c r="G15" s="29"/>
      <c r="H15" s="29"/>
      <c r="I15" s="32">
        <f t="shared" si="2"/>
        <v>0</v>
      </c>
      <c r="J15" s="32">
        <f t="shared" si="2"/>
        <v>0</v>
      </c>
      <c r="K15" s="32">
        <f t="shared" si="2"/>
        <v>0</v>
      </c>
      <c r="L15" s="51">
        <v>0</v>
      </c>
      <c r="M15" s="29">
        <f t="shared" si="3"/>
        <v>0</v>
      </c>
      <c r="N15" s="29">
        <f t="shared" si="4"/>
        <v>0</v>
      </c>
      <c r="O15" s="29">
        <v>0</v>
      </c>
      <c r="P15" s="29">
        <v>0</v>
      </c>
      <c r="Q15" s="29">
        <f t="shared" si="5"/>
        <v>0</v>
      </c>
      <c r="R15" s="32">
        <f t="shared" si="6"/>
        <v>0</v>
      </c>
      <c r="S15" s="32">
        <f t="shared" si="6"/>
        <v>0</v>
      </c>
      <c r="T15" s="32">
        <f t="shared" si="6"/>
        <v>0</v>
      </c>
      <c r="U15" s="51"/>
      <c r="V15" s="29">
        <f t="shared" si="7"/>
        <v>0</v>
      </c>
      <c r="W15" s="29">
        <f t="shared" si="8"/>
        <v>0</v>
      </c>
      <c r="X15" s="29"/>
      <c r="Y15" s="29"/>
      <c r="Z15" s="29">
        <f t="shared" si="9"/>
        <v>0</v>
      </c>
      <c r="AA15" s="32">
        <f t="shared" si="10"/>
        <v>0</v>
      </c>
      <c r="AB15" s="32">
        <f t="shared" si="10"/>
        <v>0</v>
      </c>
      <c r="AC15" s="32">
        <f t="shared" si="10"/>
        <v>0</v>
      </c>
      <c r="AD15" s="51"/>
      <c r="AE15" s="29">
        <f t="shared" si="11"/>
        <v>0</v>
      </c>
      <c r="AF15" s="29">
        <f t="shared" si="12"/>
        <v>0</v>
      </c>
      <c r="AG15" s="29"/>
      <c r="AH15" s="29"/>
      <c r="AI15" s="29">
        <f t="shared" si="13"/>
        <v>0</v>
      </c>
      <c r="AJ15" s="29">
        <f t="shared" si="14"/>
        <v>0</v>
      </c>
      <c r="AK15" s="29">
        <f t="shared" si="14"/>
        <v>0</v>
      </c>
      <c r="AL15" s="29">
        <f t="shared" si="14"/>
        <v>0</v>
      </c>
      <c r="AM15" s="51"/>
      <c r="AN15" s="29">
        <f t="shared" si="15"/>
        <v>0</v>
      </c>
      <c r="AO15" s="29">
        <f t="shared" si="16"/>
        <v>0</v>
      </c>
      <c r="AP15" s="29"/>
      <c r="AQ15" s="29"/>
      <c r="AR15" s="29">
        <f t="shared" si="17"/>
        <v>0</v>
      </c>
      <c r="AS15" s="29">
        <f t="shared" si="18"/>
        <v>0</v>
      </c>
      <c r="AT15" s="29">
        <f t="shared" si="18"/>
        <v>0</v>
      </c>
      <c r="AU15" s="29">
        <f t="shared" si="18"/>
        <v>0</v>
      </c>
      <c r="AV15" s="51"/>
      <c r="AW15" s="29">
        <f t="shared" si="19"/>
        <v>0</v>
      </c>
      <c r="AX15" s="29">
        <f t="shared" si="20"/>
        <v>0</v>
      </c>
      <c r="AY15" s="29"/>
      <c r="AZ15" s="29"/>
      <c r="BA15" s="29">
        <f t="shared" si="21"/>
        <v>0</v>
      </c>
      <c r="BB15" s="29">
        <f t="shared" si="22"/>
        <v>0</v>
      </c>
      <c r="BC15" s="29">
        <f t="shared" si="22"/>
        <v>0</v>
      </c>
      <c r="BD15" s="29">
        <f t="shared" si="22"/>
        <v>0</v>
      </c>
      <c r="BE15" s="34">
        <f t="shared" si="23"/>
        <v>0</v>
      </c>
      <c r="BF15" s="34">
        <f t="shared" si="24"/>
        <v>0</v>
      </c>
      <c r="BG15" s="34">
        <f t="shared" si="25"/>
        <v>0</v>
      </c>
      <c r="BH15" s="34">
        <f t="shared" si="26"/>
        <v>0</v>
      </c>
      <c r="BI15" s="34">
        <f t="shared" si="26"/>
        <v>0</v>
      </c>
      <c r="BJ15" s="34">
        <f t="shared" si="27"/>
        <v>0</v>
      </c>
      <c r="BK15" s="34">
        <f t="shared" si="28"/>
        <v>0</v>
      </c>
      <c r="BL15" s="34">
        <f t="shared" si="28"/>
        <v>0</v>
      </c>
      <c r="BM15" s="34">
        <f t="shared" si="28"/>
        <v>0</v>
      </c>
    </row>
    <row r="16" spans="1:67" ht="16.5" hidden="1">
      <c r="A16" s="26">
        <v>8</v>
      </c>
      <c r="B16" s="169"/>
      <c r="C16" s="29"/>
      <c r="D16" s="29">
        <f t="shared" si="0"/>
        <v>0</v>
      </c>
      <c r="E16" s="29">
        <f t="shared" si="1"/>
        <v>0</v>
      </c>
      <c r="F16" s="29"/>
      <c r="G16" s="29"/>
      <c r="H16" s="29"/>
      <c r="I16" s="32">
        <f t="shared" si="2"/>
        <v>0</v>
      </c>
      <c r="J16" s="32">
        <f t="shared" si="2"/>
        <v>0</v>
      </c>
      <c r="K16" s="32">
        <f t="shared" si="2"/>
        <v>0</v>
      </c>
      <c r="L16" s="51">
        <v>0</v>
      </c>
      <c r="M16" s="29">
        <f t="shared" si="3"/>
        <v>0</v>
      </c>
      <c r="N16" s="29">
        <f t="shared" si="4"/>
        <v>0</v>
      </c>
      <c r="O16" s="29">
        <v>0</v>
      </c>
      <c r="P16" s="29">
        <v>0</v>
      </c>
      <c r="Q16" s="29">
        <f t="shared" si="5"/>
        <v>0</v>
      </c>
      <c r="R16" s="32">
        <f t="shared" si="6"/>
        <v>0</v>
      </c>
      <c r="S16" s="32">
        <f t="shared" si="6"/>
        <v>0</v>
      </c>
      <c r="T16" s="32">
        <f t="shared" si="6"/>
        <v>0</v>
      </c>
      <c r="U16" s="51"/>
      <c r="V16" s="29">
        <f t="shared" si="7"/>
        <v>0</v>
      </c>
      <c r="W16" s="29">
        <f t="shared" si="8"/>
        <v>0</v>
      </c>
      <c r="X16" s="29"/>
      <c r="Y16" s="29"/>
      <c r="Z16" s="29">
        <f t="shared" si="9"/>
        <v>0</v>
      </c>
      <c r="AA16" s="32">
        <f t="shared" si="10"/>
        <v>0</v>
      </c>
      <c r="AB16" s="32">
        <f t="shared" si="10"/>
        <v>0</v>
      </c>
      <c r="AC16" s="32">
        <f t="shared" si="10"/>
        <v>0</v>
      </c>
      <c r="AD16" s="51"/>
      <c r="AE16" s="29">
        <f t="shared" si="11"/>
        <v>0</v>
      </c>
      <c r="AF16" s="29">
        <f t="shared" si="12"/>
        <v>0</v>
      </c>
      <c r="AG16" s="29"/>
      <c r="AH16" s="29"/>
      <c r="AI16" s="29">
        <f t="shared" si="13"/>
        <v>0</v>
      </c>
      <c r="AJ16" s="29">
        <f t="shared" si="14"/>
        <v>0</v>
      </c>
      <c r="AK16" s="29">
        <f t="shared" si="14"/>
        <v>0</v>
      </c>
      <c r="AL16" s="29">
        <f t="shared" si="14"/>
        <v>0</v>
      </c>
      <c r="AM16" s="51"/>
      <c r="AN16" s="29">
        <f t="shared" si="15"/>
        <v>0</v>
      </c>
      <c r="AO16" s="29">
        <f t="shared" si="16"/>
        <v>0</v>
      </c>
      <c r="AP16" s="29"/>
      <c r="AQ16" s="29"/>
      <c r="AR16" s="29">
        <f t="shared" si="17"/>
        <v>0</v>
      </c>
      <c r="AS16" s="29">
        <f t="shared" si="18"/>
        <v>0</v>
      </c>
      <c r="AT16" s="29">
        <f t="shared" si="18"/>
        <v>0</v>
      </c>
      <c r="AU16" s="29">
        <f t="shared" si="18"/>
        <v>0</v>
      </c>
      <c r="AV16" s="51"/>
      <c r="AW16" s="29">
        <f t="shared" si="19"/>
        <v>0</v>
      </c>
      <c r="AX16" s="29">
        <f t="shared" si="20"/>
        <v>0</v>
      </c>
      <c r="AY16" s="29"/>
      <c r="AZ16" s="29"/>
      <c r="BA16" s="29">
        <f t="shared" si="21"/>
        <v>0</v>
      </c>
      <c r="BB16" s="29">
        <f t="shared" si="22"/>
        <v>0</v>
      </c>
      <c r="BC16" s="29">
        <f t="shared" si="22"/>
        <v>0</v>
      </c>
      <c r="BD16" s="29">
        <f t="shared" si="22"/>
        <v>0</v>
      </c>
      <c r="BE16" s="34">
        <f t="shared" si="23"/>
        <v>0</v>
      </c>
      <c r="BF16" s="34">
        <f t="shared" si="24"/>
        <v>0</v>
      </c>
      <c r="BG16" s="34">
        <f t="shared" si="25"/>
        <v>0</v>
      </c>
      <c r="BH16" s="34">
        <f t="shared" si="26"/>
        <v>0</v>
      </c>
      <c r="BI16" s="34">
        <f t="shared" si="26"/>
        <v>0</v>
      </c>
      <c r="BJ16" s="34">
        <f t="shared" si="27"/>
        <v>0</v>
      </c>
      <c r="BK16" s="34">
        <f t="shared" si="28"/>
        <v>0</v>
      </c>
      <c r="BL16" s="34">
        <f t="shared" si="28"/>
        <v>0</v>
      </c>
      <c r="BM16" s="34">
        <f t="shared" si="28"/>
        <v>0</v>
      </c>
    </row>
    <row r="17" spans="1:65" ht="16.5" hidden="1">
      <c r="A17" s="26">
        <v>9</v>
      </c>
      <c r="B17" s="169"/>
      <c r="C17" s="29"/>
      <c r="D17" s="29">
        <f t="shared" si="0"/>
        <v>0</v>
      </c>
      <c r="E17" s="29">
        <f t="shared" si="1"/>
        <v>0</v>
      </c>
      <c r="F17" s="29"/>
      <c r="G17" s="29"/>
      <c r="H17" s="29"/>
      <c r="I17" s="32">
        <f t="shared" si="2"/>
        <v>0</v>
      </c>
      <c r="J17" s="32">
        <f t="shared" si="2"/>
        <v>0</v>
      </c>
      <c r="K17" s="32">
        <f t="shared" si="2"/>
        <v>0</v>
      </c>
      <c r="L17" s="51">
        <v>0</v>
      </c>
      <c r="M17" s="29">
        <f t="shared" si="3"/>
        <v>0</v>
      </c>
      <c r="N17" s="29">
        <f t="shared" si="4"/>
        <v>0</v>
      </c>
      <c r="O17" s="29">
        <v>0</v>
      </c>
      <c r="P17" s="29">
        <v>0</v>
      </c>
      <c r="Q17" s="29">
        <f t="shared" si="5"/>
        <v>0</v>
      </c>
      <c r="R17" s="32">
        <f t="shared" si="6"/>
        <v>0</v>
      </c>
      <c r="S17" s="32">
        <f t="shared" si="6"/>
        <v>0</v>
      </c>
      <c r="T17" s="32">
        <f t="shared" si="6"/>
        <v>0</v>
      </c>
      <c r="U17" s="51"/>
      <c r="V17" s="29">
        <f t="shared" si="7"/>
        <v>0</v>
      </c>
      <c r="W17" s="29">
        <f t="shared" si="8"/>
        <v>0</v>
      </c>
      <c r="X17" s="29"/>
      <c r="Y17" s="29"/>
      <c r="Z17" s="29">
        <f t="shared" si="9"/>
        <v>0</v>
      </c>
      <c r="AA17" s="32">
        <f t="shared" si="10"/>
        <v>0</v>
      </c>
      <c r="AB17" s="32">
        <f t="shared" si="10"/>
        <v>0</v>
      </c>
      <c r="AC17" s="32">
        <f t="shared" si="10"/>
        <v>0</v>
      </c>
      <c r="AD17" s="51"/>
      <c r="AE17" s="29">
        <f t="shared" si="11"/>
        <v>0</v>
      </c>
      <c r="AF17" s="29">
        <f t="shared" si="12"/>
        <v>0</v>
      </c>
      <c r="AG17" s="29"/>
      <c r="AH17" s="29"/>
      <c r="AI17" s="29">
        <f t="shared" si="13"/>
        <v>0</v>
      </c>
      <c r="AJ17" s="29">
        <f t="shared" si="14"/>
        <v>0</v>
      </c>
      <c r="AK17" s="29">
        <f t="shared" si="14"/>
        <v>0</v>
      </c>
      <c r="AL17" s="29">
        <f t="shared" si="14"/>
        <v>0</v>
      </c>
      <c r="AM17" s="51"/>
      <c r="AN17" s="29">
        <f t="shared" si="15"/>
        <v>0</v>
      </c>
      <c r="AO17" s="29">
        <f t="shared" si="16"/>
        <v>0</v>
      </c>
      <c r="AP17" s="29"/>
      <c r="AQ17" s="29"/>
      <c r="AR17" s="29">
        <f t="shared" si="17"/>
        <v>0</v>
      </c>
      <c r="AS17" s="29">
        <f t="shared" si="18"/>
        <v>0</v>
      </c>
      <c r="AT17" s="29">
        <f t="shared" si="18"/>
        <v>0</v>
      </c>
      <c r="AU17" s="29">
        <f t="shared" si="18"/>
        <v>0</v>
      </c>
      <c r="AV17" s="51"/>
      <c r="AW17" s="29">
        <f t="shared" si="19"/>
        <v>0</v>
      </c>
      <c r="AX17" s="29">
        <f t="shared" si="20"/>
        <v>0</v>
      </c>
      <c r="AY17" s="29"/>
      <c r="AZ17" s="29"/>
      <c r="BA17" s="29">
        <f t="shared" si="21"/>
        <v>0</v>
      </c>
      <c r="BB17" s="29">
        <f t="shared" si="22"/>
        <v>0</v>
      </c>
      <c r="BC17" s="29">
        <f t="shared" si="22"/>
        <v>0</v>
      </c>
      <c r="BD17" s="29">
        <f t="shared" si="22"/>
        <v>0</v>
      </c>
      <c r="BE17" s="34">
        <f t="shared" si="23"/>
        <v>0</v>
      </c>
      <c r="BF17" s="34">
        <f t="shared" si="24"/>
        <v>0</v>
      </c>
      <c r="BG17" s="34">
        <f t="shared" si="25"/>
        <v>0</v>
      </c>
      <c r="BH17" s="34">
        <f t="shared" si="26"/>
        <v>0</v>
      </c>
      <c r="BI17" s="34">
        <f t="shared" si="26"/>
        <v>0</v>
      </c>
      <c r="BJ17" s="34">
        <f t="shared" si="27"/>
        <v>0</v>
      </c>
      <c r="BK17" s="34">
        <f t="shared" si="28"/>
        <v>0</v>
      </c>
      <c r="BL17" s="34">
        <f t="shared" si="28"/>
        <v>0</v>
      </c>
      <c r="BM17" s="34">
        <f t="shared" si="28"/>
        <v>0</v>
      </c>
    </row>
    <row r="18" spans="1:65" ht="16.5" hidden="1">
      <c r="A18" s="26">
        <v>10</v>
      </c>
      <c r="B18" s="169"/>
      <c r="C18" s="29"/>
      <c r="D18" s="29">
        <f t="shared" si="0"/>
        <v>0</v>
      </c>
      <c r="E18" s="29">
        <f t="shared" si="1"/>
        <v>0</v>
      </c>
      <c r="F18" s="29"/>
      <c r="G18" s="29"/>
      <c r="H18" s="29"/>
      <c r="I18" s="32">
        <f t="shared" si="2"/>
        <v>0</v>
      </c>
      <c r="J18" s="32">
        <f t="shared" si="2"/>
        <v>0</v>
      </c>
      <c r="K18" s="32">
        <f t="shared" si="2"/>
        <v>0</v>
      </c>
      <c r="L18" s="51">
        <v>0</v>
      </c>
      <c r="M18" s="29">
        <f t="shared" si="3"/>
        <v>0</v>
      </c>
      <c r="N18" s="29">
        <f t="shared" si="4"/>
        <v>0</v>
      </c>
      <c r="O18" s="29">
        <v>0</v>
      </c>
      <c r="P18" s="29">
        <v>0</v>
      </c>
      <c r="Q18" s="29">
        <f t="shared" si="5"/>
        <v>0</v>
      </c>
      <c r="R18" s="32">
        <f t="shared" si="6"/>
        <v>0</v>
      </c>
      <c r="S18" s="32">
        <f t="shared" si="6"/>
        <v>0</v>
      </c>
      <c r="T18" s="32">
        <f t="shared" si="6"/>
        <v>0</v>
      </c>
      <c r="U18" s="51"/>
      <c r="V18" s="29">
        <f t="shared" si="7"/>
        <v>0</v>
      </c>
      <c r="W18" s="29">
        <f t="shared" si="8"/>
        <v>0</v>
      </c>
      <c r="X18" s="29"/>
      <c r="Y18" s="29"/>
      <c r="Z18" s="29">
        <f t="shared" si="9"/>
        <v>0</v>
      </c>
      <c r="AA18" s="32">
        <f t="shared" si="10"/>
        <v>0</v>
      </c>
      <c r="AB18" s="32">
        <f t="shared" si="10"/>
        <v>0</v>
      </c>
      <c r="AC18" s="32">
        <f t="shared" si="10"/>
        <v>0</v>
      </c>
      <c r="AD18" s="51"/>
      <c r="AE18" s="29">
        <f t="shared" si="11"/>
        <v>0</v>
      </c>
      <c r="AF18" s="29">
        <f t="shared" si="12"/>
        <v>0</v>
      </c>
      <c r="AG18" s="29"/>
      <c r="AH18" s="29"/>
      <c r="AI18" s="29">
        <f t="shared" si="13"/>
        <v>0</v>
      </c>
      <c r="AJ18" s="29">
        <f t="shared" si="14"/>
        <v>0</v>
      </c>
      <c r="AK18" s="29">
        <f t="shared" si="14"/>
        <v>0</v>
      </c>
      <c r="AL18" s="29">
        <f t="shared" si="14"/>
        <v>0</v>
      </c>
      <c r="AM18" s="51"/>
      <c r="AN18" s="29">
        <f t="shared" si="15"/>
        <v>0</v>
      </c>
      <c r="AO18" s="29">
        <f t="shared" si="16"/>
        <v>0</v>
      </c>
      <c r="AP18" s="29"/>
      <c r="AQ18" s="29"/>
      <c r="AR18" s="29">
        <f t="shared" si="17"/>
        <v>0</v>
      </c>
      <c r="AS18" s="29">
        <f t="shared" si="18"/>
        <v>0</v>
      </c>
      <c r="AT18" s="29">
        <f t="shared" si="18"/>
        <v>0</v>
      </c>
      <c r="AU18" s="29">
        <f t="shared" si="18"/>
        <v>0</v>
      </c>
      <c r="AV18" s="51"/>
      <c r="AW18" s="29">
        <f t="shared" si="19"/>
        <v>0</v>
      </c>
      <c r="AX18" s="29">
        <f t="shared" si="20"/>
        <v>0</v>
      </c>
      <c r="AY18" s="29"/>
      <c r="AZ18" s="29"/>
      <c r="BA18" s="29">
        <f t="shared" si="21"/>
        <v>0</v>
      </c>
      <c r="BB18" s="29">
        <f t="shared" si="22"/>
        <v>0</v>
      </c>
      <c r="BC18" s="29">
        <f t="shared" si="22"/>
        <v>0</v>
      </c>
      <c r="BD18" s="29">
        <f t="shared" si="22"/>
        <v>0</v>
      </c>
      <c r="BE18" s="34">
        <f t="shared" si="23"/>
        <v>0</v>
      </c>
      <c r="BF18" s="34">
        <f t="shared" si="24"/>
        <v>0</v>
      </c>
      <c r="BG18" s="34">
        <f t="shared" si="25"/>
        <v>0</v>
      </c>
      <c r="BH18" s="34">
        <f t="shared" si="26"/>
        <v>0</v>
      </c>
      <c r="BI18" s="34">
        <f t="shared" si="26"/>
        <v>0</v>
      </c>
      <c r="BJ18" s="34">
        <f t="shared" si="27"/>
        <v>0</v>
      </c>
      <c r="BK18" s="34">
        <f t="shared" si="28"/>
        <v>0</v>
      </c>
      <c r="BL18" s="34">
        <f t="shared" si="28"/>
        <v>0</v>
      </c>
      <c r="BM18" s="34">
        <f t="shared" si="28"/>
        <v>0</v>
      </c>
    </row>
    <row r="19" spans="1:65" ht="16.5" hidden="1">
      <c r="A19" s="26">
        <v>11</v>
      </c>
      <c r="B19" s="169"/>
      <c r="C19" s="29"/>
      <c r="D19" s="29">
        <f t="shared" si="0"/>
        <v>0</v>
      </c>
      <c r="E19" s="29">
        <f t="shared" si="1"/>
        <v>0</v>
      </c>
      <c r="F19" s="29"/>
      <c r="G19" s="29"/>
      <c r="H19" s="29"/>
      <c r="I19" s="32">
        <f t="shared" si="2"/>
        <v>0</v>
      </c>
      <c r="J19" s="32">
        <f t="shared" si="2"/>
        <v>0</v>
      </c>
      <c r="K19" s="32">
        <f t="shared" si="2"/>
        <v>0</v>
      </c>
      <c r="L19" s="51">
        <v>0</v>
      </c>
      <c r="M19" s="29">
        <f t="shared" si="3"/>
        <v>0</v>
      </c>
      <c r="N19" s="29">
        <f t="shared" si="4"/>
        <v>0</v>
      </c>
      <c r="O19" s="29">
        <v>0</v>
      </c>
      <c r="P19" s="29">
        <v>0</v>
      </c>
      <c r="Q19" s="29">
        <f t="shared" si="5"/>
        <v>0</v>
      </c>
      <c r="R19" s="32">
        <f t="shared" si="6"/>
        <v>0</v>
      </c>
      <c r="S19" s="32">
        <f t="shared" si="6"/>
        <v>0</v>
      </c>
      <c r="T19" s="32">
        <f t="shared" si="6"/>
        <v>0</v>
      </c>
      <c r="U19" s="51"/>
      <c r="V19" s="29">
        <f t="shared" si="7"/>
        <v>0</v>
      </c>
      <c r="W19" s="29">
        <f t="shared" si="8"/>
        <v>0</v>
      </c>
      <c r="X19" s="29"/>
      <c r="Y19" s="29"/>
      <c r="Z19" s="29">
        <f t="shared" si="9"/>
        <v>0</v>
      </c>
      <c r="AA19" s="32">
        <f t="shared" si="10"/>
        <v>0</v>
      </c>
      <c r="AB19" s="32">
        <f t="shared" si="10"/>
        <v>0</v>
      </c>
      <c r="AC19" s="32">
        <f t="shared" si="10"/>
        <v>0</v>
      </c>
      <c r="AD19" s="51"/>
      <c r="AE19" s="29">
        <f t="shared" si="11"/>
        <v>0</v>
      </c>
      <c r="AF19" s="29">
        <f t="shared" si="12"/>
        <v>0</v>
      </c>
      <c r="AG19" s="29"/>
      <c r="AH19" s="29"/>
      <c r="AI19" s="29">
        <f t="shared" si="13"/>
        <v>0</v>
      </c>
      <c r="AJ19" s="29">
        <f t="shared" si="14"/>
        <v>0</v>
      </c>
      <c r="AK19" s="29">
        <f t="shared" si="14"/>
        <v>0</v>
      </c>
      <c r="AL19" s="29">
        <f t="shared" si="14"/>
        <v>0</v>
      </c>
      <c r="AM19" s="51"/>
      <c r="AN19" s="29">
        <f t="shared" si="15"/>
        <v>0</v>
      </c>
      <c r="AO19" s="29">
        <f t="shared" si="16"/>
        <v>0</v>
      </c>
      <c r="AP19" s="29"/>
      <c r="AQ19" s="29"/>
      <c r="AR19" s="29">
        <f t="shared" si="17"/>
        <v>0</v>
      </c>
      <c r="AS19" s="29">
        <f t="shared" si="18"/>
        <v>0</v>
      </c>
      <c r="AT19" s="29">
        <f t="shared" si="18"/>
        <v>0</v>
      </c>
      <c r="AU19" s="29">
        <f t="shared" si="18"/>
        <v>0</v>
      </c>
      <c r="AV19" s="51"/>
      <c r="AW19" s="29">
        <f t="shared" si="19"/>
        <v>0</v>
      </c>
      <c r="AX19" s="29">
        <f t="shared" si="20"/>
        <v>0</v>
      </c>
      <c r="AY19" s="29"/>
      <c r="AZ19" s="29"/>
      <c r="BA19" s="29">
        <f t="shared" si="21"/>
        <v>0</v>
      </c>
      <c r="BB19" s="29">
        <f t="shared" si="22"/>
        <v>0</v>
      </c>
      <c r="BC19" s="29">
        <f t="shared" si="22"/>
        <v>0</v>
      </c>
      <c r="BD19" s="29">
        <f t="shared" si="22"/>
        <v>0</v>
      </c>
      <c r="BE19" s="34">
        <f t="shared" si="23"/>
        <v>0</v>
      </c>
      <c r="BF19" s="34">
        <f t="shared" si="24"/>
        <v>0</v>
      </c>
      <c r="BG19" s="34">
        <f t="shared" si="25"/>
        <v>0</v>
      </c>
      <c r="BH19" s="34">
        <f t="shared" si="26"/>
        <v>0</v>
      </c>
      <c r="BI19" s="34">
        <f t="shared" si="26"/>
        <v>0</v>
      </c>
      <c r="BJ19" s="34">
        <f t="shared" si="27"/>
        <v>0</v>
      </c>
      <c r="BK19" s="34">
        <f t="shared" si="28"/>
        <v>0</v>
      </c>
      <c r="BL19" s="34">
        <f t="shared" si="28"/>
        <v>0</v>
      </c>
      <c r="BM19" s="34">
        <f t="shared" si="28"/>
        <v>0</v>
      </c>
    </row>
    <row r="20" spans="1:65" ht="16.5" hidden="1">
      <c r="A20" s="26">
        <v>12</v>
      </c>
      <c r="B20" s="169"/>
      <c r="C20" s="29"/>
      <c r="D20" s="29">
        <f t="shared" si="0"/>
        <v>0</v>
      </c>
      <c r="E20" s="29">
        <f t="shared" si="1"/>
        <v>0</v>
      </c>
      <c r="F20" s="29"/>
      <c r="G20" s="29"/>
      <c r="H20" s="29"/>
      <c r="I20" s="32">
        <f t="shared" si="2"/>
        <v>0</v>
      </c>
      <c r="J20" s="32">
        <f t="shared" si="2"/>
        <v>0</v>
      </c>
      <c r="K20" s="32">
        <f t="shared" si="2"/>
        <v>0</v>
      </c>
      <c r="L20" s="51">
        <v>0</v>
      </c>
      <c r="M20" s="29">
        <f t="shared" si="3"/>
        <v>0</v>
      </c>
      <c r="N20" s="29">
        <f t="shared" si="4"/>
        <v>0</v>
      </c>
      <c r="O20" s="29">
        <v>0</v>
      </c>
      <c r="P20" s="29">
        <v>0</v>
      </c>
      <c r="Q20" s="29">
        <f t="shared" si="5"/>
        <v>0</v>
      </c>
      <c r="R20" s="32">
        <f t="shared" si="6"/>
        <v>0</v>
      </c>
      <c r="S20" s="32">
        <f t="shared" si="6"/>
        <v>0</v>
      </c>
      <c r="T20" s="32">
        <f t="shared" si="6"/>
        <v>0</v>
      </c>
      <c r="U20" s="51"/>
      <c r="V20" s="29">
        <f t="shared" si="7"/>
        <v>0</v>
      </c>
      <c r="W20" s="29">
        <f t="shared" si="8"/>
        <v>0</v>
      </c>
      <c r="X20" s="29"/>
      <c r="Y20" s="29"/>
      <c r="Z20" s="29">
        <f t="shared" si="9"/>
        <v>0</v>
      </c>
      <c r="AA20" s="32">
        <f t="shared" si="10"/>
        <v>0</v>
      </c>
      <c r="AB20" s="32">
        <f t="shared" si="10"/>
        <v>0</v>
      </c>
      <c r="AC20" s="32">
        <f t="shared" si="10"/>
        <v>0</v>
      </c>
      <c r="AD20" s="51"/>
      <c r="AE20" s="29">
        <f t="shared" si="11"/>
        <v>0</v>
      </c>
      <c r="AF20" s="29">
        <f t="shared" si="12"/>
        <v>0</v>
      </c>
      <c r="AG20" s="29"/>
      <c r="AH20" s="29"/>
      <c r="AI20" s="29">
        <f t="shared" si="13"/>
        <v>0</v>
      </c>
      <c r="AJ20" s="29">
        <f t="shared" si="14"/>
        <v>0</v>
      </c>
      <c r="AK20" s="29">
        <f t="shared" si="14"/>
        <v>0</v>
      </c>
      <c r="AL20" s="29">
        <f t="shared" si="14"/>
        <v>0</v>
      </c>
      <c r="AM20" s="51"/>
      <c r="AN20" s="29">
        <f t="shared" si="15"/>
        <v>0</v>
      </c>
      <c r="AO20" s="29">
        <f t="shared" si="16"/>
        <v>0</v>
      </c>
      <c r="AP20" s="29"/>
      <c r="AQ20" s="29"/>
      <c r="AR20" s="29">
        <f t="shared" si="17"/>
        <v>0</v>
      </c>
      <c r="AS20" s="29">
        <f t="shared" si="18"/>
        <v>0</v>
      </c>
      <c r="AT20" s="29">
        <f t="shared" si="18"/>
        <v>0</v>
      </c>
      <c r="AU20" s="29">
        <f t="shared" si="18"/>
        <v>0</v>
      </c>
      <c r="AV20" s="51"/>
      <c r="AW20" s="29">
        <f t="shared" si="19"/>
        <v>0</v>
      </c>
      <c r="AX20" s="29">
        <f t="shared" si="20"/>
        <v>0</v>
      </c>
      <c r="AY20" s="29"/>
      <c r="AZ20" s="29"/>
      <c r="BA20" s="29">
        <f t="shared" si="21"/>
        <v>0</v>
      </c>
      <c r="BB20" s="29">
        <f t="shared" si="22"/>
        <v>0</v>
      </c>
      <c r="BC20" s="29">
        <f t="shared" si="22"/>
        <v>0</v>
      </c>
      <c r="BD20" s="29">
        <f t="shared" si="22"/>
        <v>0</v>
      </c>
      <c r="BE20" s="34">
        <f t="shared" si="23"/>
        <v>0</v>
      </c>
      <c r="BF20" s="34">
        <f t="shared" si="24"/>
        <v>0</v>
      </c>
      <c r="BG20" s="34">
        <f t="shared" si="25"/>
        <v>0</v>
      </c>
      <c r="BH20" s="34">
        <f t="shared" si="26"/>
        <v>0</v>
      </c>
      <c r="BI20" s="34">
        <f t="shared" si="26"/>
        <v>0</v>
      </c>
      <c r="BJ20" s="34">
        <f t="shared" si="27"/>
        <v>0</v>
      </c>
      <c r="BK20" s="34">
        <f t="shared" si="28"/>
        <v>0</v>
      </c>
      <c r="BL20" s="34">
        <f t="shared" si="28"/>
        <v>0</v>
      </c>
      <c r="BM20" s="34">
        <f t="shared" si="28"/>
        <v>0</v>
      </c>
    </row>
    <row r="21" spans="1:65" ht="16.5" hidden="1">
      <c r="A21" s="26">
        <v>13</v>
      </c>
      <c r="B21" s="169"/>
      <c r="C21" s="29"/>
      <c r="D21" s="29">
        <f t="shared" si="0"/>
        <v>0</v>
      </c>
      <c r="E21" s="29">
        <f t="shared" si="1"/>
        <v>0</v>
      </c>
      <c r="F21" s="29"/>
      <c r="G21" s="29"/>
      <c r="H21" s="29"/>
      <c r="I21" s="32">
        <f t="shared" si="2"/>
        <v>0</v>
      </c>
      <c r="J21" s="32">
        <f t="shared" si="2"/>
        <v>0</v>
      </c>
      <c r="K21" s="32">
        <f t="shared" si="2"/>
        <v>0</v>
      </c>
      <c r="L21" s="51">
        <v>0</v>
      </c>
      <c r="M21" s="29">
        <f t="shared" si="3"/>
        <v>0</v>
      </c>
      <c r="N21" s="29">
        <f t="shared" si="4"/>
        <v>0</v>
      </c>
      <c r="O21" s="29">
        <v>0</v>
      </c>
      <c r="P21" s="29">
        <v>0</v>
      </c>
      <c r="Q21" s="29">
        <f t="shared" si="5"/>
        <v>0</v>
      </c>
      <c r="R21" s="32">
        <f t="shared" si="6"/>
        <v>0</v>
      </c>
      <c r="S21" s="32">
        <f t="shared" si="6"/>
        <v>0</v>
      </c>
      <c r="T21" s="32">
        <f t="shared" si="6"/>
        <v>0</v>
      </c>
      <c r="U21" s="51"/>
      <c r="V21" s="29">
        <f t="shared" si="7"/>
        <v>0</v>
      </c>
      <c r="W21" s="29">
        <f t="shared" si="8"/>
        <v>0</v>
      </c>
      <c r="X21" s="29"/>
      <c r="Y21" s="29"/>
      <c r="Z21" s="29">
        <f t="shared" si="9"/>
        <v>0</v>
      </c>
      <c r="AA21" s="32">
        <f t="shared" si="10"/>
        <v>0</v>
      </c>
      <c r="AB21" s="32">
        <f t="shared" si="10"/>
        <v>0</v>
      </c>
      <c r="AC21" s="32">
        <f t="shared" si="10"/>
        <v>0</v>
      </c>
      <c r="AD21" s="51"/>
      <c r="AE21" s="29">
        <f t="shared" si="11"/>
        <v>0</v>
      </c>
      <c r="AF21" s="29">
        <f t="shared" si="12"/>
        <v>0</v>
      </c>
      <c r="AG21" s="29"/>
      <c r="AH21" s="29"/>
      <c r="AI21" s="29">
        <f t="shared" si="13"/>
        <v>0</v>
      </c>
      <c r="AJ21" s="29">
        <f t="shared" si="14"/>
        <v>0</v>
      </c>
      <c r="AK21" s="29">
        <f t="shared" si="14"/>
        <v>0</v>
      </c>
      <c r="AL21" s="29">
        <f t="shared" si="14"/>
        <v>0</v>
      </c>
      <c r="AM21" s="51"/>
      <c r="AN21" s="29">
        <f t="shared" si="15"/>
        <v>0</v>
      </c>
      <c r="AO21" s="29">
        <f t="shared" si="16"/>
        <v>0</v>
      </c>
      <c r="AP21" s="29"/>
      <c r="AQ21" s="29"/>
      <c r="AR21" s="29">
        <f t="shared" si="17"/>
        <v>0</v>
      </c>
      <c r="AS21" s="29">
        <f t="shared" si="18"/>
        <v>0</v>
      </c>
      <c r="AT21" s="29">
        <f t="shared" si="18"/>
        <v>0</v>
      </c>
      <c r="AU21" s="29">
        <f t="shared" si="18"/>
        <v>0</v>
      </c>
      <c r="AV21" s="51"/>
      <c r="AW21" s="29">
        <f t="shared" si="19"/>
        <v>0</v>
      </c>
      <c r="AX21" s="29">
        <f t="shared" si="20"/>
        <v>0</v>
      </c>
      <c r="AY21" s="29"/>
      <c r="AZ21" s="29"/>
      <c r="BA21" s="29">
        <f t="shared" si="21"/>
        <v>0</v>
      </c>
      <c r="BB21" s="29">
        <f t="shared" si="22"/>
        <v>0</v>
      </c>
      <c r="BC21" s="29">
        <f t="shared" si="22"/>
        <v>0</v>
      </c>
      <c r="BD21" s="29">
        <f t="shared" si="22"/>
        <v>0</v>
      </c>
      <c r="BE21" s="34">
        <f t="shared" si="23"/>
        <v>0</v>
      </c>
      <c r="BF21" s="34">
        <f t="shared" si="24"/>
        <v>0</v>
      </c>
      <c r="BG21" s="34">
        <f t="shared" si="25"/>
        <v>0</v>
      </c>
      <c r="BH21" s="34">
        <f t="shared" si="26"/>
        <v>0</v>
      </c>
      <c r="BI21" s="34">
        <f t="shared" si="26"/>
        <v>0</v>
      </c>
      <c r="BJ21" s="34">
        <f t="shared" si="27"/>
        <v>0</v>
      </c>
      <c r="BK21" s="34">
        <f t="shared" si="28"/>
        <v>0</v>
      </c>
      <c r="BL21" s="34">
        <f t="shared" si="28"/>
        <v>0</v>
      </c>
      <c r="BM21" s="34">
        <f t="shared" si="28"/>
        <v>0</v>
      </c>
    </row>
    <row r="22" spans="1:65" ht="16.5" hidden="1">
      <c r="A22" s="26">
        <v>14</v>
      </c>
      <c r="B22" s="169"/>
      <c r="C22" s="29"/>
      <c r="D22" s="29">
        <f t="shared" si="0"/>
        <v>0</v>
      </c>
      <c r="E22" s="29">
        <f t="shared" si="1"/>
        <v>0</v>
      </c>
      <c r="F22" s="29"/>
      <c r="G22" s="29"/>
      <c r="H22" s="29"/>
      <c r="I22" s="32">
        <f t="shared" si="2"/>
        <v>0</v>
      </c>
      <c r="J22" s="32">
        <f t="shared" si="2"/>
        <v>0</v>
      </c>
      <c r="K22" s="32">
        <f t="shared" si="2"/>
        <v>0</v>
      </c>
      <c r="L22" s="51">
        <v>0</v>
      </c>
      <c r="M22" s="29">
        <f t="shared" si="3"/>
        <v>0</v>
      </c>
      <c r="N22" s="29">
        <f t="shared" si="4"/>
        <v>0</v>
      </c>
      <c r="O22" s="29">
        <v>0</v>
      </c>
      <c r="P22" s="29">
        <v>0</v>
      </c>
      <c r="Q22" s="29">
        <f t="shared" si="5"/>
        <v>0</v>
      </c>
      <c r="R22" s="32">
        <f t="shared" si="6"/>
        <v>0</v>
      </c>
      <c r="S22" s="32">
        <f t="shared" si="6"/>
        <v>0</v>
      </c>
      <c r="T22" s="32">
        <f t="shared" si="6"/>
        <v>0</v>
      </c>
      <c r="U22" s="51"/>
      <c r="V22" s="29">
        <f t="shared" si="7"/>
        <v>0</v>
      </c>
      <c r="W22" s="29">
        <f t="shared" si="8"/>
        <v>0</v>
      </c>
      <c r="X22" s="29"/>
      <c r="Y22" s="29"/>
      <c r="Z22" s="29">
        <f t="shared" si="9"/>
        <v>0</v>
      </c>
      <c r="AA22" s="32">
        <f t="shared" si="10"/>
        <v>0</v>
      </c>
      <c r="AB22" s="32">
        <f t="shared" si="10"/>
        <v>0</v>
      </c>
      <c r="AC22" s="32">
        <f t="shared" si="10"/>
        <v>0</v>
      </c>
      <c r="AD22" s="51"/>
      <c r="AE22" s="29">
        <f t="shared" si="11"/>
        <v>0</v>
      </c>
      <c r="AF22" s="29">
        <f t="shared" si="12"/>
        <v>0</v>
      </c>
      <c r="AG22" s="29"/>
      <c r="AH22" s="29"/>
      <c r="AI22" s="29">
        <f t="shared" si="13"/>
        <v>0</v>
      </c>
      <c r="AJ22" s="29">
        <f t="shared" si="14"/>
        <v>0</v>
      </c>
      <c r="AK22" s="29">
        <f t="shared" si="14"/>
        <v>0</v>
      </c>
      <c r="AL22" s="29">
        <f t="shared" si="14"/>
        <v>0</v>
      </c>
      <c r="AM22" s="51"/>
      <c r="AN22" s="29">
        <f t="shared" si="15"/>
        <v>0</v>
      </c>
      <c r="AO22" s="29">
        <f t="shared" si="16"/>
        <v>0</v>
      </c>
      <c r="AP22" s="29"/>
      <c r="AQ22" s="29"/>
      <c r="AR22" s="29">
        <f t="shared" si="17"/>
        <v>0</v>
      </c>
      <c r="AS22" s="29">
        <f t="shared" si="18"/>
        <v>0</v>
      </c>
      <c r="AT22" s="29">
        <f t="shared" si="18"/>
        <v>0</v>
      </c>
      <c r="AU22" s="29">
        <f t="shared" si="18"/>
        <v>0</v>
      </c>
      <c r="AV22" s="51"/>
      <c r="AW22" s="29">
        <f t="shared" si="19"/>
        <v>0</v>
      </c>
      <c r="AX22" s="29">
        <f t="shared" si="20"/>
        <v>0</v>
      </c>
      <c r="AY22" s="29"/>
      <c r="AZ22" s="29"/>
      <c r="BA22" s="29">
        <f t="shared" si="21"/>
        <v>0</v>
      </c>
      <c r="BB22" s="29">
        <f t="shared" si="22"/>
        <v>0</v>
      </c>
      <c r="BC22" s="29">
        <f t="shared" si="22"/>
        <v>0</v>
      </c>
      <c r="BD22" s="29">
        <f t="shared" si="22"/>
        <v>0</v>
      </c>
      <c r="BE22" s="34">
        <f t="shared" si="23"/>
        <v>0</v>
      </c>
      <c r="BF22" s="34">
        <f t="shared" si="24"/>
        <v>0</v>
      </c>
      <c r="BG22" s="34">
        <f t="shared" si="25"/>
        <v>0</v>
      </c>
      <c r="BH22" s="34">
        <f t="shared" si="26"/>
        <v>0</v>
      </c>
      <c r="BI22" s="34">
        <f t="shared" si="26"/>
        <v>0</v>
      </c>
      <c r="BJ22" s="34">
        <f t="shared" si="27"/>
        <v>0</v>
      </c>
      <c r="BK22" s="34">
        <f t="shared" si="28"/>
        <v>0</v>
      </c>
      <c r="BL22" s="34">
        <f t="shared" si="28"/>
        <v>0</v>
      </c>
      <c r="BM22" s="34">
        <f t="shared" si="28"/>
        <v>0</v>
      </c>
    </row>
    <row r="23" spans="1:65" ht="16.5" hidden="1">
      <c r="A23" s="26">
        <v>15</v>
      </c>
      <c r="B23" s="169"/>
      <c r="C23" s="29"/>
      <c r="D23" s="29">
        <f t="shared" si="0"/>
        <v>0</v>
      </c>
      <c r="E23" s="29">
        <f t="shared" si="1"/>
        <v>0</v>
      </c>
      <c r="F23" s="29"/>
      <c r="G23" s="29"/>
      <c r="H23" s="29"/>
      <c r="I23" s="32">
        <f t="shared" si="2"/>
        <v>0</v>
      </c>
      <c r="J23" s="32">
        <f t="shared" si="2"/>
        <v>0</v>
      </c>
      <c r="K23" s="32">
        <f t="shared" si="2"/>
        <v>0</v>
      </c>
      <c r="L23" s="51">
        <v>0</v>
      </c>
      <c r="M23" s="29">
        <f t="shared" si="3"/>
        <v>0</v>
      </c>
      <c r="N23" s="29">
        <f t="shared" si="4"/>
        <v>0</v>
      </c>
      <c r="O23" s="29">
        <v>0</v>
      </c>
      <c r="P23" s="29">
        <v>0</v>
      </c>
      <c r="Q23" s="29">
        <f t="shared" si="5"/>
        <v>0</v>
      </c>
      <c r="R23" s="32">
        <f t="shared" si="6"/>
        <v>0</v>
      </c>
      <c r="S23" s="32">
        <f t="shared" si="6"/>
        <v>0</v>
      </c>
      <c r="T23" s="32">
        <f t="shared" si="6"/>
        <v>0</v>
      </c>
      <c r="U23" s="51"/>
      <c r="V23" s="29">
        <f t="shared" si="7"/>
        <v>0</v>
      </c>
      <c r="W23" s="29">
        <f t="shared" si="8"/>
        <v>0</v>
      </c>
      <c r="X23" s="29"/>
      <c r="Y23" s="29"/>
      <c r="Z23" s="29">
        <f t="shared" si="9"/>
        <v>0</v>
      </c>
      <c r="AA23" s="32">
        <f t="shared" si="10"/>
        <v>0</v>
      </c>
      <c r="AB23" s="32">
        <f t="shared" si="10"/>
        <v>0</v>
      </c>
      <c r="AC23" s="32">
        <f t="shared" si="10"/>
        <v>0</v>
      </c>
      <c r="AD23" s="51"/>
      <c r="AE23" s="29">
        <f t="shared" si="11"/>
        <v>0</v>
      </c>
      <c r="AF23" s="29">
        <f t="shared" si="12"/>
        <v>0</v>
      </c>
      <c r="AG23" s="29"/>
      <c r="AH23" s="29"/>
      <c r="AI23" s="29">
        <f t="shared" si="13"/>
        <v>0</v>
      </c>
      <c r="AJ23" s="29">
        <f t="shared" si="14"/>
        <v>0</v>
      </c>
      <c r="AK23" s="29">
        <f t="shared" si="14"/>
        <v>0</v>
      </c>
      <c r="AL23" s="29">
        <f t="shared" si="14"/>
        <v>0</v>
      </c>
      <c r="AM23" s="51"/>
      <c r="AN23" s="29">
        <f t="shared" si="15"/>
        <v>0</v>
      </c>
      <c r="AO23" s="29">
        <f t="shared" si="16"/>
        <v>0</v>
      </c>
      <c r="AP23" s="29"/>
      <c r="AQ23" s="29"/>
      <c r="AR23" s="29">
        <f t="shared" si="17"/>
        <v>0</v>
      </c>
      <c r="AS23" s="29">
        <f t="shared" si="18"/>
        <v>0</v>
      </c>
      <c r="AT23" s="29">
        <f t="shared" si="18"/>
        <v>0</v>
      </c>
      <c r="AU23" s="29">
        <f t="shared" si="18"/>
        <v>0</v>
      </c>
      <c r="AV23" s="51"/>
      <c r="AW23" s="29">
        <f t="shared" si="19"/>
        <v>0</v>
      </c>
      <c r="AX23" s="29">
        <f t="shared" si="20"/>
        <v>0</v>
      </c>
      <c r="AY23" s="29"/>
      <c r="AZ23" s="29"/>
      <c r="BA23" s="29">
        <f t="shared" si="21"/>
        <v>0</v>
      </c>
      <c r="BB23" s="29">
        <f t="shared" si="22"/>
        <v>0</v>
      </c>
      <c r="BC23" s="29">
        <f t="shared" si="22"/>
        <v>0</v>
      </c>
      <c r="BD23" s="29">
        <f t="shared" si="22"/>
        <v>0</v>
      </c>
      <c r="BE23" s="34">
        <f t="shared" si="23"/>
        <v>0</v>
      </c>
      <c r="BF23" s="34">
        <f t="shared" si="24"/>
        <v>0</v>
      </c>
      <c r="BG23" s="34">
        <f t="shared" si="25"/>
        <v>0</v>
      </c>
      <c r="BH23" s="34">
        <f t="shared" si="26"/>
        <v>0</v>
      </c>
      <c r="BI23" s="34">
        <f t="shared" si="26"/>
        <v>0</v>
      </c>
      <c r="BJ23" s="34">
        <f t="shared" si="27"/>
        <v>0</v>
      </c>
      <c r="BK23" s="34">
        <f t="shared" si="28"/>
        <v>0</v>
      </c>
      <c r="BL23" s="34">
        <f t="shared" si="28"/>
        <v>0</v>
      </c>
      <c r="BM23" s="34">
        <f t="shared" si="28"/>
        <v>0</v>
      </c>
    </row>
    <row r="24" spans="1:65" ht="16.5" hidden="1">
      <c r="A24" s="26">
        <v>16</v>
      </c>
      <c r="B24" s="169"/>
      <c r="C24" s="29"/>
      <c r="D24" s="29">
        <f t="shared" si="0"/>
        <v>0</v>
      </c>
      <c r="E24" s="29">
        <f t="shared" si="1"/>
        <v>0</v>
      </c>
      <c r="F24" s="29"/>
      <c r="G24" s="29"/>
      <c r="H24" s="29"/>
      <c r="I24" s="32">
        <f t="shared" si="2"/>
        <v>0</v>
      </c>
      <c r="J24" s="32">
        <f t="shared" si="2"/>
        <v>0</v>
      </c>
      <c r="K24" s="32">
        <f t="shared" si="2"/>
        <v>0</v>
      </c>
      <c r="L24" s="51">
        <v>0</v>
      </c>
      <c r="M24" s="29">
        <f t="shared" si="3"/>
        <v>0</v>
      </c>
      <c r="N24" s="29">
        <f t="shared" si="4"/>
        <v>0</v>
      </c>
      <c r="O24" s="29">
        <v>0</v>
      </c>
      <c r="P24" s="29">
        <v>0</v>
      </c>
      <c r="Q24" s="29">
        <f t="shared" si="5"/>
        <v>0</v>
      </c>
      <c r="R24" s="32">
        <f t="shared" si="6"/>
        <v>0</v>
      </c>
      <c r="S24" s="32">
        <f t="shared" si="6"/>
        <v>0</v>
      </c>
      <c r="T24" s="32">
        <f t="shared" si="6"/>
        <v>0</v>
      </c>
      <c r="U24" s="51"/>
      <c r="V24" s="29">
        <f t="shared" si="7"/>
        <v>0</v>
      </c>
      <c r="W24" s="29">
        <f t="shared" si="8"/>
        <v>0</v>
      </c>
      <c r="X24" s="29"/>
      <c r="Y24" s="29"/>
      <c r="Z24" s="29">
        <f t="shared" si="9"/>
        <v>0</v>
      </c>
      <c r="AA24" s="32">
        <f t="shared" si="10"/>
        <v>0</v>
      </c>
      <c r="AB24" s="32">
        <f t="shared" si="10"/>
        <v>0</v>
      </c>
      <c r="AC24" s="32">
        <f t="shared" si="10"/>
        <v>0</v>
      </c>
      <c r="AD24" s="51"/>
      <c r="AE24" s="29">
        <f t="shared" si="11"/>
        <v>0</v>
      </c>
      <c r="AF24" s="29">
        <f t="shared" si="12"/>
        <v>0</v>
      </c>
      <c r="AG24" s="29"/>
      <c r="AH24" s="29"/>
      <c r="AI24" s="29">
        <f t="shared" si="13"/>
        <v>0</v>
      </c>
      <c r="AJ24" s="29">
        <f t="shared" si="14"/>
        <v>0</v>
      </c>
      <c r="AK24" s="29">
        <f t="shared" si="14"/>
        <v>0</v>
      </c>
      <c r="AL24" s="29">
        <f t="shared" si="14"/>
        <v>0</v>
      </c>
      <c r="AM24" s="51"/>
      <c r="AN24" s="29">
        <f t="shared" si="15"/>
        <v>0</v>
      </c>
      <c r="AO24" s="29">
        <f t="shared" si="16"/>
        <v>0</v>
      </c>
      <c r="AP24" s="29"/>
      <c r="AQ24" s="29"/>
      <c r="AR24" s="29">
        <f t="shared" si="17"/>
        <v>0</v>
      </c>
      <c r="AS24" s="29">
        <f t="shared" si="18"/>
        <v>0</v>
      </c>
      <c r="AT24" s="29">
        <f t="shared" si="18"/>
        <v>0</v>
      </c>
      <c r="AU24" s="29">
        <f t="shared" si="18"/>
        <v>0</v>
      </c>
      <c r="AV24" s="51"/>
      <c r="AW24" s="29">
        <f t="shared" si="19"/>
        <v>0</v>
      </c>
      <c r="AX24" s="29">
        <f t="shared" si="20"/>
        <v>0</v>
      </c>
      <c r="AY24" s="29"/>
      <c r="AZ24" s="29"/>
      <c r="BA24" s="29">
        <f t="shared" si="21"/>
        <v>0</v>
      </c>
      <c r="BB24" s="29">
        <f t="shared" si="22"/>
        <v>0</v>
      </c>
      <c r="BC24" s="29">
        <f t="shared" si="22"/>
        <v>0</v>
      </c>
      <c r="BD24" s="29">
        <f t="shared" si="22"/>
        <v>0</v>
      </c>
      <c r="BE24" s="34">
        <f t="shared" si="23"/>
        <v>0</v>
      </c>
      <c r="BF24" s="34">
        <f t="shared" si="24"/>
        <v>0</v>
      </c>
      <c r="BG24" s="34">
        <f t="shared" si="25"/>
        <v>0</v>
      </c>
      <c r="BH24" s="34">
        <f t="shared" si="26"/>
        <v>0</v>
      </c>
      <c r="BI24" s="34">
        <f t="shared" si="26"/>
        <v>0</v>
      </c>
      <c r="BJ24" s="34">
        <f t="shared" si="27"/>
        <v>0</v>
      </c>
      <c r="BK24" s="34">
        <f t="shared" si="28"/>
        <v>0</v>
      </c>
      <c r="BL24" s="34">
        <f t="shared" si="28"/>
        <v>0</v>
      </c>
      <c r="BM24" s="34">
        <f t="shared" si="28"/>
        <v>0</v>
      </c>
    </row>
    <row r="25" spans="1:65" ht="16.5" hidden="1">
      <c r="A25" s="26">
        <v>17</v>
      </c>
      <c r="B25" s="169"/>
      <c r="C25" s="29"/>
      <c r="D25" s="29">
        <f t="shared" si="0"/>
        <v>0</v>
      </c>
      <c r="E25" s="29">
        <f t="shared" si="1"/>
        <v>0</v>
      </c>
      <c r="F25" s="29"/>
      <c r="G25" s="29"/>
      <c r="H25" s="29"/>
      <c r="I25" s="32">
        <f t="shared" si="2"/>
        <v>0</v>
      </c>
      <c r="J25" s="32">
        <f t="shared" si="2"/>
        <v>0</v>
      </c>
      <c r="K25" s="32">
        <f t="shared" si="2"/>
        <v>0</v>
      </c>
      <c r="L25" s="51">
        <v>0</v>
      </c>
      <c r="M25" s="29">
        <f t="shared" si="3"/>
        <v>0</v>
      </c>
      <c r="N25" s="29">
        <f t="shared" si="4"/>
        <v>0</v>
      </c>
      <c r="O25" s="29">
        <v>0</v>
      </c>
      <c r="P25" s="29">
        <v>0</v>
      </c>
      <c r="Q25" s="29">
        <f t="shared" si="5"/>
        <v>0</v>
      </c>
      <c r="R25" s="32">
        <f t="shared" si="6"/>
        <v>0</v>
      </c>
      <c r="S25" s="32">
        <f t="shared" si="6"/>
        <v>0</v>
      </c>
      <c r="T25" s="32">
        <f t="shared" si="6"/>
        <v>0</v>
      </c>
      <c r="U25" s="51"/>
      <c r="V25" s="29">
        <f t="shared" si="7"/>
        <v>0</v>
      </c>
      <c r="W25" s="29">
        <f t="shared" si="8"/>
        <v>0</v>
      </c>
      <c r="X25" s="29"/>
      <c r="Y25" s="29"/>
      <c r="Z25" s="29">
        <f t="shared" si="9"/>
        <v>0</v>
      </c>
      <c r="AA25" s="32">
        <f t="shared" si="10"/>
        <v>0</v>
      </c>
      <c r="AB25" s="32">
        <f t="shared" si="10"/>
        <v>0</v>
      </c>
      <c r="AC25" s="32">
        <f t="shared" si="10"/>
        <v>0</v>
      </c>
      <c r="AD25" s="51"/>
      <c r="AE25" s="29">
        <f t="shared" si="11"/>
        <v>0</v>
      </c>
      <c r="AF25" s="29">
        <f t="shared" si="12"/>
        <v>0</v>
      </c>
      <c r="AG25" s="29"/>
      <c r="AH25" s="29"/>
      <c r="AI25" s="29">
        <f t="shared" si="13"/>
        <v>0</v>
      </c>
      <c r="AJ25" s="29">
        <f t="shared" si="14"/>
        <v>0</v>
      </c>
      <c r="AK25" s="29">
        <f t="shared" si="14"/>
        <v>0</v>
      </c>
      <c r="AL25" s="29">
        <f t="shared" si="14"/>
        <v>0</v>
      </c>
      <c r="AM25" s="51"/>
      <c r="AN25" s="29">
        <f t="shared" si="15"/>
        <v>0</v>
      </c>
      <c r="AO25" s="29">
        <f t="shared" si="16"/>
        <v>0</v>
      </c>
      <c r="AP25" s="29"/>
      <c r="AQ25" s="29"/>
      <c r="AR25" s="29">
        <f t="shared" si="17"/>
        <v>0</v>
      </c>
      <c r="AS25" s="29">
        <f t="shared" si="18"/>
        <v>0</v>
      </c>
      <c r="AT25" s="29">
        <f t="shared" si="18"/>
        <v>0</v>
      </c>
      <c r="AU25" s="29">
        <f t="shared" si="18"/>
        <v>0</v>
      </c>
      <c r="AV25" s="51"/>
      <c r="AW25" s="29">
        <f t="shared" si="19"/>
        <v>0</v>
      </c>
      <c r="AX25" s="29">
        <f t="shared" si="20"/>
        <v>0</v>
      </c>
      <c r="AY25" s="29"/>
      <c r="AZ25" s="29"/>
      <c r="BA25" s="29">
        <f t="shared" si="21"/>
        <v>0</v>
      </c>
      <c r="BB25" s="29">
        <f t="shared" si="22"/>
        <v>0</v>
      </c>
      <c r="BC25" s="29">
        <f t="shared" si="22"/>
        <v>0</v>
      </c>
      <c r="BD25" s="29">
        <f t="shared" si="22"/>
        <v>0</v>
      </c>
      <c r="BE25" s="34">
        <f t="shared" si="23"/>
        <v>0</v>
      </c>
      <c r="BF25" s="34">
        <f t="shared" si="24"/>
        <v>0</v>
      </c>
      <c r="BG25" s="34">
        <f t="shared" si="25"/>
        <v>0</v>
      </c>
      <c r="BH25" s="34">
        <f t="shared" si="26"/>
        <v>0</v>
      </c>
      <c r="BI25" s="34">
        <f t="shared" si="26"/>
        <v>0</v>
      </c>
      <c r="BJ25" s="34">
        <f t="shared" si="27"/>
        <v>0</v>
      </c>
      <c r="BK25" s="34">
        <f t="shared" si="28"/>
        <v>0</v>
      </c>
      <c r="BL25" s="34">
        <f t="shared" si="28"/>
        <v>0</v>
      </c>
      <c r="BM25" s="34">
        <f t="shared" si="28"/>
        <v>0</v>
      </c>
    </row>
    <row r="26" spans="1:65" ht="16.5" hidden="1">
      <c r="A26" s="26">
        <v>18</v>
      </c>
      <c r="B26" s="169"/>
      <c r="C26" s="29"/>
      <c r="D26" s="29">
        <f t="shared" si="0"/>
        <v>0</v>
      </c>
      <c r="E26" s="29">
        <f t="shared" si="1"/>
        <v>0</v>
      </c>
      <c r="F26" s="29"/>
      <c r="G26" s="29"/>
      <c r="H26" s="29"/>
      <c r="I26" s="32">
        <f t="shared" si="2"/>
        <v>0</v>
      </c>
      <c r="J26" s="32">
        <f t="shared" si="2"/>
        <v>0</v>
      </c>
      <c r="K26" s="32">
        <f t="shared" si="2"/>
        <v>0</v>
      </c>
      <c r="L26" s="51">
        <v>0</v>
      </c>
      <c r="M26" s="29">
        <f t="shared" si="3"/>
        <v>0</v>
      </c>
      <c r="N26" s="29">
        <f t="shared" si="4"/>
        <v>0</v>
      </c>
      <c r="O26" s="29">
        <v>0</v>
      </c>
      <c r="P26" s="29">
        <v>0</v>
      </c>
      <c r="Q26" s="29">
        <f t="shared" si="5"/>
        <v>0</v>
      </c>
      <c r="R26" s="32">
        <f t="shared" si="6"/>
        <v>0</v>
      </c>
      <c r="S26" s="32">
        <f t="shared" si="6"/>
        <v>0</v>
      </c>
      <c r="T26" s="32">
        <f t="shared" si="6"/>
        <v>0</v>
      </c>
      <c r="U26" s="51"/>
      <c r="V26" s="29">
        <f t="shared" si="7"/>
        <v>0</v>
      </c>
      <c r="W26" s="29">
        <f t="shared" si="8"/>
        <v>0</v>
      </c>
      <c r="X26" s="29"/>
      <c r="Y26" s="29"/>
      <c r="Z26" s="29">
        <f t="shared" si="9"/>
        <v>0</v>
      </c>
      <c r="AA26" s="32">
        <f t="shared" si="10"/>
        <v>0</v>
      </c>
      <c r="AB26" s="32">
        <f t="shared" si="10"/>
        <v>0</v>
      </c>
      <c r="AC26" s="32">
        <f t="shared" si="10"/>
        <v>0</v>
      </c>
      <c r="AD26" s="51"/>
      <c r="AE26" s="29">
        <f t="shared" si="11"/>
        <v>0</v>
      </c>
      <c r="AF26" s="29">
        <f t="shared" si="12"/>
        <v>0</v>
      </c>
      <c r="AG26" s="29"/>
      <c r="AH26" s="29"/>
      <c r="AI26" s="29">
        <f t="shared" si="13"/>
        <v>0</v>
      </c>
      <c r="AJ26" s="29">
        <f t="shared" si="14"/>
        <v>0</v>
      </c>
      <c r="AK26" s="29">
        <f t="shared" si="14"/>
        <v>0</v>
      </c>
      <c r="AL26" s="29">
        <f t="shared" si="14"/>
        <v>0</v>
      </c>
      <c r="AM26" s="51"/>
      <c r="AN26" s="29">
        <f t="shared" si="15"/>
        <v>0</v>
      </c>
      <c r="AO26" s="29">
        <f t="shared" si="16"/>
        <v>0</v>
      </c>
      <c r="AP26" s="29"/>
      <c r="AQ26" s="29"/>
      <c r="AR26" s="29">
        <f t="shared" si="17"/>
        <v>0</v>
      </c>
      <c r="AS26" s="29">
        <f t="shared" si="18"/>
        <v>0</v>
      </c>
      <c r="AT26" s="29">
        <f t="shared" si="18"/>
        <v>0</v>
      </c>
      <c r="AU26" s="29">
        <f t="shared" si="18"/>
        <v>0</v>
      </c>
      <c r="AV26" s="51"/>
      <c r="AW26" s="29">
        <f t="shared" si="19"/>
        <v>0</v>
      </c>
      <c r="AX26" s="29">
        <f t="shared" si="20"/>
        <v>0</v>
      </c>
      <c r="AY26" s="29"/>
      <c r="AZ26" s="29"/>
      <c r="BA26" s="29">
        <f t="shared" si="21"/>
        <v>0</v>
      </c>
      <c r="BB26" s="29">
        <f t="shared" si="22"/>
        <v>0</v>
      </c>
      <c r="BC26" s="29">
        <f t="shared" si="22"/>
        <v>0</v>
      </c>
      <c r="BD26" s="29">
        <f t="shared" si="22"/>
        <v>0</v>
      </c>
      <c r="BE26" s="34">
        <f t="shared" si="23"/>
        <v>0</v>
      </c>
      <c r="BF26" s="34">
        <f t="shared" si="24"/>
        <v>0</v>
      </c>
      <c r="BG26" s="34">
        <f t="shared" si="25"/>
        <v>0</v>
      </c>
      <c r="BH26" s="34">
        <f t="shared" si="26"/>
        <v>0</v>
      </c>
      <c r="BI26" s="34">
        <f t="shared" si="26"/>
        <v>0</v>
      </c>
      <c r="BJ26" s="34">
        <f t="shared" si="27"/>
        <v>0</v>
      </c>
      <c r="BK26" s="34">
        <f t="shared" si="28"/>
        <v>0</v>
      </c>
      <c r="BL26" s="34">
        <f t="shared" si="28"/>
        <v>0</v>
      </c>
      <c r="BM26" s="34">
        <f t="shared" si="28"/>
        <v>0</v>
      </c>
    </row>
    <row r="27" spans="1:65" ht="16.5" hidden="1">
      <c r="A27" s="26">
        <v>19</v>
      </c>
      <c r="B27" s="169"/>
      <c r="C27" s="29"/>
      <c r="D27" s="29">
        <f t="shared" si="0"/>
        <v>0</v>
      </c>
      <c r="E27" s="29">
        <f t="shared" si="1"/>
        <v>0</v>
      </c>
      <c r="F27" s="29"/>
      <c r="G27" s="29"/>
      <c r="H27" s="29"/>
      <c r="I27" s="32">
        <f t="shared" si="2"/>
        <v>0</v>
      </c>
      <c r="J27" s="32">
        <f t="shared" si="2"/>
        <v>0</v>
      </c>
      <c r="K27" s="32">
        <f t="shared" si="2"/>
        <v>0</v>
      </c>
      <c r="L27" s="51">
        <v>0</v>
      </c>
      <c r="M27" s="29">
        <f t="shared" si="3"/>
        <v>0</v>
      </c>
      <c r="N27" s="29">
        <f t="shared" si="4"/>
        <v>0</v>
      </c>
      <c r="O27" s="29">
        <v>0</v>
      </c>
      <c r="P27" s="29">
        <v>0</v>
      </c>
      <c r="Q27" s="29">
        <f t="shared" si="5"/>
        <v>0</v>
      </c>
      <c r="R27" s="32">
        <f t="shared" si="6"/>
        <v>0</v>
      </c>
      <c r="S27" s="32">
        <f t="shared" si="6"/>
        <v>0</v>
      </c>
      <c r="T27" s="32">
        <f t="shared" si="6"/>
        <v>0</v>
      </c>
      <c r="U27" s="51"/>
      <c r="V27" s="29">
        <f t="shared" si="7"/>
        <v>0</v>
      </c>
      <c r="W27" s="29">
        <f t="shared" si="8"/>
        <v>0</v>
      </c>
      <c r="X27" s="29"/>
      <c r="Y27" s="29"/>
      <c r="Z27" s="29">
        <f t="shared" si="9"/>
        <v>0</v>
      </c>
      <c r="AA27" s="32">
        <f t="shared" si="10"/>
        <v>0</v>
      </c>
      <c r="AB27" s="32">
        <f t="shared" si="10"/>
        <v>0</v>
      </c>
      <c r="AC27" s="32">
        <f t="shared" si="10"/>
        <v>0</v>
      </c>
      <c r="AD27" s="51"/>
      <c r="AE27" s="29">
        <f t="shared" si="11"/>
        <v>0</v>
      </c>
      <c r="AF27" s="29">
        <f t="shared" si="12"/>
        <v>0</v>
      </c>
      <c r="AG27" s="29"/>
      <c r="AH27" s="29"/>
      <c r="AI27" s="29">
        <f t="shared" si="13"/>
        <v>0</v>
      </c>
      <c r="AJ27" s="29">
        <f t="shared" si="14"/>
        <v>0</v>
      </c>
      <c r="AK27" s="29">
        <f t="shared" si="14"/>
        <v>0</v>
      </c>
      <c r="AL27" s="29">
        <f t="shared" si="14"/>
        <v>0</v>
      </c>
      <c r="AM27" s="51"/>
      <c r="AN27" s="29">
        <f t="shared" si="15"/>
        <v>0</v>
      </c>
      <c r="AO27" s="29">
        <f t="shared" si="16"/>
        <v>0</v>
      </c>
      <c r="AP27" s="29"/>
      <c r="AQ27" s="29"/>
      <c r="AR27" s="29">
        <f t="shared" si="17"/>
        <v>0</v>
      </c>
      <c r="AS27" s="29">
        <f t="shared" si="18"/>
        <v>0</v>
      </c>
      <c r="AT27" s="29">
        <f t="shared" si="18"/>
        <v>0</v>
      </c>
      <c r="AU27" s="29">
        <f t="shared" si="18"/>
        <v>0</v>
      </c>
      <c r="AV27" s="51"/>
      <c r="AW27" s="29">
        <f t="shared" si="19"/>
        <v>0</v>
      </c>
      <c r="AX27" s="29">
        <f t="shared" si="20"/>
        <v>0</v>
      </c>
      <c r="AY27" s="29"/>
      <c r="AZ27" s="29"/>
      <c r="BA27" s="29">
        <f t="shared" si="21"/>
        <v>0</v>
      </c>
      <c r="BB27" s="29">
        <f t="shared" si="22"/>
        <v>0</v>
      </c>
      <c r="BC27" s="29">
        <f t="shared" si="22"/>
        <v>0</v>
      </c>
      <c r="BD27" s="29">
        <f t="shared" si="22"/>
        <v>0</v>
      </c>
      <c r="BE27" s="34">
        <f t="shared" si="23"/>
        <v>0</v>
      </c>
      <c r="BF27" s="34">
        <f t="shared" si="24"/>
        <v>0</v>
      </c>
      <c r="BG27" s="34">
        <f t="shared" si="25"/>
        <v>0</v>
      </c>
      <c r="BH27" s="34">
        <f t="shared" si="26"/>
        <v>0</v>
      </c>
      <c r="BI27" s="34">
        <f t="shared" si="26"/>
        <v>0</v>
      </c>
      <c r="BJ27" s="34">
        <f t="shared" si="27"/>
        <v>0</v>
      </c>
      <c r="BK27" s="34">
        <f t="shared" si="28"/>
        <v>0</v>
      </c>
      <c r="BL27" s="34">
        <f t="shared" si="28"/>
        <v>0</v>
      </c>
      <c r="BM27" s="34">
        <f t="shared" si="28"/>
        <v>0</v>
      </c>
    </row>
    <row r="28" spans="1:65" ht="16.5" hidden="1">
      <c r="A28" s="26">
        <v>20</v>
      </c>
      <c r="B28" s="169"/>
      <c r="C28" s="29"/>
      <c r="D28" s="29">
        <f t="shared" si="0"/>
        <v>0</v>
      </c>
      <c r="E28" s="29">
        <f t="shared" si="1"/>
        <v>0</v>
      </c>
      <c r="F28" s="29"/>
      <c r="G28" s="29"/>
      <c r="H28" s="29"/>
      <c r="I28" s="32">
        <f t="shared" si="2"/>
        <v>0</v>
      </c>
      <c r="J28" s="32">
        <f t="shared" si="2"/>
        <v>0</v>
      </c>
      <c r="K28" s="32">
        <f t="shared" si="2"/>
        <v>0</v>
      </c>
      <c r="L28" s="51">
        <v>0</v>
      </c>
      <c r="M28" s="29">
        <f t="shared" si="3"/>
        <v>0</v>
      </c>
      <c r="N28" s="29">
        <f t="shared" si="4"/>
        <v>0</v>
      </c>
      <c r="O28" s="29">
        <v>0</v>
      </c>
      <c r="P28" s="29">
        <v>0</v>
      </c>
      <c r="Q28" s="29">
        <f t="shared" si="5"/>
        <v>0</v>
      </c>
      <c r="R28" s="32">
        <f t="shared" si="6"/>
        <v>0</v>
      </c>
      <c r="S28" s="32">
        <f t="shared" si="6"/>
        <v>0</v>
      </c>
      <c r="T28" s="32">
        <f t="shared" si="6"/>
        <v>0</v>
      </c>
      <c r="U28" s="51"/>
      <c r="V28" s="29">
        <f t="shared" si="7"/>
        <v>0</v>
      </c>
      <c r="W28" s="29">
        <f t="shared" si="8"/>
        <v>0</v>
      </c>
      <c r="X28" s="29"/>
      <c r="Y28" s="29"/>
      <c r="Z28" s="29">
        <f t="shared" si="9"/>
        <v>0</v>
      </c>
      <c r="AA28" s="32">
        <f t="shared" si="10"/>
        <v>0</v>
      </c>
      <c r="AB28" s="32">
        <f t="shared" si="10"/>
        <v>0</v>
      </c>
      <c r="AC28" s="32">
        <f t="shared" si="10"/>
        <v>0</v>
      </c>
      <c r="AD28" s="51"/>
      <c r="AE28" s="29">
        <f t="shared" si="11"/>
        <v>0</v>
      </c>
      <c r="AF28" s="29">
        <f t="shared" si="12"/>
        <v>0</v>
      </c>
      <c r="AG28" s="29"/>
      <c r="AH28" s="29"/>
      <c r="AI28" s="29">
        <f t="shared" si="13"/>
        <v>0</v>
      </c>
      <c r="AJ28" s="29">
        <f t="shared" si="14"/>
        <v>0</v>
      </c>
      <c r="AK28" s="29">
        <f t="shared" si="14"/>
        <v>0</v>
      </c>
      <c r="AL28" s="29">
        <f t="shared" si="14"/>
        <v>0</v>
      </c>
      <c r="AM28" s="51"/>
      <c r="AN28" s="29">
        <f t="shared" si="15"/>
        <v>0</v>
      </c>
      <c r="AO28" s="29">
        <f t="shared" si="16"/>
        <v>0</v>
      </c>
      <c r="AP28" s="29"/>
      <c r="AQ28" s="29"/>
      <c r="AR28" s="29">
        <f t="shared" si="17"/>
        <v>0</v>
      </c>
      <c r="AS28" s="29">
        <f t="shared" si="18"/>
        <v>0</v>
      </c>
      <c r="AT28" s="29">
        <f t="shared" si="18"/>
        <v>0</v>
      </c>
      <c r="AU28" s="29">
        <f t="shared" si="18"/>
        <v>0</v>
      </c>
      <c r="AV28" s="51"/>
      <c r="AW28" s="29">
        <f t="shared" si="19"/>
        <v>0</v>
      </c>
      <c r="AX28" s="29">
        <f t="shared" si="20"/>
        <v>0</v>
      </c>
      <c r="AY28" s="29"/>
      <c r="AZ28" s="29"/>
      <c r="BA28" s="29">
        <f t="shared" si="21"/>
        <v>0</v>
      </c>
      <c r="BB28" s="29">
        <f t="shared" si="22"/>
        <v>0</v>
      </c>
      <c r="BC28" s="29">
        <f t="shared" si="22"/>
        <v>0</v>
      </c>
      <c r="BD28" s="29">
        <f t="shared" si="22"/>
        <v>0</v>
      </c>
      <c r="BE28" s="34">
        <f t="shared" si="23"/>
        <v>0</v>
      </c>
      <c r="BF28" s="34">
        <f t="shared" si="24"/>
        <v>0</v>
      </c>
      <c r="BG28" s="34">
        <f t="shared" si="25"/>
        <v>0</v>
      </c>
      <c r="BH28" s="34">
        <f t="shared" si="26"/>
        <v>0</v>
      </c>
      <c r="BI28" s="34">
        <f t="shared" si="26"/>
        <v>0</v>
      </c>
      <c r="BJ28" s="34">
        <f t="shared" si="27"/>
        <v>0</v>
      </c>
      <c r="BK28" s="34">
        <f t="shared" si="28"/>
        <v>0</v>
      </c>
      <c r="BL28" s="34">
        <f t="shared" si="28"/>
        <v>0</v>
      </c>
      <c r="BM28" s="34">
        <f t="shared" si="28"/>
        <v>0</v>
      </c>
    </row>
    <row r="29" spans="1:65" ht="16.5" hidden="1">
      <c r="A29" s="26">
        <v>21</v>
      </c>
      <c r="B29" s="169"/>
      <c r="C29" s="29"/>
      <c r="D29" s="29">
        <f t="shared" si="0"/>
        <v>0</v>
      </c>
      <c r="E29" s="29">
        <f t="shared" si="1"/>
        <v>0</v>
      </c>
      <c r="F29" s="29"/>
      <c r="G29" s="29"/>
      <c r="H29" s="29"/>
      <c r="I29" s="32">
        <f t="shared" si="2"/>
        <v>0</v>
      </c>
      <c r="J29" s="32">
        <f t="shared" si="2"/>
        <v>0</v>
      </c>
      <c r="K29" s="32">
        <f t="shared" si="2"/>
        <v>0</v>
      </c>
      <c r="L29" s="51">
        <v>0</v>
      </c>
      <c r="M29" s="29">
        <f t="shared" si="3"/>
        <v>0</v>
      </c>
      <c r="N29" s="29">
        <f t="shared" si="4"/>
        <v>0</v>
      </c>
      <c r="O29" s="29">
        <v>0</v>
      </c>
      <c r="P29" s="29">
        <v>0</v>
      </c>
      <c r="Q29" s="29">
        <f t="shared" si="5"/>
        <v>0</v>
      </c>
      <c r="R29" s="32">
        <f t="shared" si="6"/>
        <v>0</v>
      </c>
      <c r="S29" s="32">
        <f t="shared" si="6"/>
        <v>0</v>
      </c>
      <c r="T29" s="32">
        <f t="shared" si="6"/>
        <v>0</v>
      </c>
      <c r="U29" s="51"/>
      <c r="V29" s="29">
        <f t="shared" si="7"/>
        <v>0</v>
      </c>
      <c r="W29" s="29">
        <f t="shared" si="8"/>
        <v>0</v>
      </c>
      <c r="X29" s="29"/>
      <c r="Y29" s="29"/>
      <c r="Z29" s="29">
        <f t="shared" si="9"/>
        <v>0</v>
      </c>
      <c r="AA29" s="32">
        <f t="shared" si="10"/>
        <v>0</v>
      </c>
      <c r="AB29" s="32">
        <f t="shared" si="10"/>
        <v>0</v>
      </c>
      <c r="AC29" s="32">
        <f t="shared" si="10"/>
        <v>0</v>
      </c>
      <c r="AD29" s="51"/>
      <c r="AE29" s="29">
        <f t="shared" si="11"/>
        <v>0</v>
      </c>
      <c r="AF29" s="29">
        <f t="shared" si="12"/>
        <v>0</v>
      </c>
      <c r="AG29" s="29"/>
      <c r="AH29" s="29"/>
      <c r="AI29" s="29">
        <f t="shared" si="13"/>
        <v>0</v>
      </c>
      <c r="AJ29" s="29">
        <f t="shared" si="14"/>
        <v>0</v>
      </c>
      <c r="AK29" s="29">
        <f t="shared" si="14"/>
        <v>0</v>
      </c>
      <c r="AL29" s="29">
        <f t="shared" si="14"/>
        <v>0</v>
      </c>
      <c r="AM29" s="51"/>
      <c r="AN29" s="29">
        <f t="shared" si="15"/>
        <v>0</v>
      </c>
      <c r="AO29" s="29">
        <f t="shared" si="16"/>
        <v>0</v>
      </c>
      <c r="AP29" s="29"/>
      <c r="AQ29" s="29"/>
      <c r="AR29" s="29">
        <f t="shared" si="17"/>
        <v>0</v>
      </c>
      <c r="AS29" s="29">
        <f t="shared" si="18"/>
        <v>0</v>
      </c>
      <c r="AT29" s="29">
        <f t="shared" si="18"/>
        <v>0</v>
      </c>
      <c r="AU29" s="29">
        <f t="shared" si="18"/>
        <v>0</v>
      </c>
      <c r="AV29" s="51"/>
      <c r="AW29" s="29">
        <f t="shared" si="19"/>
        <v>0</v>
      </c>
      <c r="AX29" s="29">
        <f t="shared" si="20"/>
        <v>0</v>
      </c>
      <c r="AY29" s="29"/>
      <c r="AZ29" s="29"/>
      <c r="BA29" s="29">
        <f t="shared" si="21"/>
        <v>0</v>
      </c>
      <c r="BB29" s="29">
        <f t="shared" si="22"/>
        <v>0</v>
      </c>
      <c r="BC29" s="29">
        <f t="shared" si="22"/>
        <v>0</v>
      </c>
      <c r="BD29" s="29">
        <f t="shared" si="22"/>
        <v>0</v>
      </c>
      <c r="BE29" s="34">
        <f t="shared" si="23"/>
        <v>0</v>
      </c>
      <c r="BF29" s="34">
        <f t="shared" si="24"/>
        <v>0</v>
      </c>
      <c r="BG29" s="34">
        <f t="shared" si="25"/>
        <v>0</v>
      </c>
      <c r="BH29" s="34">
        <f t="shared" si="26"/>
        <v>0</v>
      </c>
      <c r="BI29" s="34">
        <f t="shared" si="26"/>
        <v>0</v>
      </c>
      <c r="BJ29" s="34">
        <f t="shared" si="27"/>
        <v>0</v>
      </c>
      <c r="BK29" s="34">
        <f t="shared" si="28"/>
        <v>0</v>
      </c>
      <c r="BL29" s="34">
        <f t="shared" si="28"/>
        <v>0</v>
      </c>
      <c r="BM29" s="34">
        <f t="shared" si="28"/>
        <v>0</v>
      </c>
    </row>
    <row r="30" spans="1:65" ht="16.5" hidden="1">
      <c r="A30" s="26">
        <v>22</v>
      </c>
      <c r="B30" s="169"/>
      <c r="C30" s="29"/>
      <c r="D30" s="29">
        <f t="shared" si="0"/>
        <v>0</v>
      </c>
      <c r="E30" s="29">
        <f t="shared" si="1"/>
        <v>0</v>
      </c>
      <c r="F30" s="29"/>
      <c r="G30" s="29"/>
      <c r="H30" s="29"/>
      <c r="I30" s="32">
        <f t="shared" si="2"/>
        <v>0</v>
      </c>
      <c r="J30" s="32">
        <f t="shared" si="2"/>
        <v>0</v>
      </c>
      <c r="K30" s="32">
        <f t="shared" si="2"/>
        <v>0</v>
      </c>
      <c r="L30" s="51">
        <v>0</v>
      </c>
      <c r="M30" s="29">
        <f t="shared" si="3"/>
        <v>0</v>
      </c>
      <c r="N30" s="29">
        <f t="shared" si="4"/>
        <v>0</v>
      </c>
      <c r="O30" s="29">
        <v>0</v>
      </c>
      <c r="P30" s="29">
        <v>0</v>
      </c>
      <c r="Q30" s="29">
        <f t="shared" si="5"/>
        <v>0</v>
      </c>
      <c r="R30" s="32">
        <f t="shared" si="6"/>
        <v>0</v>
      </c>
      <c r="S30" s="32">
        <f t="shared" si="6"/>
        <v>0</v>
      </c>
      <c r="T30" s="32">
        <f t="shared" si="6"/>
        <v>0</v>
      </c>
      <c r="U30" s="51"/>
      <c r="V30" s="29">
        <f t="shared" si="7"/>
        <v>0</v>
      </c>
      <c r="W30" s="29">
        <f t="shared" si="8"/>
        <v>0</v>
      </c>
      <c r="X30" s="29"/>
      <c r="Y30" s="29"/>
      <c r="Z30" s="29">
        <f t="shared" si="9"/>
        <v>0</v>
      </c>
      <c r="AA30" s="32">
        <f t="shared" si="10"/>
        <v>0</v>
      </c>
      <c r="AB30" s="32">
        <f t="shared" si="10"/>
        <v>0</v>
      </c>
      <c r="AC30" s="32">
        <f t="shared" si="10"/>
        <v>0</v>
      </c>
      <c r="AD30" s="51"/>
      <c r="AE30" s="29">
        <f t="shared" si="11"/>
        <v>0</v>
      </c>
      <c r="AF30" s="29">
        <f t="shared" si="12"/>
        <v>0</v>
      </c>
      <c r="AG30" s="29"/>
      <c r="AH30" s="29"/>
      <c r="AI30" s="29">
        <f t="shared" si="13"/>
        <v>0</v>
      </c>
      <c r="AJ30" s="29">
        <f t="shared" si="14"/>
        <v>0</v>
      </c>
      <c r="AK30" s="29">
        <f t="shared" si="14"/>
        <v>0</v>
      </c>
      <c r="AL30" s="29">
        <f t="shared" si="14"/>
        <v>0</v>
      </c>
      <c r="AM30" s="51"/>
      <c r="AN30" s="29">
        <f t="shared" si="15"/>
        <v>0</v>
      </c>
      <c r="AO30" s="29">
        <f t="shared" si="16"/>
        <v>0</v>
      </c>
      <c r="AP30" s="29"/>
      <c r="AQ30" s="29"/>
      <c r="AR30" s="29">
        <f t="shared" si="17"/>
        <v>0</v>
      </c>
      <c r="AS30" s="29">
        <f t="shared" si="18"/>
        <v>0</v>
      </c>
      <c r="AT30" s="29">
        <f t="shared" si="18"/>
        <v>0</v>
      </c>
      <c r="AU30" s="29">
        <f t="shared" si="18"/>
        <v>0</v>
      </c>
      <c r="AV30" s="51"/>
      <c r="AW30" s="29">
        <f t="shared" si="19"/>
        <v>0</v>
      </c>
      <c r="AX30" s="29">
        <f t="shared" si="20"/>
        <v>0</v>
      </c>
      <c r="AY30" s="29"/>
      <c r="AZ30" s="29"/>
      <c r="BA30" s="29">
        <f t="shared" si="21"/>
        <v>0</v>
      </c>
      <c r="BB30" s="29">
        <f t="shared" si="22"/>
        <v>0</v>
      </c>
      <c r="BC30" s="29">
        <f t="shared" si="22"/>
        <v>0</v>
      </c>
      <c r="BD30" s="29">
        <f t="shared" si="22"/>
        <v>0</v>
      </c>
      <c r="BE30" s="34">
        <f t="shared" si="23"/>
        <v>0</v>
      </c>
      <c r="BF30" s="34">
        <f t="shared" si="24"/>
        <v>0</v>
      </c>
      <c r="BG30" s="34">
        <f t="shared" si="25"/>
        <v>0</v>
      </c>
      <c r="BH30" s="34">
        <f t="shared" si="26"/>
        <v>0</v>
      </c>
      <c r="BI30" s="34">
        <f t="shared" si="26"/>
        <v>0</v>
      </c>
      <c r="BJ30" s="34">
        <f t="shared" si="27"/>
        <v>0</v>
      </c>
      <c r="BK30" s="34">
        <f t="shared" si="28"/>
        <v>0</v>
      </c>
      <c r="BL30" s="34">
        <f t="shared" si="28"/>
        <v>0</v>
      </c>
      <c r="BM30" s="34">
        <f t="shared" si="28"/>
        <v>0</v>
      </c>
    </row>
    <row r="31" spans="1:65" ht="16.5" hidden="1">
      <c r="A31" s="26">
        <v>23</v>
      </c>
      <c r="B31" s="169"/>
      <c r="C31" s="29"/>
      <c r="D31" s="29">
        <f t="shared" si="0"/>
        <v>0</v>
      </c>
      <c r="E31" s="29">
        <f t="shared" si="1"/>
        <v>0</v>
      </c>
      <c r="F31" s="29"/>
      <c r="G31" s="29"/>
      <c r="H31" s="29"/>
      <c r="I31" s="32">
        <f t="shared" si="2"/>
        <v>0</v>
      </c>
      <c r="J31" s="32">
        <f t="shared" si="2"/>
        <v>0</v>
      </c>
      <c r="K31" s="32">
        <f t="shared" si="2"/>
        <v>0</v>
      </c>
      <c r="L31" s="51">
        <v>0</v>
      </c>
      <c r="M31" s="29">
        <f t="shared" si="3"/>
        <v>0</v>
      </c>
      <c r="N31" s="29">
        <f t="shared" si="4"/>
        <v>0</v>
      </c>
      <c r="O31" s="29">
        <v>0</v>
      </c>
      <c r="P31" s="29">
        <v>0</v>
      </c>
      <c r="Q31" s="29">
        <f t="shared" si="5"/>
        <v>0</v>
      </c>
      <c r="R31" s="32">
        <f t="shared" si="6"/>
        <v>0</v>
      </c>
      <c r="S31" s="32">
        <f t="shared" si="6"/>
        <v>0</v>
      </c>
      <c r="T31" s="32">
        <f t="shared" si="6"/>
        <v>0</v>
      </c>
      <c r="U31" s="51"/>
      <c r="V31" s="29">
        <f t="shared" si="7"/>
        <v>0</v>
      </c>
      <c r="W31" s="29">
        <f t="shared" si="8"/>
        <v>0</v>
      </c>
      <c r="X31" s="29"/>
      <c r="Y31" s="29"/>
      <c r="Z31" s="29">
        <f t="shared" si="9"/>
        <v>0</v>
      </c>
      <c r="AA31" s="32">
        <f t="shared" si="10"/>
        <v>0</v>
      </c>
      <c r="AB31" s="32">
        <f t="shared" si="10"/>
        <v>0</v>
      </c>
      <c r="AC31" s="32">
        <f t="shared" si="10"/>
        <v>0</v>
      </c>
      <c r="AD31" s="51"/>
      <c r="AE31" s="29">
        <f t="shared" si="11"/>
        <v>0</v>
      </c>
      <c r="AF31" s="29">
        <f t="shared" si="12"/>
        <v>0</v>
      </c>
      <c r="AG31" s="29"/>
      <c r="AH31" s="29"/>
      <c r="AI31" s="29">
        <f t="shared" si="13"/>
        <v>0</v>
      </c>
      <c r="AJ31" s="29">
        <f t="shared" si="14"/>
        <v>0</v>
      </c>
      <c r="AK31" s="29">
        <f t="shared" si="14"/>
        <v>0</v>
      </c>
      <c r="AL31" s="29">
        <f t="shared" si="14"/>
        <v>0</v>
      </c>
      <c r="AM31" s="51"/>
      <c r="AN31" s="29">
        <f t="shared" si="15"/>
        <v>0</v>
      </c>
      <c r="AO31" s="29">
        <f t="shared" si="16"/>
        <v>0</v>
      </c>
      <c r="AP31" s="29"/>
      <c r="AQ31" s="29"/>
      <c r="AR31" s="29">
        <f t="shared" si="17"/>
        <v>0</v>
      </c>
      <c r="AS31" s="29">
        <f t="shared" si="18"/>
        <v>0</v>
      </c>
      <c r="AT31" s="29">
        <f t="shared" si="18"/>
        <v>0</v>
      </c>
      <c r="AU31" s="29">
        <f t="shared" si="18"/>
        <v>0</v>
      </c>
      <c r="AV31" s="51"/>
      <c r="AW31" s="29">
        <f t="shared" si="19"/>
        <v>0</v>
      </c>
      <c r="AX31" s="29">
        <f t="shared" si="20"/>
        <v>0</v>
      </c>
      <c r="AY31" s="29"/>
      <c r="AZ31" s="29"/>
      <c r="BA31" s="29">
        <f t="shared" si="21"/>
        <v>0</v>
      </c>
      <c r="BB31" s="29">
        <f t="shared" si="22"/>
        <v>0</v>
      </c>
      <c r="BC31" s="29">
        <f t="shared" si="22"/>
        <v>0</v>
      </c>
      <c r="BD31" s="29">
        <f t="shared" si="22"/>
        <v>0</v>
      </c>
      <c r="BE31" s="34">
        <f t="shared" si="23"/>
        <v>0</v>
      </c>
      <c r="BF31" s="34">
        <f t="shared" si="24"/>
        <v>0</v>
      </c>
      <c r="BG31" s="34">
        <f t="shared" si="25"/>
        <v>0</v>
      </c>
      <c r="BH31" s="34">
        <f t="shared" si="26"/>
        <v>0</v>
      </c>
      <c r="BI31" s="34">
        <f t="shared" si="26"/>
        <v>0</v>
      </c>
      <c r="BJ31" s="34">
        <f t="shared" si="27"/>
        <v>0</v>
      </c>
      <c r="BK31" s="34">
        <f t="shared" si="28"/>
        <v>0</v>
      </c>
      <c r="BL31" s="34">
        <f t="shared" si="28"/>
        <v>0</v>
      </c>
      <c r="BM31" s="34">
        <f t="shared" si="28"/>
        <v>0</v>
      </c>
    </row>
    <row r="32" spans="1:65" ht="16.5" hidden="1">
      <c r="A32" s="26">
        <v>24</v>
      </c>
      <c r="B32" s="169"/>
      <c r="C32" s="29"/>
      <c r="D32" s="29">
        <f t="shared" si="0"/>
        <v>0</v>
      </c>
      <c r="E32" s="29">
        <f t="shared" si="1"/>
        <v>0</v>
      </c>
      <c r="F32" s="29"/>
      <c r="G32" s="29"/>
      <c r="H32" s="29"/>
      <c r="I32" s="32">
        <f t="shared" si="2"/>
        <v>0</v>
      </c>
      <c r="J32" s="32">
        <f t="shared" si="2"/>
        <v>0</v>
      </c>
      <c r="K32" s="32">
        <f t="shared" si="2"/>
        <v>0</v>
      </c>
      <c r="L32" s="51">
        <v>0</v>
      </c>
      <c r="M32" s="29">
        <f t="shared" si="3"/>
        <v>0</v>
      </c>
      <c r="N32" s="29">
        <f t="shared" si="4"/>
        <v>0</v>
      </c>
      <c r="O32" s="29">
        <v>0</v>
      </c>
      <c r="P32" s="29">
        <v>0</v>
      </c>
      <c r="Q32" s="29">
        <f t="shared" si="5"/>
        <v>0</v>
      </c>
      <c r="R32" s="32">
        <f t="shared" si="6"/>
        <v>0</v>
      </c>
      <c r="S32" s="32">
        <f t="shared" si="6"/>
        <v>0</v>
      </c>
      <c r="T32" s="32">
        <f t="shared" si="6"/>
        <v>0</v>
      </c>
      <c r="U32" s="51"/>
      <c r="V32" s="29">
        <f t="shared" si="7"/>
        <v>0</v>
      </c>
      <c r="W32" s="29">
        <f t="shared" si="8"/>
        <v>0</v>
      </c>
      <c r="X32" s="29"/>
      <c r="Y32" s="29"/>
      <c r="Z32" s="29">
        <f t="shared" si="9"/>
        <v>0</v>
      </c>
      <c r="AA32" s="32">
        <f t="shared" si="10"/>
        <v>0</v>
      </c>
      <c r="AB32" s="32">
        <f t="shared" si="10"/>
        <v>0</v>
      </c>
      <c r="AC32" s="32">
        <f t="shared" si="10"/>
        <v>0</v>
      </c>
      <c r="AD32" s="51"/>
      <c r="AE32" s="29">
        <f t="shared" si="11"/>
        <v>0</v>
      </c>
      <c r="AF32" s="29">
        <f t="shared" si="12"/>
        <v>0</v>
      </c>
      <c r="AG32" s="29"/>
      <c r="AH32" s="29"/>
      <c r="AI32" s="29">
        <f t="shared" si="13"/>
        <v>0</v>
      </c>
      <c r="AJ32" s="29">
        <f t="shared" si="14"/>
        <v>0</v>
      </c>
      <c r="AK32" s="29">
        <f t="shared" si="14"/>
        <v>0</v>
      </c>
      <c r="AL32" s="29">
        <f t="shared" si="14"/>
        <v>0</v>
      </c>
      <c r="AM32" s="51"/>
      <c r="AN32" s="29">
        <f t="shared" si="15"/>
        <v>0</v>
      </c>
      <c r="AO32" s="29">
        <f t="shared" si="16"/>
        <v>0</v>
      </c>
      <c r="AP32" s="29"/>
      <c r="AQ32" s="29"/>
      <c r="AR32" s="29">
        <f t="shared" si="17"/>
        <v>0</v>
      </c>
      <c r="AS32" s="29">
        <f t="shared" si="18"/>
        <v>0</v>
      </c>
      <c r="AT32" s="29">
        <f t="shared" si="18"/>
        <v>0</v>
      </c>
      <c r="AU32" s="29">
        <f t="shared" si="18"/>
        <v>0</v>
      </c>
      <c r="AV32" s="51"/>
      <c r="AW32" s="29">
        <f t="shared" si="19"/>
        <v>0</v>
      </c>
      <c r="AX32" s="29">
        <f t="shared" si="20"/>
        <v>0</v>
      </c>
      <c r="AY32" s="29"/>
      <c r="AZ32" s="29"/>
      <c r="BA32" s="29">
        <f t="shared" si="21"/>
        <v>0</v>
      </c>
      <c r="BB32" s="29">
        <f t="shared" si="22"/>
        <v>0</v>
      </c>
      <c r="BC32" s="29">
        <f t="shared" si="22"/>
        <v>0</v>
      </c>
      <c r="BD32" s="29">
        <f t="shared" si="22"/>
        <v>0</v>
      </c>
      <c r="BE32" s="34">
        <f t="shared" si="23"/>
        <v>0</v>
      </c>
      <c r="BF32" s="34">
        <f t="shared" si="24"/>
        <v>0</v>
      </c>
      <c r="BG32" s="34">
        <f t="shared" si="25"/>
        <v>0</v>
      </c>
      <c r="BH32" s="34">
        <f t="shared" si="26"/>
        <v>0</v>
      </c>
      <c r="BI32" s="34">
        <f t="shared" si="26"/>
        <v>0</v>
      </c>
      <c r="BJ32" s="34">
        <f t="shared" si="27"/>
        <v>0</v>
      </c>
      <c r="BK32" s="34">
        <f t="shared" si="28"/>
        <v>0</v>
      </c>
      <c r="BL32" s="34">
        <f t="shared" si="28"/>
        <v>0</v>
      </c>
      <c r="BM32" s="34">
        <f t="shared" si="28"/>
        <v>0</v>
      </c>
    </row>
    <row r="33" spans="1:65" ht="16.5" hidden="1">
      <c r="A33" s="26">
        <v>25</v>
      </c>
      <c r="B33" s="169"/>
      <c r="C33" s="29"/>
      <c r="D33" s="29">
        <f t="shared" si="0"/>
        <v>0</v>
      </c>
      <c r="E33" s="29">
        <f t="shared" si="1"/>
        <v>0</v>
      </c>
      <c r="F33" s="29"/>
      <c r="G33" s="29"/>
      <c r="H33" s="29"/>
      <c r="I33" s="32">
        <f t="shared" si="2"/>
        <v>0</v>
      </c>
      <c r="J33" s="32">
        <f t="shared" si="2"/>
        <v>0</v>
      </c>
      <c r="K33" s="32">
        <f t="shared" si="2"/>
        <v>0</v>
      </c>
      <c r="L33" s="51">
        <v>0</v>
      </c>
      <c r="M33" s="29">
        <f t="shared" si="3"/>
        <v>0</v>
      </c>
      <c r="N33" s="29">
        <f t="shared" si="4"/>
        <v>0</v>
      </c>
      <c r="O33" s="29">
        <v>0</v>
      </c>
      <c r="P33" s="29">
        <v>0</v>
      </c>
      <c r="Q33" s="29">
        <f t="shared" si="5"/>
        <v>0</v>
      </c>
      <c r="R33" s="32">
        <f t="shared" si="6"/>
        <v>0</v>
      </c>
      <c r="S33" s="32">
        <f t="shared" si="6"/>
        <v>0</v>
      </c>
      <c r="T33" s="32">
        <f t="shared" si="6"/>
        <v>0</v>
      </c>
      <c r="U33" s="51"/>
      <c r="V33" s="29">
        <f t="shared" si="7"/>
        <v>0</v>
      </c>
      <c r="W33" s="29">
        <f t="shared" si="8"/>
        <v>0</v>
      </c>
      <c r="X33" s="29"/>
      <c r="Y33" s="29"/>
      <c r="Z33" s="29">
        <f t="shared" si="9"/>
        <v>0</v>
      </c>
      <c r="AA33" s="32">
        <f t="shared" si="10"/>
        <v>0</v>
      </c>
      <c r="AB33" s="32">
        <f t="shared" si="10"/>
        <v>0</v>
      </c>
      <c r="AC33" s="32">
        <f t="shared" si="10"/>
        <v>0</v>
      </c>
      <c r="AD33" s="51"/>
      <c r="AE33" s="29">
        <f t="shared" si="11"/>
        <v>0</v>
      </c>
      <c r="AF33" s="29">
        <f t="shared" si="12"/>
        <v>0</v>
      </c>
      <c r="AG33" s="29"/>
      <c r="AH33" s="29"/>
      <c r="AI33" s="29">
        <f t="shared" si="13"/>
        <v>0</v>
      </c>
      <c r="AJ33" s="29">
        <f t="shared" si="14"/>
        <v>0</v>
      </c>
      <c r="AK33" s="29">
        <f t="shared" si="14"/>
        <v>0</v>
      </c>
      <c r="AL33" s="29">
        <f t="shared" si="14"/>
        <v>0</v>
      </c>
      <c r="AM33" s="51"/>
      <c r="AN33" s="29">
        <f t="shared" si="15"/>
        <v>0</v>
      </c>
      <c r="AO33" s="29">
        <f t="shared" si="16"/>
        <v>0</v>
      </c>
      <c r="AP33" s="29"/>
      <c r="AQ33" s="29"/>
      <c r="AR33" s="29">
        <f t="shared" si="17"/>
        <v>0</v>
      </c>
      <c r="AS33" s="29">
        <f t="shared" si="18"/>
        <v>0</v>
      </c>
      <c r="AT33" s="29">
        <f t="shared" si="18"/>
        <v>0</v>
      </c>
      <c r="AU33" s="29">
        <f t="shared" si="18"/>
        <v>0</v>
      </c>
      <c r="AV33" s="51"/>
      <c r="AW33" s="29">
        <f t="shared" si="19"/>
        <v>0</v>
      </c>
      <c r="AX33" s="29">
        <f t="shared" si="20"/>
        <v>0</v>
      </c>
      <c r="AY33" s="29"/>
      <c r="AZ33" s="29"/>
      <c r="BA33" s="29">
        <f t="shared" si="21"/>
        <v>0</v>
      </c>
      <c r="BB33" s="29">
        <f t="shared" si="22"/>
        <v>0</v>
      </c>
      <c r="BC33" s="29">
        <f t="shared" si="22"/>
        <v>0</v>
      </c>
      <c r="BD33" s="29">
        <f t="shared" si="22"/>
        <v>0</v>
      </c>
      <c r="BE33" s="34">
        <f t="shared" si="23"/>
        <v>0</v>
      </c>
      <c r="BF33" s="34">
        <f t="shared" si="24"/>
        <v>0</v>
      </c>
      <c r="BG33" s="34">
        <f t="shared" si="25"/>
        <v>0</v>
      </c>
      <c r="BH33" s="34">
        <f t="shared" si="26"/>
        <v>0</v>
      </c>
      <c r="BI33" s="34">
        <f t="shared" si="26"/>
        <v>0</v>
      </c>
      <c r="BJ33" s="34">
        <f t="shared" si="27"/>
        <v>0</v>
      </c>
      <c r="BK33" s="34">
        <f t="shared" si="28"/>
        <v>0</v>
      </c>
      <c r="BL33" s="34">
        <f t="shared" si="28"/>
        <v>0</v>
      </c>
      <c r="BM33" s="34">
        <f t="shared" si="28"/>
        <v>0</v>
      </c>
    </row>
    <row r="34" spans="1:65" ht="16.5" hidden="1">
      <c r="A34" s="26">
        <v>26</v>
      </c>
      <c r="B34" s="169"/>
      <c r="C34" s="29"/>
      <c r="D34" s="29">
        <f t="shared" si="0"/>
        <v>0</v>
      </c>
      <c r="E34" s="29">
        <f t="shared" si="1"/>
        <v>0</v>
      </c>
      <c r="F34" s="29"/>
      <c r="G34" s="29"/>
      <c r="H34" s="29"/>
      <c r="I34" s="32">
        <f t="shared" si="2"/>
        <v>0</v>
      </c>
      <c r="J34" s="32">
        <f t="shared" si="2"/>
        <v>0</v>
      </c>
      <c r="K34" s="32">
        <f t="shared" si="2"/>
        <v>0</v>
      </c>
      <c r="L34" s="51">
        <v>0</v>
      </c>
      <c r="M34" s="29">
        <f t="shared" si="3"/>
        <v>0</v>
      </c>
      <c r="N34" s="29">
        <f t="shared" si="4"/>
        <v>0</v>
      </c>
      <c r="O34" s="29">
        <v>0</v>
      </c>
      <c r="P34" s="29">
        <v>0</v>
      </c>
      <c r="Q34" s="29">
        <f t="shared" si="5"/>
        <v>0</v>
      </c>
      <c r="R34" s="32">
        <f t="shared" si="6"/>
        <v>0</v>
      </c>
      <c r="S34" s="32">
        <f t="shared" si="6"/>
        <v>0</v>
      </c>
      <c r="T34" s="32">
        <f t="shared" si="6"/>
        <v>0</v>
      </c>
      <c r="U34" s="51"/>
      <c r="V34" s="29">
        <f t="shared" si="7"/>
        <v>0</v>
      </c>
      <c r="W34" s="29">
        <f t="shared" si="8"/>
        <v>0</v>
      </c>
      <c r="X34" s="29"/>
      <c r="Y34" s="29"/>
      <c r="Z34" s="29">
        <f t="shared" si="9"/>
        <v>0</v>
      </c>
      <c r="AA34" s="32">
        <f t="shared" si="10"/>
        <v>0</v>
      </c>
      <c r="AB34" s="32">
        <f t="shared" si="10"/>
        <v>0</v>
      </c>
      <c r="AC34" s="32">
        <f t="shared" si="10"/>
        <v>0</v>
      </c>
      <c r="AD34" s="51"/>
      <c r="AE34" s="29">
        <f t="shared" si="11"/>
        <v>0</v>
      </c>
      <c r="AF34" s="29">
        <f t="shared" si="12"/>
        <v>0</v>
      </c>
      <c r="AG34" s="29"/>
      <c r="AH34" s="29"/>
      <c r="AI34" s="29">
        <f t="shared" si="13"/>
        <v>0</v>
      </c>
      <c r="AJ34" s="29">
        <f t="shared" si="14"/>
        <v>0</v>
      </c>
      <c r="AK34" s="29">
        <f t="shared" si="14"/>
        <v>0</v>
      </c>
      <c r="AL34" s="29">
        <f t="shared" si="14"/>
        <v>0</v>
      </c>
      <c r="AM34" s="51"/>
      <c r="AN34" s="29">
        <f t="shared" si="15"/>
        <v>0</v>
      </c>
      <c r="AO34" s="29">
        <f t="shared" si="16"/>
        <v>0</v>
      </c>
      <c r="AP34" s="29"/>
      <c r="AQ34" s="29"/>
      <c r="AR34" s="29">
        <f t="shared" si="17"/>
        <v>0</v>
      </c>
      <c r="AS34" s="29">
        <f t="shared" si="18"/>
        <v>0</v>
      </c>
      <c r="AT34" s="29">
        <f t="shared" si="18"/>
        <v>0</v>
      </c>
      <c r="AU34" s="29">
        <f t="shared" si="18"/>
        <v>0</v>
      </c>
      <c r="AV34" s="51"/>
      <c r="AW34" s="29">
        <f t="shared" si="19"/>
        <v>0</v>
      </c>
      <c r="AX34" s="29">
        <f t="shared" si="20"/>
        <v>0</v>
      </c>
      <c r="AY34" s="29"/>
      <c r="AZ34" s="29"/>
      <c r="BA34" s="29">
        <f t="shared" si="21"/>
        <v>0</v>
      </c>
      <c r="BB34" s="29">
        <f t="shared" si="22"/>
        <v>0</v>
      </c>
      <c r="BC34" s="29">
        <f t="shared" si="22"/>
        <v>0</v>
      </c>
      <c r="BD34" s="29">
        <f t="shared" si="22"/>
        <v>0</v>
      </c>
      <c r="BE34" s="34">
        <f t="shared" si="23"/>
        <v>0</v>
      </c>
      <c r="BF34" s="34">
        <f t="shared" si="24"/>
        <v>0</v>
      </c>
      <c r="BG34" s="34">
        <f t="shared" si="25"/>
        <v>0</v>
      </c>
      <c r="BH34" s="34">
        <f t="shared" si="26"/>
        <v>0</v>
      </c>
      <c r="BI34" s="34">
        <f t="shared" si="26"/>
        <v>0</v>
      </c>
      <c r="BJ34" s="34">
        <f t="shared" si="27"/>
        <v>0</v>
      </c>
      <c r="BK34" s="34">
        <f t="shared" si="28"/>
        <v>0</v>
      </c>
      <c r="BL34" s="34">
        <f t="shared" si="28"/>
        <v>0</v>
      </c>
      <c r="BM34" s="34">
        <f t="shared" si="28"/>
        <v>0</v>
      </c>
    </row>
    <row r="35" spans="1:65" ht="16.5" hidden="1">
      <c r="A35" s="26">
        <v>27</v>
      </c>
      <c r="B35" s="169"/>
      <c r="C35" s="29"/>
      <c r="D35" s="29">
        <f t="shared" si="0"/>
        <v>0</v>
      </c>
      <c r="E35" s="29">
        <f t="shared" si="1"/>
        <v>0</v>
      </c>
      <c r="F35" s="29"/>
      <c r="G35" s="29"/>
      <c r="H35" s="29"/>
      <c r="I35" s="32">
        <f t="shared" si="2"/>
        <v>0</v>
      </c>
      <c r="J35" s="32">
        <f t="shared" si="2"/>
        <v>0</v>
      </c>
      <c r="K35" s="32">
        <f t="shared" si="2"/>
        <v>0</v>
      </c>
      <c r="L35" s="51">
        <v>0</v>
      </c>
      <c r="M35" s="29">
        <f t="shared" si="3"/>
        <v>0</v>
      </c>
      <c r="N35" s="29">
        <f t="shared" si="4"/>
        <v>0</v>
      </c>
      <c r="O35" s="29">
        <v>0</v>
      </c>
      <c r="P35" s="29">
        <v>0</v>
      </c>
      <c r="Q35" s="29">
        <f t="shared" si="5"/>
        <v>0</v>
      </c>
      <c r="R35" s="32">
        <f t="shared" si="6"/>
        <v>0</v>
      </c>
      <c r="S35" s="32">
        <f t="shared" si="6"/>
        <v>0</v>
      </c>
      <c r="T35" s="32">
        <f t="shared" si="6"/>
        <v>0</v>
      </c>
      <c r="U35" s="51"/>
      <c r="V35" s="29">
        <f t="shared" si="7"/>
        <v>0</v>
      </c>
      <c r="W35" s="29">
        <f t="shared" si="8"/>
        <v>0</v>
      </c>
      <c r="X35" s="29"/>
      <c r="Y35" s="29"/>
      <c r="Z35" s="29">
        <f t="shared" si="9"/>
        <v>0</v>
      </c>
      <c r="AA35" s="32">
        <f t="shared" si="10"/>
        <v>0</v>
      </c>
      <c r="AB35" s="32">
        <f t="shared" si="10"/>
        <v>0</v>
      </c>
      <c r="AC35" s="32">
        <f t="shared" si="10"/>
        <v>0</v>
      </c>
      <c r="AD35" s="51"/>
      <c r="AE35" s="29">
        <f t="shared" si="11"/>
        <v>0</v>
      </c>
      <c r="AF35" s="29">
        <f t="shared" si="12"/>
        <v>0</v>
      </c>
      <c r="AG35" s="29"/>
      <c r="AH35" s="29"/>
      <c r="AI35" s="29">
        <f t="shared" si="13"/>
        <v>0</v>
      </c>
      <c r="AJ35" s="29">
        <f t="shared" si="14"/>
        <v>0</v>
      </c>
      <c r="AK35" s="29">
        <f t="shared" si="14"/>
        <v>0</v>
      </c>
      <c r="AL35" s="29">
        <f t="shared" si="14"/>
        <v>0</v>
      </c>
      <c r="AM35" s="51"/>
      <c r="AN35" s="29">
        <f t="shared" si="15"/>
        <v>0</v>
      </c>
      <c r="AO35" s="29">
        <f t="shared" si="16"/>
        <v>0</v>
      </c>
      <c r="AP35" s="29"/>
      <c r="AQ35" s="29"/>
      <c r="AR35" s="29">
        <f t="shared" si="17"/>
        <v>0</v>
      </c>
      <c r="AS35" s="29">
        <f t="shared" si="18"/>
        <v>0</v>
      </c>
      <c r="AT35" s="29">
        <f t="shared" si="18"/>
        <v>0</v>
      </c>
      <c r="AU35" s="29">
        <f t="shared" si="18"/>
        <v>0</v>
      </c>
      <c r="AV35" s="51"/>
      <c r="AW35" s="29">
        <f t="shared" si="19"/>
        <v>0</v>
      </c>
      <c r="AX35" s="29">
        <f t="shared" si="20"/>
        <v>0</v>
      </c>
      <c r="AY35" s="29"/>
      <c r="AZ35" s="29"/>
      <c r="BA35" s="29">
        <f t="shared" si="21"/>
        <v>0</v>
      </c>
      <c r="BB35" s="29">
        <f t="shared" si="22"/>
        <v>0</v>
      </c>
      <c r="BC35" s="29">
        <f t="shared" si="22"/>
        <v>0</v>
      </c>
      <c r="BD35" s="29">
        <f t="shared" si="22"/>
        <v>0</v>
      </c>
      <c r="BE35" s="34">
        <f t="shared" si="23"/>
        <v>0</v>
      </c>
      <c r="BF35" s="34">
        <f t="shared" si="24"/>
        <v>0</v>
      </c>
      <c r="BG35" s="34">
        <f t="shared" si="25"/>
        <v>0</v>
      </c>
      <c r="BH35" s="34">
        <f t="shared" si="26"/>
        <v>0</v>
      </c>
      <c r="BI35" s="34">
        <f t="shared" si="26"/>
        <v>0</v>
      </c>
      <c r="BJ35" s="34">
        <f t="shared" si="27"/>
        <v>0</v>
      </c>
      <c r="BK35" s="34">
        <f t="shared" si="28"/>
        <v>0</v>
      </c>
      <c r="BL35" s="34">
        <f t="shared" si="28"/>
        <v>0</v>
      </c>
      <c r="BM35" s="34">
        <f t="shared" si="28"/>
        <v>0</v>
      </c>
    </row>
    <row r="36" spans="1:65" ht="16.5" hidden="1">
      <c r="A36" s="26">
        <v>28</v>
      </c>
      <c r="B36" s="169"/>
      <c r="C36" s="29"/>
      <c r="D36" s="29">
        <f t="shared" si="0"/>
        <v>0</v>
      </c>
      <c r="E36" s="29">
        <f t="shared" si="1"/>
        <v>0</v>
      </c>
      <c r="F36" s="29"/>
      <c r="G36" s="29"/>
      <c r="H36" s="29"/>
      <c r="I36" s="32">
        <f t="shared" si="2"/>
        <v>0</v>
      </c>
      <c r="J36" s="32">
        <f t="shared" si="2"/>
        <v>0</v>
      </c>
      <c r="K36" s="32">
        <f t="shared" si="2"/>
        <v>0</v>
      </c>
      <c r="L36" s="51">
        <v>0</v>
      </c>
      <c r="M36" s="29">
        <f t="shared" si="3"/>
        <v>0</v>
      </c>
      <c r="N36" s="29">
        <f t="shared" si="4"/>
        <v>0</v>
      </c>
      <c r="O36" s="29">
        <v>0</v>
      </c>
      <c r="P36" s="29">
        <v>0</v>
      </c>
      <c r="Q36" s="29">
        <f t="shared" si="5"/>
        <v>0</v>
      </c>
      <c r="R36" s="32">
        <f t="shared" si="6"/>
        <v>0</v>
      </c>
      <c r="S36" s="32">
        <f t="shared" si="6"/>
        <v>0</v>
      </c>
      <c r="T36" s="32">
        <f t="shared" si="6"/>
        <v>0</v>
      </c>
      <c r="U36" s="51"/>
      <c r="V36" s="29">
        <f t="shared" si="7"/>
        <v>0</v>
      </c>
      <c r="W36" s="29">
        <f t="shared" si="8"/>
        <v>0</v>
      </c>
      <c r="X36" s="29"/>
      <c r="Y36" s="29"/>
      <c r="Z36" s="29">
        <f t="shared" si="9"/>
        <v>0</v>
      </c>
      <c r="AA36" s="32">
        <f t="shared" si="10"/>
        <v>0</v>
      </c>
      <c r="AB36" s="32">
        <f t="shared" si="10"/>
        <v>0</v>
      </c>
      <c r="AC36" s="32">
        <f t="shared" si="10"/>
        <v>0</v>
      </c>
      <c r="AD36" s="51"/>
      <c r="AE36" s="29">
        <f t="shared" si="11"/>
        <v>0</v>
      </c>
      <c r="AF36" s="29">
        <f t="shared" si="12"/>
        <v>0</v>
      </c>
      <c r="AG36" s="29"/>
      <c r="AH36" s="29"/>
      <c r="AI36" s="29">
        <f t="shared" si="13"/>
        <v>0</v>
      </c>
      <c r="AJ36" s="29">
        <f t="shared" si="14"/>
        <v>0</v>
      </c>
      <c r="AK36" s="29">
        <f t="shared" si="14"/>
        <v>0</v>
      </c>
      <c r="AL36" s="29">
        <f t="shared" si="14"/>
        <v>0</v>
      </c>
      <c r="AM36" s="51"/>
      <c r="AN36" s="29">
        <f t="shared" si="15"/>
        <v>0</v>
      </c>
      <c r="AO36" s="29">
        <f t="shared" si="16"/>
        <v>0</v>
      </c>
      <c r="AP36" s="29"/>
      <c r="AQ36" s="29"/>
      <c r="AR36" s="29">
        <f t="shared" si="17"/>
        <v>0</v>
      </c>
      <c r="AS36" s="29">
        <f t="shared" si="18"/>
        <v>0</v>
      </c>
      <c r="AT36" s="29">
        <f t="shared" si="18"/>
        <v>0</v>
      </c>
      <c r="AU36" s="29">
        <f t="shared" si="18"/>
        <v>0</v>
      </c>
      <c r="AV36" s="51"/>
      <c r="AW36" s="29">
        <f t="shared" si="19"/>
        <v>0</v>
      </c>
      <c r="AX36" s="29">
        <f t="shared" si="20"/>
        <v>0</v>
      </c>
      <c r="AY36" s="29"/>
      <c r="AZ36" s="29"/>
      <c r="BA36" s="29">
        <f t="shared" si="21"/>
        <v>0</v>
      </c>
      <c r="BB36" s="29">
        <f t="shared" si="22"/>
        <v>0</v>
      </c>
      <c r="BC36" s="29">
        <f t="shared" si="22"/>
        <v>0</v>
      </c>
      <c r="BD36" s="29">
        <f t="shared" si="22"/>
        <v>0</v>
      </c>
      <c r="BE36" s="34">
        <f t="shared" si="23"/>
        <v>0</v>
      </c>
      <c r="BF36" s="34">
        <f t="shared" si="24"/>
        <v>0</v>
      </c>
      <c r="BG36" s="34">
        <f t="shared" si="25"/>
        <v>0</v>
      </c>
      <c r="BH36" s="34">
        <f t="shared" si="26"/>
        <v>0</v>
      </c>
      <c r="BI36" s="34">
        <f t="shared" si="26"/>
        <v>0</v>
      </c>
      <c r="BJ36" s="34">
        <f t="shared" si="27"/>
        <v>0</v>
      </c>
      <c r="BK36" s="34">
        <f t="shared" si="28"/>
        <v>0</v>
      </c>
      <c r="BL36" s="34">
        <f t="shared" si="28"/>
        <v>0</v>
      </c>
      <c r="BM36" s="34">
        <f t="shared" si="28"/>
        <v>0</v>
      </c>
    </row>
    <row r="37" spans="1:65" ht="16.5" hidden="1">
      <c r="A37" s="26">
        <v>29</v>
      </c>
      <c r="B37" s="169"/>
      <c r="C37" s="29"/>
      <c r="D37" s="29">
        <f t="shared" si="0"/>
        <v>0</v>
      </c>
      <c r="E37" s="29">
        <f t="shared" si="1"/>
        <v>0</v>
      </c>
      <c r="F37" s="29"/>
      <c r="G37" s="29"/>
      <c r="H37" s="29"/>
      <c r="I37" s="32">
        <f t="shared" si="2"/>
        <v>0</v>
      </c>
      <c r="J37" s="32">
        <f t="shared" si="2"/>
        <v>0</v>
      </c>
      <c r="K37" s="32">
        <f t="shared" si="2"/>
        <v>0</v>
      </c>
      <c r="L37" s="51">
        <v>0</v>
      </c>
      <c r="M37" s="29">
        <f t="shared" si="3"/>
        <v>0</v>
      </c>
      <c r="N37" s="29">
        <f t="shared" si="4"/>
        <v>0</v>
      </c>
      <c r="O37" s="29">
        <v>0</v>
      </c>
      <c r="P37" s="29">
        <v>0</v>
      </c>
      <c r="Q37" s="29">
        <f t="shared" si="5"/>
        <v>0</v>
      </c>
      <c r="R37" s="32">
        <f t="shared" si="6"/>
        <v>0</v>
      </c>
      <c r="S37" s="32">
        <f t="shared" si="6"/>
        <v>0</v>
      </c>
      <c r="T37" s="32">
        <f t="shared" si="6"/>
        <v>0</v>
      </c>
      <c r="U37" s="51"/>
      <c r="V37" s="29">
        <f t="shared" si="7"/>
        <v>0</v>
      </c>
      <c r="W37" s="29">
        <f t="shared" si="8"/>
        <v>0</v>
      </c>
      <c r="X37" s="29"/>
      <c r="Y37" s="29"/>
      <c r="Z37" s="29">
        <f t="shared" si="9"/>
        <v>0</v>
      </c>
      <c r="AA37" s="32">
        <f t="shared" si="10"/>
        <v>0</v>
      </c>
      <c r="AB37" s="32">
        <f t="shared" si="10"/>
        <v>0</v>
      </c>
      <c r="AC37" s="32">
        <f t="shared" si="10"/>
        <v>0</v>
      </c>
      <c r="AD37" s="51"/>
      <c r="AE37" s="29">
        <f t="shared" si="11"/>
        <v>0</v>
      </c>
      <c r="AF37" s="29">
        <f t="shared" si="12"/>
        <v>0</v>
      </c>
      <c r="AG37" s="29"/>
      <c r="AH37" s="29"/>
      <c r="AI37" s="29">
        <f t="shared" si="13"/>
        <v>0</v>
      </c>
      <c r="AJ37" s="29">
        <f t="shared" si="14"/>
        <v>0</v>
      </c>
      <c r="AK37" s="29">
        <f t="shared" si="14"/>
        <v>0</v>
      </c>
      <c r="AL37" s="29">
        <f t="shared" si="14"/>
        <v>0</v>
      </c>
      <c r="AM37" s="51"/>
      <c r="AN37" s="29">
        <f t="shared" si="15"/>
        <v>0</v>
      </c>
      <c r="AO37" s="29">
        <f t="shared" si="16"/>
        <v>0</v>
      </c>
      <c r="AP37" s="29"/>
      <c r="AQ37" s="29"/>
      <c r="AR37" s="29">
        <f t="shared" si="17"/>
        <v>0</v>
      </c>
      <c r="AS37" s="29">
        <f t="shared" si="18"/>
        <v>0</v>
      </c>
      <c r="AT37" s="29">
        <f t="shared" si="18"/>
        <v>0</v>
      </c>
      <c r="AU37" s="29">
        <f t="shared" si="18"/>
        <v>0</v>
      </c>
      <c r="AV37" s="51"/>
      <c r="AW37" s="29">
        <f t="shared" si="19"/>
        <v>0</v>
      </c>
      <c r="AX37" s="29">
        <f t="shared" si="20"/>
        <v>0</v>
      </c>
      <c r="AY37" s="29"/>
      <c r="AZ37" s="29"/>
      <c r="BA37" s="29">
        <f t="shared" si="21"/>
        <v>0</v>
      </c>
      <c r="BB37" s="29">
        <f t="shared" si="22"/>
        <v>0</v>
      </c>
      <c r="BC37" s="29">
        <f t="shared" si="22"/>
        <v>0</v>
      </c>
      <c r="BD37" s="29">
        <f t="shared" si="22"/>
        <v>0</v>
      </c>
      <c r="BE37" s="34">
        <f t="shared" si="23"/>
        <v>0</v>
      </c>
      <c r="BF37" s="34">
        <f t="shared" si="24"/>
        <v>0</v>
      </c>
      <c r="BG37" s="34">
        <f t="shared" si="25"/>
        <v>0</v>
      </c>
      <c r="BH37" s="34">
        <f t="shared" si="26"/>
        <v>0</v>
      </c>
      <c r="BI37" s="34">
        <f t="shared" si="26"/>
        <v>0</v>
      </c>
      <c r="BJ37" s="34">
        <f t="shared" si="27"/>
        <v>0</v>
      </c>
      <c r="BK37" s="34">
        <f t="shared" si="28"/>
        <v>0</v>
      </c>
      <c r="BL37" s="34">
        <f t="shared" si="28"/>
        <v>0</v>
      </c>
      <c r="BM37" s="34">
        <f t="shared" si="28"/>
        <v>0</v>
      </c>
    </row>
    <row r="38" spans="1:65" ht="16.5" hidden="1">
      <c r="A38" s="26">
        <v>30</v>
      </c>
      <c r="B38" s="169"/>
      <c r="C38" s="29"/>
      <c r="D38" s="29">
        <f t="shared" si="0"/>
        <v>0</v>
      </c>
      <c r="E38" s="29">
        <f t="shared" si="1"/>
        <v>0</v>
      </c>
      <c r="F38" s="29"/>
      <c r="G38" s="29"/>
      <c r="H38" s="29"/>
      <c r="I38" s="32">
        <f t="shared" si="2"/>
        <v>0</v>
      </c>
      <c r="J38" s="32">
        <f t="shared" si="2"/>
        <v>0</v>
      </c>
      <c r="K38" s="32">
        <f t="shared" si="2"/>
        <v>0</v>
      </c>
      <c r="L38" s="51">
        <v>0</v>
      </c>
      <c r="M38" s="29">
        <f t="shared" si="3"/>
        <v>0</v>
      </c>
      <c r="N38" s="29">
        <f t="shared" si="4"/>
        <v>0</v>
      </c>
      <c r="O38" s="29">
        <v>0</v>
      </c>
      <c r="P38" s="29">
        <v>0</v>
      </c>
      <c r="Q38" s="29">
        <f t="shared" si="5"/>
        <v>0</v>
      </c>
      <c r="R38" s="32">
        <f t="shared" si="6"/>
        <v>0</v>
      </c>
      <c r="S38" s="32">
        <f t="shared" si="6"/>
        <v>0</v>
      </c>
      <c r="T38" s="32">
        <f t="shared" si="6"/>
        <v>0</v>
      </c>
      <c r="U38" s="51"/>
      <c r="V38" s="29">
        <f t="shared" si="7"/>
        <v>0</v>
      </c>
      <c r="W38" s="29">
        <f t="shared" si="8"/>
        <v>0</v>
      </c>
      <c r="X38" s="29"/>
      <c r="Y38" s="29"/>
      <c r="Z38" s="29">
        <f t="shared" si="9"/>
        <v>0</v>
      </c>
      <c r="AA38" s="32">
        <f t="shared" si="10"/>
        <v>0</v>
      </c>
      <c r="AB38" s="32">
        <f t="shared" si="10"/>
        <v>0</v>
      </c>
      <c r="AC38" s="32">
        <f t="shared" si="10"/>
        <v>0</v>
      </c>
      <c r="AD38" s="51"/>
      <c r="AE38" s="29">
        <f t="shared" si="11"/>
        <v>0</v>
      </c>
      <c r="AF38" s="29">
        <f t="shared" si="12"/>
        <v>0</v>
      </c>
      <c r="AG38" s="29"/>
      <c r="AH38" s="29"/>
      <c r="AI38" s="29">
        <f t="shared" si="13"/>
        <v>0</v>
      </c>
      <c r="AJ38" s="29">
        <f t="shared" si="14"/>
        <v>0</v>
      </c>
      <c r="AK38" s="29">
        <f t="shared" si="14"/>
        <v>0</v>
      </c>
      <c r="AL38" s="29">
        <f t="shared" si="14"/>
        <v>0</v>
      </c>
      <c r="AM38" s="51"/>
      <c r="AN38" s="29">
        <f t="shared" si="15"/>
        <v>0</v>
      </c>
      <c r="AO38" s="29">
        <f t="shared" si="16"/>
        <v>0</v>
      </c>
      <c r="AP38" s="29"/>
      <c r="AQ38" s="29"/>
      <c r="AR38" s="29">
        <f t="shared" si="17"/>
        <v>0</v>
      </c>
      <c r="AS38" s="29">
        <f t="shared" si="18"/>
        <v>0</v>
      </c>
      <c r="AT38" s="29">
        <f t="shared" si="18"/>
        <v>0</v>
      </c>
      <c r="AU38" s="29">
        <f t="shared" si="18"/>
        <v>0</v>
      </c>
      <c r="AV38" s="51"/>
      <c r="AW38" s="29">
        <f t="shared" si="19"/>
        <v>0</v>
      </c>
      <c r="AX38" s="29">
        <f t="shared" si="20"/>
        <v>0</v>
      </c>
      <c r="AY38" s="29"/>
      <c r="AZ38" s="29"/>
      <c r="BA38" s="29">
        <f t="shared" si="21"/>
        <v>0</v>
      </c>
      <c r="BB38" s="29">
        <f t="shared" si="22"/>
        <v>0</v>
      </c>
      <c r="BC38" s="29">
        <f t="shared" si="22"/>
        <v>0</v>
      </c>
      <c r="BD38" s="29">
        <f t="shared" si="22"/>
        <v>0</v>
      </c>
      <c r="BE38" s="34">
        <f t="shared" si="23"/>
        <v>0</v>
      </c>
      <c r="BF38" s="34">
        <f t="shared" si="24"/>
        <v>0</v>
      </c>
      <c r="BG38" s="34">
        <f t="shared" si="25"/>
        <v>0</v>
      </c>
      <c r="BH38" s="34">
        <f t="shared" si="26"/>
        <v>0</v>
      </c>
      <c r="BI38" s="34">
        <f t="shared" si="26"/>
        <v>0</v>
      </c>
      <c r="BJ38" s="34">
        <f t="shared" si="27"/>
        <v>0</v>
      </c>
      <c r="BK38" s="34">
        <f t="shared" si="28"/>
        <v>0</v>
      </c>
      <c r="BL38" s="34">
        <f t="shared" si="28"/>
        <v>0</v>
      </c>
      <c r="BM38" s="34">
        <f t="shared" si="28"/>
        <v>0</v>
      </c>
    </row>
    <row r="39" spans="1:65" ht="16.5" hidden="1">
      <c r="A39" s="26">
        <v>31</v>
      </c>
      <c r="B39" s="169"/>
      <c r="C39" s="29"/>
      <c r="D39" s="29">
        <f t="shared" si="0"/>
        <v>0</v>
      </c>
      <c r="E39" s="29">
        <f t="shared" si="1"/>
        <v>0</v>
      </c>
      <c r="F39" s="29"/>
      <c r="G39" s="29"/>
      <c r="H39" s="29"/>
      <c r="I39" s="32">
        <f t="shared" si="2"/>
        <v>0</v>
      </c>
      <c r="J39" s="32">
        <f t="shared" si="2"/>
        <v>0</v>
      </c>
      <c r="K39" s="32">
        <f t="shared" si="2"/>
        <v>0</v>
      </c>
      <c r="L39" s="51">
        <v>0</v>
      </c>
      <c r="M39" s="29">
        <f t="shared" si="3"/>
        <v>0</v>
      </c>
      <c r="N39" s="29">
        <f t="shared" si="4"/>
        <v>0</v>
      </c>
      <c r="O39" s="29">
        <v>0</v>
      </c>
      <c r="P39" s="29">
        <v>0</v>
      </c>
      <c r="Q39" s="29">
        <f t="shared" si="5"/>
        <v>0</v>
      </c>
      <c r="R39" s="32">
        <f t="shared" si="6"/>
        <v>0</v>
      </c>
      <c r="S39" s="32">
        <f t="shared" si="6"/>
        <v>0</v>
      </c>
      <c r="T39" s="32">
        <f t="shared" si="6"/>
        <v>0</v>
      </c>
      <c r="U39" s="51"/>
      <c r="V39" s="29">
        <f t="shared" si="7"/>
        <v>0</v>
      </c>
      <c r="W39" s="29">
        <f t="shared" si="8"/>
        <v>0</v>
      </c>
      <c r="X39" s="29"/>
      <c r="Y39" s="29"/>
      <c r="Z39" s="29">
        <f t="shared" si="9"/>
        <v>0</v>
      </c>
      <c r="AA39" s="32">
        <f t="shared" si="10"/>
        <v>0</v>
      </c>
      <c r="AB39" s="32">
        <f t="shared" si="10"/>
        <v>0</v>
      </c>
      <c r="AC39" s="32">
        <f t="shared" si="10"/>
        <v>0</v>
      </c>
      <c r="AD39" s="51"/>
      <c r="AE39" s="29">
        <f t="shared" si="11"/>
        <v>0</v>
      </c>
      <c r="AF39" s="29">
        <f t="shared" si="12"/>
        <v>0</v>
      </c>
      <c r="AG39" s="29"/>
      <c r="AH39" s="29"/>
      <c r="AI39" s="29">
        <f t="shared" si="13"/>
        <v>0</v>
      </c>
      <c r="AJ39" s="29">
        <f t="shared" si="14"/>
        <v>0</v>
      </c>
      <c r="AK39" s="29">
        <f t="shared" si="14"/>
        <v>0</v>
      </c>
      <c r="AL39" s="29">
        <f t="shared" si="14"/>
        <v>0</v>
      </c>
      <c r="AM39" s="51"/>
      <c r="AN39" s="29">
        <f t="shared" si="15"/>
        <v>0</v>
      </c>
      <c r="AO39" s="29">
        <f t="shared" si="16"/>
        <v>0</v>
      </c>
      <c r="AP39" s="29"/>
      <c r="AQ39" s="29"/>
      <c r="AR39" s="29">
        <f t="shared" si="17"/>
        <v>0</v>
      </c>
      <c r="AS39" s="29">
        <f t="shared" si="18"/>
        <v>0</v>
      </c>
      <c r="AT39" s="29">
        <f t="shared" si="18"/>
        <v>0</v>
      </c>
      <c r="AU39" s="29">
        <f t="shared" si="18"/>
        <v>0</v>
      </c>
      <c r="AV39" s="51"/>
      <c r="AW39" s="29">
        <f t="shared" si="19"/>
        <v>0</v>
      </c>
      <c r="AX39" s="29">
        <f t="shared" si="20"/>
        <v>0</v>
      </c>
      <c r="AY39" s="29"/>
      <c r="AZ39" s="29"/>
      <c r="BA39" s="29">
        <f t="shared" si="21"/>
        <v>0</v>
      </c>
      <c r="BB39" s="29">
        <f t="shared" si="22"/>
        <v>0</v>
      </c>
      <c r="BC39" s="29">
        <f t="shared" si="22"/>
        <v>0</v>
      </c>
      <c r="BD39" s="29">
        <f t="shared" si="22"/>
        <v>0</v>
      </c>
      <c r="BE39" s="34">
        <f t="shared" si="23"/>
        <v>0</v>
      </c>
      <c r="BF39" s="34">
        <f t="shared" si="24"/>
        <v>0</v>
      </c>
      <c r="BG39" s="34">
        <f t="shared" si="25"/>
        <v>0</v>
      </c>
      <c r="BH39" s="34">
        <f t="shared" si="26"/>
        <v>0</v>
      </c>
      <c r="BI39" s="34">
        <f t="shared" si="26"/>
        <v>0</v>
      </c>
      <c r="BJ39" s="34">
        <f t="shared" si="27"/>
        <v>0</v>
      </c>
      <c r="BK39" s="34">
        <f t="shared" si="28"/>
        <v>0</v>
      </c>
      <c r="BL39" s="34">
        <f t="shared" si="28"/>
        <v>0</v>
      </c>
      <c r="BM39" s="34">
        <f t="shared" si="28"/>
        <v>0</v>
      </c>
    </row>
    <row r="40" spans="1:65" ht="16.5" hidden="1">
      <c r="A40" s="26">
        <v>32</v>
      </c>
      <c r="B40" s="169"/>
      <c r="C40" s="29"/>
      <c r="D40" s="29">
        <f t="shared" si="0"/>
        <v>0</v>
      </c>
      <c r="E40" s="29">
        <f t="shared" si="1"/>
        <v>0</v>
      </c>
      <c r="F40" s="29"/>
      <c r="G40" s="29"/>
      <c r="H40" s="29"/>
      <c r="I40" s="32">
        <f t="shared" si="2"/>
        <v>0</v>
      </c>
      <c r="J40" s="32">
        <f t="shared" si="2"/>
        <v>0</v>
      </c>
      <c r="K40" s="32">
        <f t="shared" si="2"/>
        <v>0</v>
      </c>
      <c r="L40" s="51">
        <v>0</v>
      </c>
      <c r="M40" s="29">
        <f t="shared" si="3"/>
        <v>0</v>
      </c>
      <c r="N40" s="29">
        <f t="shared" si="4"/>
        <v>0</v>
      </c>
      <c r="O40" s="29">
        <v>0</v>
      </c>
      <c r="P40" s="29">
        <v>0</v>
      </c>
      <c r="Q40" s="29">
        <f t="shared" si="5"/>
        <v>0</v>
      </c>
      <c r="R40" s="32">
        <f t="shared" si="6"/>
        <v>0</v>
      </c>
      <c r="S40" s="32">
        <f t="shared" si="6"/>
        <v>0</v>
      </c>
      <c r="T40" s="32">
        <f t="shared" si="6"/>
        <v>0</v>
      </c>
      <c r="U40" s="51"/>
      <c r="V40" s="29">
        <f t="shared" si="7"/>
        <v>0</v>
      </c>
      <c r="W40" s="29">
        <f t="shared" si="8"/>
        <v>0</v>
      </c>
      <c r="X40" s="29"/>
      <c r="Y40" s="29"/>
      <c r="Z40" s="29">
        <f t="shared" si="9"/>
        <v>0</v>
      </c>
      <c r="AA40" s="32">
        <f t="shared" si="10"/>
        <v>0</v>
      </c>
      <c r="AB40" s="32">
        <f t="shared" si="10"/>
        <v>0</v>
      </c>
      <c r="AC40" s="32">
        <f t="shared" si="10"/>
        <v>0</v>
      </c>
      <c r="AD40" s="51"/>
      <c r="AE40" s="29">
        <f t="shared" si="11"/>
        <v>0</v>
      </c>
      <c r="AF40" s="29">
        <f t="shared" si="12"/>
        <v>0</v>
      </c>
      <c r="AG40" s="29"/>
      <c r="AH40" s="29"/>
      <c r="AI40" s="29">
        <f t="shared" si="13"/>
        <v>0</v>
      </c>
      <c r="AJ40" s="29">
        <f t="shared" si="14"/>
        <v>0</v>
      </c>
      <c r="AK40" s="29">
        <f t="shared" si="14"/>
        <v>0</v>
      </c>
      <c r="AL40" s="29">
        <f t="shared" si="14"/>
        <v>0</v>
      </c>
      <c r="AM40" s="51"/>
      <c r="AN40" s="29">
        <f t="shared" si="15"/>
        <v>0</v>
      </c>
      <c r="AO40" s="29">
        <f t="shared" si="16"/>
        <v>0</v>
      </c>
      <c r="AP40" s="29"/>
      <c r="AQ40" s="29"/>
      <c r="AR40" s="29">
        <f t="shared" si="17"/>
        <v>0</v>
      </c>
      <c r="AS40" s="29">
        <f t="shared" si="18"/>
        <v>0</v>
      </c>
      <c r="AT40" s="29">
        <f t="shared" si="18"/>
        <v>0</v>
      </c>
      <c r="AU40" s="29">
        <f t="shared" si="18"/>
        <v>0</v>
      </c>
      <c r="AV40" s="51"/>
      <c r="AW40" s="29">
        <f t="shared" si="19"/>
        <v>0</v>
      </c>
      <c r="AX40" s="29">
        <f t="shared" si="20"/>
        <v>0</v>
      </c>
      <c r="AY40" s="29"/>
      <c r="AZ40" s="29"/>
      <c r="BA40" s="29">
        <f t="shared" si="21"/>
        <v>0</v>
      </c>
      <c r="BB40" s="29">
        <f t="shared" si="22"/>
        <v>0</v>
      </c>
      <c r="BC40" s="29">
        <f t="shared" si="22"/>
        <v>0</v>
      </c>
      <c r="BD40" s="29">
        <f t="shared" si="22"/>
        <v>0</v>
      </c>
      <c r="BE40" s="34">
        <f t="shared" si="23"/>
        <v>0</v>
      </c>
      <c r="BF40" s="34">
        <f t="shared" si="24"/>
        <v>0</v>
      </c>
      <c r="BG40" s="34">
        <f t="shared" si="25"/>
        <v>0</v>
      </c>
      <c r="BH40" s="34">
        <f t="shared" si="26"/>
        <v>0</v>
      </c>
      <c r="BI40" s="34">
        <f t="shared" si="26"/>
        <v>0</v>
      </c>
      <c r="BJ40" s="34">
        <f t="shared" si="27"/>
        <v>0</v>
      </c>
      <c r="BK40" s="34">
        <f t="shared" si="28"/>
        <v>0</v>
      </c>
      <c r="BL40" s="34">
        <f t="shared" si="28"/>
        <v>0</v>
      </c>
      <c r="BM40" s="34">
        <f t="shared" si="28"/>
        <v>0</v>
      </c>
    </row>
    <row r="41" spans="1:65" ht="16.5" hidden="1">
      <c r="A41" s="26">
        <v>33</v>
      </c>
      <c r="B41" s="169"/>
      <c r="C41" s="29"/>
      <c r="D41" s="29">
        <f t="shared" si="0"/>
        <v>0</v>
      </c>
      <c r="E41" s="29">
        <f t="shared" si="1"/>
        <v>0</v>
      </c>
      <c r="F41" s="29"/>
      <c r="G41" s="29"/>
      <c r="H41" s="29"/>
      <c r="I41" s="32">
        <f t="shared" si="2"/>
        <v>0</v>
      </c>
      <c r="J41" s="32">
        <f t="shared" si="2"/>
        <v>0</v>
      </c>
      <c r="K41" s="32">
        <f t="shared" si="2"/>
        <v>0</v>
      </c>
      <c r="L41" s="51">
        <v>0</v>
      </c>
      <c r="M41" s="29">
        <f t="shared" si="3"/>
        <v>0</v>
      </c>
      <c r="N41" s="29">
        <f t="shared" si="4"/>
        <v>0</v>
      </c>
      <c r="O41" s="29">
        <v>0</v>
      </c>
      <c r="P41" s="29">
        <v>0</v>
      </c>
      <c r="Q41" s="29">
        <f t="shared" si="5"/>
        <v>0</v>
      </c>
      <c r="R41" s="32">
        <f t="shared" si="6"/>
        <v>0</v>
      </c>
      <c r="S41" s="32">
        <f t="shared" si="6"/>
        <v>0</v>
      </c>
      <c r="T41" s="32">
        <f t="shared" si="6"/>
        <v>0</v>
      </c>
      <c r="U41" s="51"/>
      <c r="V41" s="29">
        <f t="shared" si="7"/>
        <v>0</v>
      </c>
      <c r="W41" s="29">
        <f t="shared" si="8"/>
        <v>0</v>
      </c>
      <c r="X41" s="29"/>
      <c r="Y41" s="29"/>
      <c r="Z41" s="29">
        <f t="shared" si="9"/>
        <v>0</v>
      </c>
      <c r="AA41" s="32">
        <f t="shared" si="10"/>
        <v>0</v>
      </c>
      <c r="AB41" s="32">
        <f t="shared" si="10"/>
        <v>0</v>
      </c>
      <c r="AC41" s="32">
        <f t="shared" si="10"/>
        <v>0</v>
      </c>
      <c r="AD41" s="51"/>
      <c r="AE41" s="29">
        <f t="shared" si="11"/>
        <v>0</v>
      </c>
      <c r="AF41" s="29">
        <f t="shared" si="12"/>
        <v>0</v>
      </c>
      <c r="AG41" s="29"/>
      <c r="AH41" s="29"/>
      <c r="AI41" s="29">
        <f t="shared" si="13"/>
        <v>0</v>
      </c>
      <c r="AJ41" s="29">
        <f t="shared" si="14"/>
        <v>0</v>
      </c>
      <c r="AK41" s="29">
        <f t="shared" si="14"/>
        <v>0</v>
      </c>
      <c r="AL41" s="29">
        <f t="shared" si="14"/>
        <v>0</v>
      </c>
      <c r="AM41" s="51"/>
      <c r="AN41" s="29">
        <f t="shared" si="15"/>
        <v>0</v>
      </c>
      <c r="AO41" s="29">
        <f t="shared" si="16"/>
        <v>0</v>
      </c>
      <c r="AP41" s="29"/>
      <c r="AQ41" s="29"/>
      <c r="AR41" s="29">
        <f t="shared" si="17"/>
        <v>0</v>
      </c>
      <c r="AS41" s="29">
        <f t="shared" si="18"/>
        <v>0</v>
      </c>
      <c r="AT41" s="29">
        <f t="shared" si="18"/>
        <v>0</v>
      </c>
      <c r="AU41" s="29">
        <f t="shared" si="18"/>
        <v>0</v>
      </c>
      <c r="AV41" s="51"/>
      <c r="AW41" s="29">
        <f t="shared" si="19"/>
        <v>0</v>
      </c>
      <c r="AX41" s="29">
        <f t="shared" si="20"/>
        <v>0</v>
      </c>
      <c r="AY41" s="29"/>
      <c r="AZ41" s="29"/>
      <c r="BA41" s="29">
        <f t="shared" si="21"/>
        <v>0</v>
      </c>
      <c r="BB41" s="29">
        <f t="shared" si="22"/>
        <v>0</v>
      </c>
      <c r="BC41" s="29">
        <f t="shared" si="22"/>
        <v>0</v>
      </c>
      <c r="BD41" s="29">
        <f t="shared" si="22"/>
        <v>0</v>
      </c>
      <c r="BE41" s="34">
        <f t="shared" si="23"/>
        <v>0</v>
      </c>
      <c r="BF41" s="34">
        <f t="shared" si="24"/>
        <v>0</v>
      </c>
      <c r="BG41" s="34">
        <f t="shared" si="25"/>
        <v>0</v>
      </c>
      <c r="BH41" s="34">
        <f t="shared" si="26"/>
        <v>0</v>
      </c>
      <c r="BI41" s="34">
        <f t="shared" si="26"/>
        <v>0</v>
      </c>
      <c r="BJ41" s="34">
        <f t="shared" si="27"/>
        <v>0</v>
      </c>
      <c r="BK41" s="34">
        <f t="shared" si="28"/>
        <v>0</v>
      </c>
      <c r="BL41" s="34">
        <f t="shared" si="28"/>
        <v>0</v>
      </c>
      <c r="BM41" s="34">
        <f t="shared" si="28"/>
        <v>0</v>
      </c>
    </row>
    <row r="42" spans="1:65" ht="16.5" hidden="1">
      <c r="A42" s="26">
        <v>34</v>
      </c>
      <c r="B42" s="169"/>
      <c r="C42" s="29"/>
      <c r="D42" s="29">
        <f t="shared" si="0"/>
        <v>0</v>
      </c>
      <c r="E42" s="29">
        <f t="shared" si="1"/>
        <v>0</v>
      </c>
      <c r="F42" s="29"/>
      <c r="G42" s="29"/>
      <c r="H42" s="29"/>
      <c r="I42" s="32">
        <f t="shared" si="2"/>
        <v>0</v>
      </c>
      <c r="J42" s="32">
        <f t="shared" si="2"/>
        <v>0</v>
      </c>
      <c r="K42" s="32">
        <f t="shared" si="2"/>
        <v>0</v>
      </c>
      <c r="L42" s="51">
        <v>0</v>
      </c>
      <c r="M42" s="29">
        <f t="shared" si="3"/>
        <v>0</v>
      </c>
      <c r="N42" s="29">
        <f t="shared" si="4"/>
        <v>0</v>
      </c>
      <c r="O42" s="29">
        <v>0</v>
      </c>
      <c r="P42" s="29">
        <v>0</v>
      </c>
      <c r="Q42" s="29">
        <f t="shared" si="5"/>
        <v>0</v>
      </c>
      <c r="R42" s="32">
        <f t="shared" si="6"/>
        <v>0</v>
      </c>
      <c r="S42" s="32">
        <f t="shared" si="6"/>
        <v>0</v>
      </c>
      <c r="T42" s="32">
        <f t="shared" si="6"/>
        <v>0</v>
      </c>
      <c r="U42" s="51"/>
      <c r="V42" s="29">
        <f t="shared" si="7"/>
        <v>0</v>
      </c>
      <c r="W42" s="29">
        <f t="shared" si="8"/>
        <v>0</v>
      </c>
      <c r="X42" s="29"/>
      <c r="Y42" s="29"/>
      <c r="Z42" s="29">
        <f t="shared" si="9"/>
        <v>0</v>
      </c>
      <c r="AA42" s="32">
        <f t="shared" si="10"/>
        <v>0</v>
      </c>
      <c r="AB42" s="32">
        <f t="shared" si="10"/>
        <v>0</v>
      </c>
      <c r="AC42" s="32">
        <f t="shared" si="10"/>
        <v>0</v>
      </c>
      <c r="AD42" s="51"/>
      <c r="AE42" s="29">
        <f t="shared" si="11"/>
        <v>0</v>
      </c>
      <c r="AF42" s="29">
        <f t="shared" si="12"/>
        <v>0</v>
      </c>
      <c r="AG42" s="29"/>
      <c r="AH42" s="29"/>
      <c r="AI42" s="29">
        <f t="shared" si="13"/>
        <v>0</v>
      </c>
      <c r="AJ42" s="29">
        <f t="shared" si="14"/>
        <v>0</v>
      </c>
      <c r="AK42" s="29">
        <f t="shared" si="14"/>
        <v>0</v>
      </c>
      <c r="AL42" s="29">
        <f t="shared" si="14"/>
        <v>0</v>
      </c>
      <c r="AM42" s="51"/>
      <c r="AN42" s="29">
        <f t="shared" si="15"/>
        <v>0</v>
      </c>
      <c r="AO42" s="29">
        <f t="shared" si="16"/>
        <v>0</v>
      </c>
      <c r="AP42" s="29"/>
      <c r="AQ42" s="29"/>
      <c r="AR42" s="29">
        <f t="shared" si="17"/>
        <v>0</v>
      </c>
      <c r="AS42" s="29">
        <f t="shared" si="18"/>
        <v>0</v>
      </c>
      <c r="AT42" s="29">
        <f t="shared" si="18"/>
        <v>0</v>
      </c>
      <c r="AU42" s="29">
        <f t="shared" si="18"/>
        <v>0</v>
      </c>
      <c r="AV42" s="51"/>
      <c r="AW42" s="29">
        <f t="shared" si="19"/>
        <v>0</v>
      </c>
      <c r="AX42" s="29">
        <f t="shared" si="20"/>
        <v>0</v>
      </c>
      <c r="AY42" s="29"/>
      <c r="AZ42" s="29"/>
      <c r="BA42" s="29">
        <f t="shared" si="21"/>
        <v>0</v>
      </c>
      <c r="BB42" s="29">
        <f t="shared" si="22"/>
        <v>0</v>
      </c>
      <c r="BC42" s="29">
        <f t="shared" si="22"/>
        <v>0</v>
      </c>
      <c r="BD42" s="29">
        <f t="shared" si="22"/>
        <v>0</v>
      </c>
      <c r="BE42" s="34">
        <f t="shared" si="23"/>
        <v>0</v>
      </c>
      <c r="BF42" s="34">
        <f t="shared" si="24"/>
        <v>0</v>
      </c>
      <c r="BG42" s="34">
        <f t="shared" si="25"/>
        <v>0</v>
      </c>
      <c r="BH42" s="34">
        <f t="shared" si="26"/>
        <v>0</v>
      </c>
      <c r="BI42" s="34">
        <f t="shared" si="26"/>
        <v>0</v>
      </c>
      <c r="BJ42" s="34">
        <f t="shared" si="27"/>
        <v>0</v>
      </c>
      <c r="BK42" s="34">
        <f t="shared" si="28"/>
        <v>0</v>
      </c>
      <c r="BL42" s="34">
        <f t="shared" si="28"/>
        <v>0</v>
      </c>
      <c r="BM42" s="34">
        <f t="shared" si="28"/>
        <v>0</v>
      </c>
    </row>
    <row r="43" spans="1:65" ht="16.5" hidden="1">
      <c r="A43" s="26">
        <v>35</v>
      </c>
      <c r="B43" s="169"/>
      <c r="C43" s="29"/>
      <c r="D43" s="29">
        <f t="shared" si="0"/>
        <v>0</v>
      </c>
      <c r="E43" s="29">
        <f t="shared" si="1"/>
        <v>0</v>
      </c>
      <c r="F43" s="29"/>
      <c r="G43" s="29"/>
      <c r="H43" s="29"/>
      <c r="I43" s="32">
        <f t="shared" si="2"/>
        <v>0</v>
      </c>
      <c r="J43" s="32">
        <f t="shared" si="2"/>
        <v>0</v>
      </c>
      <c r="K43" s="32">
        <f t="shared" si="2"/>
        <v>0</v>
      </c>
      <c r="L43" s="51">
        <v>0</v>
      </c>
      <c r="M43" s="29">
        <f t="shared" si="3"/>
        <v>0</v>
      </c>
      <c r="N43" s="29">
        <f t="shared" si="4"/>
        <v>0</v>
      </c>
      <c r="O43" s="29">
        <v>0</v>
      </c>
      <c r="P43" s="29">
        <v>0</v>
      </c>
      <c r="Q43" s="29">
        <f t="shared" si="5"/>
        <v>0</v>
      </c>
      <c r="R43" s="32">
        <f t="shared" si="6"/>
        <v>0</v>
      </c>
      <c r="S43" s="32">
        <f t="shared" si="6"/>
        <v>0</v>
      </c>
      <c r="T43" s="32">
        <f t="shared" si="6"/>
        <v>0</v>
      </c>
      <c r="U43" s="51"/>
      <c r="V43" s="29">
        <f t="shared" si="7"/>
        <v>0</v>
      </c>
      <c r="W43" s="29">
        <f t="shared" si="8"/>
        <v>0</v>
      </c>
      <c r="X43" s="29"/>
      <c r="Y43" s="29"/>
      <c r="Z43" s="29">
        <f t="shared" si="9"/>
        <v>0</v>
      </c>
      <c r="AA43" s="32">
        <f t="shared" si="10"/>
        <v>0</v>
      </c>
      <c r="AB43" s="32">
        <f t="shared" si="10"/>
        <v>0</v>
      </c>
      <c r="AC43" s="32">
        <f t="shared" si="10"/>
        <v>0</v>
      </c>
      <c r="AD43" s="51"/>
      <c r="AE43" s="29">
        <f t="shared" si="11"/>
        <v>0</v>
      </c>
      <c r="AF43" s="29">
        <f t="shared" si="12"/>
        <v>0</v>
      </c>
      <c r="AG43" s="29"/>
      <c r="AH43" s="29"/>
      <c r="AI43" s="29">
        <f t="shared" si="13"/>
        <v>0</v>
      </c>
      <c r="AJ43" s="29">
        <f t="shared" si="14"/>
        <v>0</v>
      </c>
      <c r="AK43" s="29">
        <f t="shared" si="14"/>
        <v>0</v>
      </c>
      <c r="AL43" s="29">
        <f t="shared" si="14"/>
        <v>0</v>
      </c>
      <c r="AM43" s="51"/>
      <c r="AN43" s="29">
        <f t="shared" si="15"/>
        <v>0</v>
      </c>
      <c r="AO43" s="29">
        <f t="shared" si="16"/>
        <v>0</v>
      </c>
      <c r="AP43" s="29"/>
      <c r="AQ43" s="29"/>
      <c r="AR43" s="29">
        <f t="shared" si="17"/>
        <v>0</v>
      </c>
      <c r="AS43" s="29">
        <f t="shared" si="18"/>
        <v>0</v>
      </c>
      <c r="AT43" s="29">
        <f t="shared" si="18"/>
        <v>0</v>
      </c>
      <c r="AU43" s="29">
        <f t="shared" si="18"/>
        <v>0</v>
      </c>
      <c r="AV43" s="51"/>
      <c r="AW43" s="29">
        <f t="shared" si="19"/>
        <v>0</v>
      </c>
      <c r="AX43" s="29">
        <f t="shared" si="20"/>
        <v>0</v>
      </c>
      <c r="AY43" s="29"/>
      <c r="AZ43" s="29"/>
      <c r="BA43" s="29">
        <f t="shared" si="21"/>
        <v>0</v>
      </c>
      <c r="BB43" s="29">
        <f t="shared" si="22"/>
        <v>0</v>
      </c>
      <c r="BC43" s="29">
        <f t="shared" si="22"/>
        <v>0</v>
      </c>
      <c r="BD43" s="29">
        <f t="shared" si="22"/>
        <v>0</v>
      </c>
      <c r="BE43" s="34">
        <f t="shared" si="23"/>
        <v>0</v>
      </c>
      <c r="BF43" s="34">
        <f t="shared" si="24"/>
        <v>0</v>
      </c>
      <c r="BG43" s="34">
        <f t="shared" si="25"/>
        <v>0</v>
      </c>
      <c r="BH43" s="34">
        <f t="shared" si="26"/>
        <v>0</v>
      </c>
      <c r="BI43" s="34">
        <f t="shared" si="26"/>
        <v>0</v>
      </c>
      <c r="BJ43" s="34">
        <f t="shared" si="27"/>
        <v>0</v>
      </c>
      <c r="BK43" s="34">
        <f t="shared" si="28"/>
        <v>0</v>
      </c>
      <c r="BL43" s="34">
        <f t="shared" si="28"/>
        <v>0</v>
      </c>
      <c r="BM43" s="34">
        <f t="shared" si="28"/>
        <v>0</v>
      </c>
    </row>
    <row r="44" spans="1:65" ht="16.5" hidden="1">
      <c r="A44" s="26">
        <v>36</v>
      </c>
      <c r="B44" s="169"/>
      <c r="C44" s="29"/>
      <c r="D44" s="29">
        <f t="shared" si="0"/>
        <v>0</v>
      </c>
      <c r="E44" s="29">
        <f t="shared" si="1"/>
        <v>0</v>
      </c>
      <c r="F44" s="29"/>
      <c r="G44" s="29"/>
      <c r="H44" s="29"/>
      <c r="I44" s="32">
        <f t="shared" si="2"/>
        <v>0</v>
      </c>
      <c r="J44" s="32">
        <f t="shared" si="2"/>
        <v>0</v>
      </c>
      <c r="K44" s="32">
        <f t="shared" si="2"/>
        <v>0</v>
      </c>
      <c r="L44" s="51">
        <v>0</v>
      </c>
      <c r="M44" s="29">
        <f t="shared" si="3"/>
        <v>0</v>
      </c>
      <c r="N44" s="29">
        <f t="shared" si="4"/>
        <v>0</v>
      </c>
      <c r="O44" s="29">
        <v>0</v>
      </c>
      <c r="P44" s="29">
        <v>0</v>
      </c>
      <c r="Q44" s="29">
        <f t="shared" si="5"/>
        <v>0</v>
      </c>
      <c r="R44" s="32">
        <f t="shared" si="6"/>
        <v>0</v>
      </c>
      <c r="S44" s="32">
        <f t="shared" si="6"/>
        <v>0</v>
      </c>
      <c r="T44" s="32">
        <f t="shared" si="6"/>
        <v>0</v>
      </c>
      <c r="U44" s="51"/>
      <c r="V44" s="29">
        <f t="shared" si="7"/>
        <v>0</v>
      </c>
      <c r="W44" s="29">
        <f t="shared" si="8"/>
        <v>0</v>
      </c>
      <c r="X44" s="29"/>
      <c r="Y44" s="29"/>
      <c r="Z44" s="29">
        <f t="shared" si="9"/>
        <v>0</v>
      </c>
      <c r="AA44" s="32">
        <f t="shared" si="10"/>
        <v>0</v>
      </c>
      <c r="AB44" s="32">
        <f t="shared" si="10"/>
        <v>0</v>
      </c>
      <c r="AC44" s="32">
        <f t="shared" si="10"/>
        <v>0</v>
      </c>
      <c r="AD44" s="51"/>
      <c r="AE44" s="29">
        <f t="shared" si="11"/>
        <v>0</v>
      </c>
      <c r="AF44" s="29">
        <f t="shared" si="12"/>
        <v>0</v>
      </c>
      <c r="AG44" s="29"/>
      <c r="AH44" s="29"/>
      <c r="AI44" s="29">
        <f t="shared" si="13"/>
        <v>0</v>
      </c>
      <c r="AJ44" s="29">
        <f t="shared" si="14"/>
        <v>0</v>
      </c>
      <c r="AK44" s="29">
        <f t="shared" si="14"/>
        <v>0</v>
      </c>
      <c r="AL44" s="29">
        <f t="shared" si="14"/>
        <v>0</v>
      </c>
      <c r="AM44" s="51"/>
      <c r="AN44" s="29">
        <f t="shared" si="15"/>
        <v>0</v>
      </c>
      <c r="AO44" s="29">
        <f t="shared" si="16"/>
        <v>0</v>
      </c>
      <c r="AP44" s="29"/>
      <c r="AQ44" s="29"/>
      <c r="AR44" s="29">
        <f t="shared" si="17"/>
        <v>0</v>
      </c>
      <c r="AS44" s="29">
        <f t="shared" si="18"/>
        <v>0</v>
      </c>
      <c r="AT44" s="29">
        <f t="shared" si="18"/>
        <v>0</v>
      </c>
      <c r="AU44" s="29">
        <f t="shared" si="18"/>
        <v>0</v>
      </c>
      <c r="AV44" s="51"/>
      <c r="AW44" s="29">
        <f t="shared" si="19"/>
        <v>0</v>
      </c>
      <c r="AX44" s="29">
        <f t="shared" si="20"/>
        <v>0</v>
      </c>
      <c r="AY44" s="29"/>
      <c r="AZ44" s="29"/>
      <c r="BA44" s="29">
        <f t="shared" si="21"/>
        <v>0</v>
      </c>
      <c r="BB44" s="29">
        <f t="shared" si="22"/>
        <v>0</v>
      </c>
      <c r="BC44" s="29">
        <f t="shared" si="22"/>
        <v>0</v>
      </c>
      <c r="BD44" s="29">
        <f t="shared" si="22"/>
        <v>0</v>
      </c>
      <c r="BE44" s="34">
        <f t="shared" si="23"/>
        <v>0</v>
      </c>
      <c r="BF44" s="34">
        <f t="shared" si="24"/>
        <v>0</v>
      </c>
      <c r="BG44" s="34">
        <f t="shared" si="25"/>
        <v>0</v>
      </c>
      <c r="BH44" s="34">
        <f t="shared" si="26"/>
        <v>0</v>
      </c>
      <c r="BI44" s="34">
        <f t="shared" si="26"/>
        <v>0</v>
      </c>
      <c r="BJ44" s="34">
        <f t="shared" si="27"/>
        <v>0</v>
      </c>
      <c r="BK44" s="34">
        <f t="shared" si="28"/>
        <v>0</v>
      </c>
      <c r="BL44" s="34">
        <f t="shared" si="28"/>
        <v>0</v>
      </c>
      <c r="BM44" s="34">
        <f t="shared" si="28"/>
        <v>0</v>
      </c>
    </row>
    <row r="45" spans="1:65" ht="16.5" hidden="1">
      <c r="A45" s="26">
        <v>37</v>
      </c>
      <c r="B45" s="169"/>
      <c r="C45" s="29"/>
      <c r="D45" s="29">
        <f t="shared" si="0"/>
        <v>0</v>
      </c>
      <c r="E45" s="29">
        <f t="shared" si="1"/>
        <v>0</v>
      </c>
      <c r="F45" s="29"/>
      <c r="G45" s="29"/>
      <c r="H45" s="29"/>
      <c r="I45" s="32">
        <f t="shared" si="2"/>
        <v>0</v>
      </c>
      <c r="J45" s="32">
        <f t="shared" si="2"/>
        <v>0</v>
      </c>
      <c r="K45" s="32">
        <f t="shared" si="2"/>
        <v>0</v>
      </c>
      <c r="L45" s="51">
        <v>0</v>
      </c>
      <c r="M45" s="29">
        <f t="shared" si="3"/>
        <v>0</v>
      </c>
      <c r="N45" s="29">
        <f t="shared" si="4"/>
        <v>0</v>
      </c>
      <c r="O45" s="29">
        <v>0</v>
      </c>
      <c r="P45" s="29">
        <v>0</v>
      </c>
      <c r="Q45" s="29">
        <f t="shared" si="5"/>
        <v>0</v>
      </c>
      <c r="R45" s="32">
        <f t="shared" si="6"/>
        <v>0</v>
      </c>
      <c r="S45" s="32">
        <f t="shared" si="6"/>
        <v>0</v>
      </c>
      <c r="T45" s="32">
        <f t="shared" si="6"/>
        <v>0</v>
      </c>
      <c r="U45" s="51"/>
      <c r="V45" s="29">
        <f t="shared" si="7"/>
        <v>0</v>
      </c>
      <c r="W45" s="29">
        <f t="shared" si="8"/>
        <v>0</v>
      </c>
      <c r="X45" s="29"/>
      <c r="Y45" s="29"/>
      <c r="Z45" s="29">
        <f t="shared" si="9"/>
        <v>0</v>
      </c>
      <c r="AA45" s="32">
        <f t="shared" si="10"/>
        <v>0</v>
      </c>
      <c r="AB45" s="32">
        <f t="shared" si="10"/>
        <v>0</v>
      </c>
      <c r="AC45" s="32">
        <f t="shared" si="10"/>
        <v>0</v>
      </c>
      <c r="AD45" s="51"/>
      <c r="AE45" s="29">
        <f t="shared" si="11"/>
        <v>0</v>
      </c>
      <c r="AF45" s="29">
        <f t="shared" si="12"/>
        <v>0</v>
      </c>
      <c r="AG45" s="29"/>
      <c r="AH45" s="29"/>
      <c r="AI45" s="29">
        <f t="shared" si="13"/>
        <v>0</v>
      </c>
      <c r="AJ45" s="29">
        <f t="shared" si="14"/>
        <v>0</v>
      </c>
      <c r="AK45" s="29">
        <f t="shared" si="14"/>
        <v>0</v>
      </c>
      <c r="AL45" s="29">
        <f t="shared" si="14"/>
        <v>0</v>
      </c>
      <c r="AM45" s="51"/>
      <c r="AN45" s="29">
        <f t="shared" si="15"/>
        <v>0</v>
      </c>
      <c r="AO45" s="29">
        <f t="shared" si="16"/>
        <v>0</v>
      </c>
      <c r="AP45" s="29"/>
      <c r="AQ45" s="29"/>
      <c r="AR45" s="29">
        <f t="shared" si="17"/>
        <v>0</v>
      </c>
      <c r="AS45" s="29">
        <f t="shared" si="18"/>
        <v>0</v>
      </c>
      <c r="AT45" s="29">
        <f t="shared" si="18"/>
        <v>0</v>
      </c>
      <c r="AU45" s="29">
        <f t="shared" si="18"/>
        <v>0</v>
      </c>
      <c r="AV45" s="51"/>
      <c r="AW45" s="29">
        <f t="shared" si="19"/>
        <v>0</v>
      </c>
      <c r="AX45" s="29">
        <f t="shared" si="20"/>
        <v>0</v>
      </c>
      <c r="AY45" s="29"/>
      <c r="AZ45" s="29"/>
      <c r="BA45" s="29">
        <f t="shared" si="21"/>
        <v>0</v>
      </c>
      <c r="BB45" s="29">
        <f t="shared" si="22"/>
        <v>0</v>
      </c>
      <c r="BC45" s="29">
        <f t="shared" si="22"/>
        <v>0</v>
      </c>
      <c r="BD45" s="29">
        <f t="shared" si="22"/>
        <v>0</v>
      </c>
      <c r="BE45" s="34">
        <f t="shared" si="23"/>
        <v>0</v>
      </c>
      <c r="BF45" s="34">
        <f t="shared" si="24"/>
        <v>0</v>
      </c>
      <c r="BG45" s="34">
        <f t="shared" si="25"/>
        <v>0</v>
      </c>
      <c r="BH45" s="34">
        <f t="shared" si="26"/>
        <v>0</v>
      </c>
      <c r="BI45" s="34">
        <f t="shared" si="26"/>
        <v>0</v>
      </c>
      <c r="BJ45" s="34">
        <f t="shared" si="27"/>
        <v>0</v>
      </c>
      <c r="BK45" s="34">
        <f t="shared" si="28"/>
        <v>0</v>
      </c>
      <c r="BL45" s="34">
        <f t="shared" si="28"/>
        <v>0</v>
      </c>
      <c r="BM45" s="34">
        <f t="shared" si="28"/>
        <v>0</v>
      </c>
    </row>
    <row r="46" spans="1:65" ht="16.5" hidden="1">
      <c r="A46" s="26">
        <v>38</v>
      </c>
      <c r="B46" s="169"/>
      <c r="C46" s="29"/>
      <c r="D46" s="29">
        <f t="shared" si="0"/>
        <v>0</v>
      </c>
      <c r="E46" s="29">
        <f t="shared" si="1"/>
        <v>0</v>
      </c>
      <c r="F46" s="29"/>
      <c r="G46" s="29"/>
      <c r="H46" s="29"/>
      <c r="I46" s="32">
        <f t="shared" si="2"/>
        <v>0</v>
      </c>
      <c r="J46" s="32">
        <f t="shared" si="2"/>
        <v>0</v>
      </c>
      <c r="K46" s="32">
        <f t="shared" si="2"/>
        <v>0</v>
      </c>
      <c r="L46" s="51">
        <v>0</v>
      </c>
      <c r="M46" s="29">
        <f t="shared" si="3"/>
        <v>0</v>
      </c>
      <c r="N46" s="29">
        <f t="shared" si="4"/>
        <v>0</v>
      </c>
      <c r="O46" s="29">
        <v>0</v>
      </c>
      <c r="P46" s="29">
        <v>0</v>
      </c>
      <c r="Q46" s="29">
        <f t="shared" si="5"/>
        <v>0</v>
      </c>
      <c r="R46" s="32">
        <f t="shared" si="6"/>
        <v>0</v>
      </c>
      <c r="S46" s="32">
        <f t="shared" si="6"/>
        <v>0</v>
      </c>
      <c r="T46" s="32">
        <f t="shared" si="6"/>
        <v>0</v>
      </c>
      <c r="U46" s="51"/>
      <c r="V46" s="29">
        <f t="shared" si="7"/>
        <v>0</v>
      </c>
      <c r="W46" s="29">
        <f t="shared" si="8"/>
        <v>0</v>
      </c>
      <c r="X46" s="29"/>
      <c r="Y46" s="29"/>
      <c r="Z46" s="29">
        <f t="shared" si="9"/>
        <v>0</v>
      </c>
      <c r="AA46" s="32">
        <f t="shared" si="10"/>
        <v>0</v>
      </c>
      <c r="AB46" s="32">
        <f t="shared" si="10"/>
        <v>0</v>
      </c>
      <c r="AC46" s="32">
        <f t="shared" si="10"/>
        <v>0</v>
      </c>
      <c r="AD46" s="51"/>
      <c r="AE46" s="29">
        <f t="shared" si="11"/>
        <v>0</v>
      </c>
      <c r="AF46" s="29">
        <f t="shared" si="12"/>
        <v>0</v>
      </c>
      <c r="AG46" s="29"/>
      <c r="AH46" s="29"/>
      <c r="AI46" s="29">
        <f t="shared" si="13"/>
        <v>0</v>
      </c>
      <c r="AJ46" s="29">
        <f t="shared" si="14"/>
        <v>0</v>
      </c>
      <c r="AK46" s="29">
        <f t="shared" si="14"/>
        <v>0</v>
      </c>
      <c r="AL46" s="29">
        <f t="shared" si="14"/>
        <v>0</v>
      </c>
      <c r="AM46" s="51"/>
      <c r="AN46" s="29">
        <f t="shared" si="15"/>
        <v>0</v>
      </c>
      <c r="AO46" s="29">
        <f t="shared" si="16"/>
        <v>0</v>
      </c>
      <c r="AP46" s="29"/>
      <c r="AQ46" s="29"/>
      <c r="AR46" s="29">
        <f t="shared" si="17"/>
        <v>0</v>
      </c>
      <c r="AS46" s="29">
        <f t="shared" si="18"/>
        <v>0</v>
      </c>
      <c r="AT46" s="29">
        <f t="shared" si="18"/>
        <v>0</v>
      </c>
      <c r="AU46" s="29">
        <f t="shared" si="18"/>
        <v>0</v>
      </c>
      <c r="AV46" s="51"/>
      <c r="AW46" s="29">
        <f t="shared" si="19"/>
        <v>0</v>
      </c>
      <c r="AX46" s="29">
        <f t="shared" si="20"/>
        <v>0</v>
      </c>
      <c r="AY46" s="29"/>
      <c r="AZ46" s="29"/>
      <c r="BA46" s="29">
        <f t="shared" si="21"/>
        <v>0</v>
      </c>
      <c r="BB46" s="29">
        <f t="shared" si="22"/>
        <v>0</v>
      </c>
      <c r="BC46" s="29">
        <f t="shared" si="22"/>
        <v>0</v>
      </c>
      <c r="BD46" s="29">
        <f t="shared" si="22"/>
        <v>0</v>
      </c>
      <c r="BE46" s="34">
        <f t="shared" si="23"/>
        <v>0</v>
      </c>
      <c r="BF46" s="34">
        <f t="shared" si="24"/>
        <v>0</v>
      </c>
      <c r="BG46" s="34">
        <f t="shared" si="25"/>
        <v>0</v>
      </c>
      <c r="BH46" s="34">
        <f t="shared" si="26"/>
        <v>0</v>
      </c>
      <c r="BI46" s="34">
        <f t="shared" si="26"/>
        <v>0</v>
      </c>
      <c r="BJ46" s="34">
        <f t="shared" si="27"/>
        <v>0</v>
      </c>
      <c r="BK46" s="34">
        <f t="shared" si="28"/>
        <v>0</v>
      </c>
      <c r="BL46" s="34">
        <f t="shared" si="28"/>
        <v>0</v>
      </c>
      <c r="BM46" s="34">
        <f t="shared" si="28"/>
        <v>0</v>
      </c>
    </row>
    <row r="47" spans="1:65" ht="16.5" hidden="1">
      <c r="A47" s="26">
        <v>39</v>
      </c>
      <c r="B47" s="169"/>
      <c r="C47" s="29"/>
      <c r="D47" s="29">
        <f t="shared" si="0"/>
        <v>0</v>
      </c>
      <c r="E47" s="29">
        <f t="shared" si="1"/>
        <v>0</v>
      </c>
      <c r="F47" s="29"/>
      <c r="G47" s="29"/>
      <c r="H47" s="29"/>
      <c r="I47" s="32">
        <f t="shared" si="2"/>
        <v>0</v>
      </c>
      <c r="J47" s="32">
        <f t="shared" si="2"/>
        <v>0</v>
      </c>
      <c r="K47" s="32">
        <f t="shared" si="2"/>
        <v>0</v>
      </c>
      <c r="L47" s="51">
        <v>0</v>
      </c>
      <c r="M47" s="29">
        <f t="shared" si="3"/>
        <v>0</v>
      </c>
      <c r="N47" s="29">
        <f t="shared" si="4"/>
        <v>0</v>
      </c>
      <c r="O47" s="29">
        <v>0</v>
      </c>
      <c r="P47" s="29">
        <v>0</v>
      </c>
      <c r="Q47" s="29">
        <f t="shared" si="5"/>
        <v>0</v>
      </c>
      <c r="R47" s="32">
        <f t="shared" si="6"/>
        <v>0</v>
      </c>
      <c r="S47" s="32">
        <f t="shared" si="6"/>
        <v>0</v>
      </c>
      <c r="T47" s="32">
        <f t="shared" si="6"/>
        <v>0</v>
      </c>
      <c r="U47" s="51"/>
      <c r="V47" s="29">
        <f t="shared" si="7"/>
        <v>0</v>
      </c>
      <c r="W47" s="29">
        <f t="shared" si="8"/>
        <v>0</v>
      </c>
      <c r="X47" s="29"/>
      <c r="Y47" s="29"/>
      <c r="Z47" s="29">
        <f t="shared" si="9"/>
        <v>0</v>
      </c>
      <c r="AA47" s="32">
        <f t="shared" si="10"/>
        <v>0</v>
      </c>
      <c r="AB47" s="32">
        <f t="shared" si="10"/>
        <v>0</v>
      </c>
      <c r="AC47" s="32">
        <f t="shared" si="10"/>
        <v>0</v>
      </c>
      <c r="AD47" s="51"/>
      <c r="AE47" s="29">
        <f t="shared" si="11"/>
        <v>0</v>
      </c>
      <c r="AF47" s="29">
        <f t="shared" si="12"/>
        <v>0</v>
      </c>
      <c r="AG47" s="29"/>
      <c r="AH47" s="29"/>
      <c r="AI47" s="29">
        <f t="shared" si="13"/>
        <v>0</v>
      </c>
      <c r="AJ47" s="29">
        <f t="shared" si="14"/>
        <v>0</v>
      </c>
      <c r="AK47" s="29">
        <f t="shared" si="14"/>
        <v>0</v>
      </c>
      <c r="AL47" s="29">
        <f t="shared" si="14"/>
        <v>0</v>
      </c>
      <c r="AM47" s="51"/>
      <c r="AN47" s="29">
        <f t="shared" si="15"/>
        <v>0</v>
      </c>
      <c r="AO47" s="29">
        <f t="shared" si="16"/>
        <v>0</v>
      </c>
      <c r="AP47" s="29"/>
      <c r="AQ47" s="29"/>
      <c r="AR47" s="29">
        <f t="shared" si="17"/>
        <v>0</v>
      </c>
      <c r="AS47" s="29">
        <f t="shared" si="18"/>
        <v>0</v>
      </c>
      <c r="AT47" s="29">
        <f t="shared" si="18"/>
        <v>0</v>
      </c>
      <c r="AU47" s="29">
        <f t="shared" si="18"/>
        <v>0</v>
      </c>
      <c r="AV47" s="51"/>
      <c r="AW47" s="29">
        <f t="shared" si="19"/>
        <v>0</v>
      </c>
      <c r="AX47" s="29">
        <f t="shared" si="20"/>
        <v>0</v>
      </c>
      <c r="AY47" s="29"/>
      <c r="AZ47" s="29"/>
      <c r="BA47" s="29">
        <f t="shared" si="21"/>
        <v>0</v>
      </c>
      <c r="BB47" s="29">
        <f t="shared" si="22"/>
        <v>0</v>
      </c>
      <c r="BC47" s="29">
        <f t="shared" si="22"/>
        <v>0</v>
      </c>
      <c r="BD47" s="29">
        <f t="shared" si="22"/>
        <v>0</v>
      </c>
      <c r="BE47" s="34">
        <f t="shared" si="23"/>
        <v>0</v>
      </c>
      <c r="BF47" s="34">
        <f t="shared" si="24"/>
        <v>0</v>
      </c>
      <c r="BG47" s="34">
        <f t="shared" si="25"/>
        <v>0</v>
      </c>
      <c r="BH47" s="34">
        <f t="shared" si="26"/>
        <v>0</v>
      </c>
      <c r="BI47" s="34">
        <f t="shared" si="26"/>
        <v>0</v>
      </c>
      <c r="BJ47" s="34">
        <f t="shared" si="27"/>
        <v>0</v>
      </c>
      <c r="BK47" s="34">
        <f t="shared" si="28"/>
        <v>0</v>
      </c>
      <c r="BL47" s="34">
        <f t="shared" si="28"/>
        <v>0</v>
      </c>
      <c r="BM47" s="34">
        <f t="shared" si="28"/>
        <v>0</v>
      </c>
    </row>
    <row r="48" spans="1:65" ht="16.5" hidden="1">
      <c r="A48" s="26">
        <v>40</v>
      </c>
      <c r="B48" s="169"/>
      <c r="C48" s="29"/>
      <c r="D48" s="29">
        <f t="shared" si="0"/>
        <v>0</v>
      </c>
      <c r="E48" s="29">
        <f t="shared" si="1"/>
        <v>0</v>
      </c>
      <c r="F48" s="29"/>
      <c r="G48" s="29"/>
      <c r="H48" s="29"/>
      <c r="I48" s="32">
        <f t="shared" si="2"/>
        <v>0</v>
      </c>
      <c r="J48" s="32">
        <f t="shared" si="2"/>
        <v>0</v>
      </c>
      <c r="K48" s="32">
        <f t="shared" si="2"/>
        <v>0</v>
      </c>
      <c r="L48" s="51">
        <v>0</v>
      </c>
      <c r="M48" s="29">
        <f t="shared" si="3"/>
        <v>0</v>
      </c>
      <c r="N48" s="29">
        <f t="shared" si="4"/>
        <v>0</v>
      </c>
      <c r="O48" s="29">
        <v>0</v>
      </c>
      <c r="P48" s="29">
        <v>0</v>
      </c>
      <c r="Q48" s="29">
        <f t="shared" si="5"/>
        <v>0</v>
      </c>
      <c r="R48" s="32">
        <f t="shared" si="6"/>
        <v>0</v>
      </c>
      <c r="S48" s="32">
        <f t="shared" si="6"/>
        <v>0</v>
      </c>
      <c r="T48" s="32">
        <f t="shared" si="6"/>
        <v>0</v>
      </c>
      <c r="U48" s="51"/>
      <c r="V48" s="29">
        <f t="shared" si="7"/>
        <v>0</v>
      </c>
      <c r="W48" s="29">
        <f t="shared" si="8"/>
        <v>0</v>
      </c>
      <c r="X48" s="29"/>
      <c r="Y48" s="29"/>
      <c r="Z48" s="29">
        <f t="shared" si="9"/>
        <v>0</v>
      </c>
      <c r="AA48" s="32">
        <f t="shared" si="10"/>
        <v>0</v>
      </c>
      <c r="AB48" s="32">
        <f t="shared" si="10"/>
        <v>0</v>
      </c>
      <c r="AC48" s="32">
        <f t="shared" si="10"/>
        <v>0</v>
      </c>
      <c r="AD48" s="51"/>
      <c r="AE48" s="29">
        <f t="shared" si="11"/>
        <v>0</v>
      </c>
      <c r="AF48" s="29">
        <f t="shared" si="12"/>
        <v>0</v>
      </c>
      <c r="AG48" s="29"/>
      <c r="AH48" s="29"/>
      <c r="AI48" s="29">
        <f t="shared" si="13"/>
        <v>0</v>
      </c>
      <c r="AJ48" s="29">
        <f t="shared" si="14"/>
        <v>0</v>
      </c>
      <c r="AK48" s="29">
        <f t="shared" si="14"/>
        <v>0</v>
      </c>
      <c r="AL48" s="29">
        <f t="shared" si="14"/>
        <v>0</v>
      </c>
      <c r="AM48" s="51"/>
      <c r="AN48" s="29">
        <f t="shared" si="15"/>
        <v>0</v>
      </c>
      <c r="AO48" s="29">
        <f t="shared" si="16"/>
        <v>0</v>
      </c>
      <c r="AP48" s="29"/>
      <c r="AQ48" s="29"/>
      <c r="AR48" s="29">
        <f t="shared" si="17"/>
        <v>0</v>
      </c>
      <c r="AS48" s="29">
        <f t="shared" si="18"/>
        <v>0</v>
      </c>
      <c r="AT48" s="29">
        <f t="shared" si="18"/>
        <v>0</v>
      </c>
      <c r="AU48" s="29">
        <f t="shared" si="18"/>
        <v>0</v>
      </c>
      <c r="AV48" s="51"/>
      <c r="AW48" s="29">
        <f t="shared" si="19"/>
        <v>0</v>
      </c>
      <c r="AX48" s="29">
        <f t="shared" si="20"/>
        <v>0</v>
      </c>
      <c r="AY48" s="29"/>
      <c r="AZ48" s="29"/>
      <c r="BA48" s="29">
        <f t="shared" si="21"/>
        <v>0</v>
      </c>
      <c r="BB48" s="29">
        <f t="shared" si="22"/>
        <v>0</v>
      </c>
      <c r="BC48" s="29">
        <f t="shared" si="22"/>
        <v>0</v>
      </c>
      <c r="BD48" s="29">
        <f t="shared" si="22"/>
        <v>0</v>
      </c>
      <c r="BE48" s="34">
        <f t="shared" si="23"/>
        <v>0</v>
      </c>
      <c r="BF48" s="34">
        <f t="shared" si="24"/>
        <v>0</v>
      </c>
      <c r="BG48" s="34">
        <f t="shared" si="25"/>
        <v>0</v>
      </c>
      <c r="BH48" s="34">
        <f t="shared" si="26"/>
        <v>0</v>
      </c>
      <c r="BI48" s="34">
        <f t="shared" si="26"/>
        <v>0</v>
      </c>
      <c r="BJ48" s="34">
        <f t="shared" si="27"/>
        <v>0</v>
      </c>
      <c r="BK48" s="34">
        <f t="shared" si="28"/>
        <v>0</v>
      </c>
      <c r="BL48" s="34">
        <f t="shared" si="28"/>
        <v>0</v>
      </c>
      <c r="BM48" s="34">
        <f t="shared" si="28"/>
        <v>0</v>
      </c>
    </row>
    <row r="49" spans="1:65" ht="16.5" hidden="1">
      <c r="A49" s="26">
        <v>41</v>
      </c>
      <c r="B49" s="169"/>
      <c r="C49" s="29"/>
      <c r="D49" s="29">
        <f t="shared" si="0"/>
        <v>0</v>
      </c>
      <c r="E49" s="29">
        <f t="shared" si="1"/>
        <v>0</v>
      </c>
      <c r="F49" s="29"/>
      <c r="G49" s="29"/>
      <c r="H49" s="29"/>
      <c r="I49" s="32">
        <f t="shared" si="2"/>
        <v>0</v>
      </c>
      <c r="J49" s="32">
        <f t="shared" si="2"/>
        <v>0</v>
      </c>
      <c r="K49" s="32">
        <f t="shared" si="2"/>
        <v>0</v>
      </c>
      <c r="L49" s="51">
        <v>0</v>
      </c>
      <c r="M49" s="29">
        <f t="shared" si="3"/>
        <v>0</v>
      </c>
      <c r="N49" s="29">
        <f t="shared" si="4"/>
        <v>0</v>
      </c>
      <c r="O49" s="29">
        <v>0</v>
      </c>
      <c r="P49" s="29">
        <v>0</v>
      </c>
      <c r="Q49" s="29">
        <f t="shared" si="5"/>
        <v>0</v>
      </c>
      <c r="R49" s="32">
        <f t="shared" si="6"/>
        <v>0</v>
      </c>
      <c r="S49" s="32">
        <f t="shared" si="6"/>
        <v>0</v>
      </c>
      <c r="T49" s="32">
        <f t="shared" si="6"/>
        <v>0</v>
      </c>
      <c r="U49" s="51"/>
      <c r="V49" s="29">
        <f t="shared" si="7"/>
        <v>0</v>
      </c>
      <c r="W49" s="29">
        <f t="shared" si="8"/>
        <v>0</v>
      </c>
      <c r="X49" s="29"/>
      <c r="Y49" s="29"/>
      <c r="Z49" s="29">
        <f t="shared" si="9"/>
        <v>0</v>
      </c>
      <c r="AA49" s="32">
        <f t="shared" si="10"/>
        <v>0</v>
      </c>
      <c r="AB49" s="32">
        <f t="shared" si="10"/>
        <v>0</v>
      </c>
      <c r="AC49" s="32">
        <f t="shared" si="10"/>
        <v>0</v>
      </c>
      <c r="AD49" s="51"/>
      <c r="AE49" s="29">
        <f t="shared" si="11"/>
        <v>0</v>
      </c>
      <c r="AF49" s="29">
        <f t="shared" si="12"/>
        <v>0</v>
      </c>
      <c r="AG49" s="29"/>
      <c r="AH49" s="29"/>
      <c r="AI49" s="29">
        <f t="shared" si="13"/>
        <v>0</v>
      </c>
      <c r="AJ49" s="29">
        <f t="shared" si="14"/>
        <v>0</v>
      </c>
      <c r="AK49" s="29">
        <f t="shared" si="14"/>
        <v>0</v>
      </c>
      <c r="AL49" s="29">
        <f t="shared" si="14"/>
        <v>0</v>
      </c>
      <c r="AM49" s="51"/>
      <c r="AN49" s="29">
        <f t="shared" si="15"/>
        <v>0</v>
      </c>
      <c r="AO49" s="29">
        <f t="shared" si="16"/>
        <v>0</v>
      </c>
      <c r="AP49" s="29"/>
      <c r="AQ49" s="29"/>
      <c r="AR49" s="29">
        <f t="shared" si="17"/>
        <v>0</v>
      </c>
      <c r="AS49" s="29">
        <f t="shared" si="18"/>
        <v>0</v>
      </c>
      <c r="AT49" s="29">
        <f t="shared" si="18"/>
        <v>0</v>
      </c>
      <c r="AU49" s="29">
        <f t="shared" si="18"/>
        <v>0</v>
      </c>
      <c r="AV49" s="51"/>
      <c r="AW49" s="29">
        <f t="shared" si="19"/>
        <v>0</v>
      </c>
      <c r="AX49" s="29">
        <f t="shared" si="20"/>
        <v>0</v>
      </c>
      <c r="AY49" s="29"/>
      <c r="AZ49" s="29"/>
      <c r="BA49" s="29">
        <f t="shared" si="21"/>
        <v>0</v>
      </c>
      <c r="BB49" s="29">
        <f t="shared" si="22"/>
        <v>0</v>
      </c>
      <c r="BC49" s="29">
        <f t="shared" si="22"/>
        <v>0</v>
      </c>
      <c r="BD49" s="29">
        <f t="shared" si="22"/>
        <v>0</v>
      </c>
      <c r="BE49" s="34">
        <f t="shared" si="23"/>
        <v>0</v>
      </c>
      <c r="BF49" s="34">
        <f t="shared" si="24"/>
        <v>0</v>
      </c>
      <c r="BG49" s="34">
        <f t="shared" si="25"/>
        <v>0</v>
      </c>
      <c r="BH49" s="34">
        <f t="shared" si="26"/>
        <v>0</v>
      </c>
      <c r="BI49" s="34">
        <f t="shared" si="26"/>
        <v>0</v>
      </c>
      <c r="BJ49" s="34">
        <f t="shared" si="27"/>
        <v>0</v>
      </c>
      <c r="BK49" s="34">
        <f t="shared" si="28"/>
        <v>0</v>
      </c>
      <c r="BL49" s="34">
        <f t="shared" si="28"/>
        <v>0</v>
      </c>
      <c r="BM49" s="34">
        <f t="shared" si="28"/>
        <v>0</v>
      </c>
    </row>
    <row r="50" spans="1:65" ht="16.5" hidden="1">
      <c r="A50" s="26">
        <v>42</v>
      </c>
      <c r="B50" s="169"/>
      <c r="C50" s="29"/>
      <c r="D50" s="29">
        <f t="shared" si="0"/>
        <v>0</v>
      </c>
      <c r="E50" s="29">
        <f t="shared" si="1"/>
        <v>0</v>
      </c>
      <c r="F50" s="29"/>
      <c r="G50" s="29"/>
      <c r="H50" s="29"/>
      <c r="I50" s="32">
        <f t="shared" si="2"/>
        <v>0</v>
      </c>
      <c r="J50" s="32">
        <f t="shared" si="2"/>
        <v>0</v>
      </c>
      <c r="K50" s="32">
        <f t="shared" si="2"/>
        <v>0</v>
      </c>
      <c r="L50" s="51">
        <v>0</v>
      </c>
      <c r="M50" s="29">
        <f t="shared" si="3"/>
        <v>0</v>
      </c>
      <c r="N50" s="29">
        <f t="shared" si="4"/>
        <v>0</v>
      </c>
      <c r="O50" s="29">
        <v>0</v>
      </c>
      <c r="P50" s="29">
        <v>0</v>
      </c>
      <c r="Q50" s="29">
        <f t="shared" si="5"/>
        <v>0</v>
      </c>
      <c r="R50" s="32">
        <f t="shared" si="6"/>
        <v>0</v>
      </c>
      <c r="S50" s="32">
        <f t="shared" si="6"/>
        <v>0</v>
      </c>
      <c r="T50" s="32">
        <f t="shared" si="6"/>
        <v>0</v>
      </c>
      <c r="U50" s="51"/>
      <c r="V50" s="29">
        <f t="shared" si="7"/>
        <v>0</v>
      </c>
      <c r="W50" s="29">
        <f t="shared" si="8"/>
        <v>0</v>
      </c>
      <c r="X50" s="29"/>
      <c r="Y50" s="29"/>
      <c r="Z50" s="29">
        <f t="shared" si="9"/>
        <v>0</v>
      </c>
      <c r="AA50" s="32">
        <f t="shared" si="10"/>
        <v>0</v>
      </c>
      <c r="AB50" s="32">
        <f t="shared" si="10"/>
        <v>0</v>
      </c>
      <c r="AC50" s="32">
        <f t="shared" si="10"/>
        <v>0</v>
      </c>
      <c r="AD50" s="51"/>
      <c r="AE50" s="29">
        <f t="shared" si="11"/>
        <v>0</v>
      </c>
      <c r="AF50" s="29">
        <f t="shared" si="12"/>
        <v>0</v>
      </c>
      <c r="AG50" s="29"/>
      <c r="AH50" s="29"/>
      <c r="AI50" s="29">
        <f t="shared" si="13"/>
        <v>0</v>
      </c>
      <c r="AJ50" s="29">
        <f t="shared" si="14"/>
        <v>0</v>
      </c>
      <c r="AK50" s="29">
        <f t="shared" si="14"/>
        <v>0</v>
      </c>
      <c r="AL50" s="29">
        <f t="shared" si="14"/>
        <v>0</v>
      </c>
      <c r="AM50" s="51"/>
      <c r="AN50" s="29">
        <f t="shared" si="15"/>
        <v>0</v>
      </c>
      <c r="AO50" s="29">
        <f t="shared" si="16"/>
        <v>0</v>
      </c>
      <c r="AP50" s="29"/>
      <c r="AQ50" s="29"/>
      <c r="AR50" s="29">
        <f t="shared" si="17"/>
        <v>0</v>
      </c>
      <c r="AS50" s="29">
        <f t="shared" si="18"/>
        <v>0</v>
      </c>
      <c r="AT50" s="29">
        <f t="shared" si="18"/>
        <v>0</v>
      </c>
      <c r="AU50" s="29">
        <f t="shared" si="18"/>
        <v>0</v>
      </c>
      <c r="AV50" s="51"/>
      <c r="AW50" s="29">
        <f t="shared" si="19"/>
        <v>0</v>
      </c>
      <c r="AX50" s="29">
        <f t="shared" si="20"/>
        <v>0</v>
      </c>
      <c r="AY50" s="29"/>
      <c r="AZ50" s="29"/>
      <c r="BA50" s="29">
        <f t="shared" si="21"/>
        <v>0</v>
      </c>
      <c r="BB50" s="29">
        <f t="shared" si="22"/>
        <v>0</v>
      </c>
      <c r="BC50" s="29">
        <f t="shared" si="22"/>
        <v>0</v>
      </c>
      <c r="BD50" s="29">
        <f t="shared" si="22"/>
        <v>0</v>
      </c>
      <c r="BE50" s="34">
        <f t="shared" si="23"/>
        <v>0</v>
      </c>
      <c r="BF50" s="34">
        <f t="shared" si="24"/>
        <v>0</v>
      </c>
      <c r="BG50" s="34">
        <f t="shared" si="25"/>
        <v>0</v>
      </c>
      <c r="BH50" s="34">
        <f t="shared" si="26"/>
        <v>0</v>
      </c>
      <c r="BI50" s="34">
        <f t="shared" si="26"/>
        <v>0</v>
      </c>
      <c r="BJ50" s="34">
        <f t="shared" si="27"/>
        <v>0</v>
      </c>
      <c r="BK50" s="34">
        <f t="shared" si="28"/>
        <v>0</v>
      </c>
      <c r="BL50" s="34">
        <f t="shared" si="28"/>
        <v>0</v>
      </c>
      <c r="BM50" s="34">
        <f t="shared" si="28"/>
        <v>0</v>
      </c>
    </row>
    <row r="51" spans="1:65" ht="16.5" hidden="1">
      <c r="A51" s="26">
        <v>43</v>
      </c>
      <c r="B51" s="169"/>
      <c r="C51" s="29"/>
      <c r="D51" s="29">
        <f t="shared" si="0"/>
        <v>0</v>
      </c>
      <c r="E51" s="29">
        <f t="shared" si="1"/>
        <v>0</v>
      </c>
      <c r="F51" s="29"/>
      <c r="G51" s="29"/>
      <c r="H51" s="29"/>
      <c r="I51" s="32">
        <f t="shared" si="2"/>
        <v>0</v>
      </c>
      <c r="J51" s="32">
        <f t="shared" si="2"/>
        <v>0</v>
      </c>
      <c r="K51" s="32">
        <f t="shared" si="2"/>
        <v>0</v>
      </c>
      <c r="L51" s="51">
        <v>0</v>
      </c>
      <c r="M51" s="29">
        <f t="shared" si="3"/>
        <v>0</v>
      </c>
      <c r="N51" s="29">
        <f t="shared" si="4"/>
        <v>0</v>
      </c>
      <c r="O51" s="29">
        <v>0</v>
      </c>
      <c r="P51" s="29">
        <v>0</v>
      </c>
      <c r="Q51" s="29">
        <f t="shared" si="5"/>
        <v>0</v>
      </c>
      <c r="R51" s="32">
        <f t="shared" si="6"/>
        <v>0</v>
      </c>
      <c r="S51" s="32">
        <f t="shared" si="6"/>
        <v>0</v>
      </c>
      <c r="T51" s="32">
        <f t="shared" si="6"/>
        <v>0</v>
      </c>
      <c r="U51" s="51"/>
      <c r="V51" s="29">
        <f t="shared" si="7"/>
        <v>0</v>
      </c>
      <c r="W51" s="29">
        <f t="shared" si="8"/>
        <v>0</v>
      </c>
      <c r="X51" s="29"/>
      <c r="Y51" s="29"/>
      <c r="Z51" s="29">
        <f t="shared" si="9"/>
        <v>0</v>
      </c>
      <c r="AA51" s="32">
        <f t="shared" si="10"/>
        <v>0</v>
      </c>
      <c r="AB51" s="32">
        <f t="shared" si="10"/>
        <v>0</v>
      </c>
      <c r="AC51" s="32">
        <f t="shared" si="10"/>
        <v>0</v>
      </c>
      <c r="AD51" s="51"/>
      <c r="AE51" s="29">
        <f t="shared" si="11"/>
        <v>0</v>
      </c>
      <c r="AF51" s="29">
        <f t="shared" si="12"/>
        <v>0</v>
      </c>
      <c r="AG51" s="29"/>
      <c r="AH51" s="29"/>
      <c r="AI51" s="29">
        <f t="shared" si="13"/>
        <v>0</v>
      </c>
      <c r="AJ51" s="29">
        <f t="shared" si="14"/>
        <v>0</v>
      </c>
      <c r="AK51" s="29">
        <f t="shared" si="14"/>
        <v>0</v>
      </c>
      <c r="AL51" s="29">
        <f t="shared" si="14"/>
        <v>0</v>
      </c>
      <c r="AM51" s="51"/>
      <c r="AN51" s="29">
        <f t="shared" si="15"/>
        <v>0</v>
      </c>
      <c r="AO51" s="29">
        <f t="shared" si="16"/>
        <v>0</v>
      </c>
      <c r="AP51" s="29"/>
      <c r="AQ51" s="29"/>
      <c r="AR51" s="29">
        <f t="shared" si="17"/>
        <v>0</v>
      </c>
      <c r="AS51" s="29">
        <f t="shared" si="18"/>
        <v>0</v>
      </c>
      <c r="AT51" s="29">
        <f t="shared" si="18"/>
        <v>0</v>
      </c>
      <c r="AU51" s="29">
        <f t="shared" si="18"/>
        <v>0</v>
      </c>
      <c r="AV51" s="51"/>
      <c r="AW51" s="29">
        <f t="shared" si="19"/>
        <v>0</v>
      </c>
      <c r="AX51" s="29">
        <f t="shared" si="20"/>
        <v>0</v>
      </c>
      <c r="AY51" s="29"/>
      <c r="AZ51" s="29"/>
      <c r="BA51" s="29">
        <f t="shared" si="21"/>
        <v>0</v>
      </c>
      <c r="BB51" s="29">
        <f t="shared" si="22"/>
        <v>0</v>
      </c>
      <c r="BC51" s="29">
        <f t="shared" si="22"/>
        <v>0</v>
      </c>
      <c r="BD51" s="29">
        <f t="shared" si="22"/>
        <v>0</v>
      </c>
      <c r="BE51" s="34">
        <f t="shared" si="23"/>
        <v>0</v>
      </c>
      <c r="BF51" s="34">
        <f t="shared" si="24"/>
        <v>0</v>
      </c>
      <c r="BG51" s="34">
        <f t="shared" si="25"/>
        <v>0</v>
      </c>
      <c r="BH51" s="34">
        <f t="shared" si="26"/>
        <v>0</v>
      </c>
      <c r="BI51" s="34">
        <f t="shared" si="26"/>
        <v>0</v>
      </c>
      <c r="BJ51" s="34">
        <f t="shared" si="27"/>
        <v>0</v>
      </c>
      <c r="BK51" s="34">
        <f t="shared" si="28"/>
        <v>0</v>
      </c>
      <c r="BL51" s="34">
        <f t="shared" si="28"/>
        <v>0</v>
      </c>
      <c r="BM51" s="34">
        <f t="shared" si="28"/>
        <v>0</v>
      </c>
    </row>
    <row r="52" spans="1:65" ht="16.5" hidden="1">
      <c r="A52" s="26">
        <v>44</v>
      </c>
      <c r="B52" s="169"/>
      <c r="C52" s="29"/>
      <c r="D52" s="29">
        <f t="shared" si="0"/>
        <v>0</v>
      </c>
      <c r="E52" s="29">
        <f t="shared" si="1"/>
        <v>0</v>
      </c>
      <c r="F52" s="29"/>
      <c r="G52" s="29"/>
      <c r="H52" s="29"/>
      <c r="I52" s="32">
        <f t="shared" si="2"/>
        <v>0</v>
      </c>
      <c r="J52" s="32">
        <f t="shared" si="2"/>
        <v>0</v>
      </c>
      <c r="K52" s="32">
        <f t="shared" si="2"/>
        <v>0</v>
      </c>
      <c r="L52" s="51">
        <v>0</v>
      </c>
      <c r="M52" s="29">
        <f t="shared" si="3"/>
        <v>0</v>
      </c>
      <c r="N52" s="29">
        <f t="shared" si="4"/>
        <v>0</v>
      </c>
      <c r="O52" s="29">
        <v>0</v>
      </c>
      <c r="P52" s="29">
        <v>0</v>
      </c>
      <c r="Q52" s="29">
        <f t="shared" si="5"/>
        <v>0</v>
      </c>
      <c r="R52" s="32">
        <f t="shared" si="6"/>
        <v>0</v>
      </c>
      <c r="S52" s="32">
        <f t="shared" si="6"/>
        <v>0</v>
      </c>
      <c r="T52" s="32">
        <f t="shared" si="6"/>
        <v>0</v>
      </c>
      <c r="U52" s="51"/>
      <c r="V52" s="29">
        <f t="shared" si="7"/>
        <v>0</v>
      </c>
      <c r="W52" s="29">
        <f t="shared" si="8"/>
        <v>0</v>
      </c>
      <c r="X52" s="29"/>
      <c r="Y52" s="29"/>
      <c r="Z52" s="29">
        <f t="shared" si="9"/>
        <v>0</v>
      </c>
      <c r="AA52" s="32">
        <f t="shared" si="10"/>
        <v>0</v>
      </c>
      <c r="AB52" s="32">
        <f t="shared" si="10"/>
        <v>0</v>
      </c>
      <c r="AC52" s="32">
        <f t="shared" si="10"/>
        <v>0</v>
      </c>
      <c r="AD52" s="51"/>
      <c r="AE52" s="29">
        <f t="shared" si="11"/>
        <v>0</v>
      </c>
      <c r="AF52" s="29">
        <f t="shared" si="12"/>
        <v>0</v>
      </c>
      <c r="AG52" s="29"/>
      <c r="AH52" s="29"/>
      <c r="AI52" s="29">
        <f t="shared" si="13"/>
        <v>0</v>
      </c>
      <c r="AJ52" s="29">
        <f t="shared" si="14"/>
        <v>0</v>
      </c>
      <c r="AK52" s="29">
        <f t="shared" si="14"/>
        <v>0</v>
      </c>
      <c r="AL52" s="29">
        <f t="shared" si="14"/>
        <v>0</v>
      </c>
      <c r="AM52" s="51"/>
      <c r="AN52" s="29">
        <f t="shared" si="15"/>
        <v>0</v>
      </c>
      <c r="AO52" s="29">
        <f t="shared" si="16"/>
        <v>0</v>
      </c>
      <c r="AP52" s="29"/>
      <c r="AQ52" s="29"/>
      <c r="AR52" s="29">
        <f t="shared" si="17"/>
        <v>0</v>
      </c>
      <c r="AS52" s="29">
        <f t="shared" si="18"/>
        <v>0</v>
      </c>
      <c r="AT52" s="29">
        <f t="shared" si="18"/>
        <v>0</v>
      </c>
      <c r="AU52" s="29">
        <f t="shared" si="18"/>
        <v>0</v>
      </c>
      <c r="AV52" s="51"/>
      <c r="AW52" s="29">
        <f t="shared" si="19"/>
        <v>0</v>
      </c>
      <c r="AX52" s="29">
        <f t="shared" si="20"/>
        <v>0</v>
      </c>
      <c r="AY52" s="29"/>
      <c r="AZ52" s="29"/>
      <c r="BA52" s="29">
        <f t="shared" si="21"/>
        <v>0</v>
      </c>
      <c r="BB52" s="29">
        <f t="shared" si="22"/>
        <v>0</v>
      </c>
      <c r="BC52" s="29">
        <f t="shared" si="22"/>
        <v>0</v>
      </c>
      <c r="BD52" s="29">
        <f t="shared" si="22"/>
        <v>0</v>
      </c>
      <c r="BE52" s="34">
        <f t="shared" si="23"/>
        <v>0</v>
      </c>
      <c r="BF52" s="34">
        <f t="shared" si="24"/>
        <v>0</v>
      </c>
      <c r="BG52" s="34">
        <f t="shared" si="25"/>
        <v>0</v>
      </c>
      <c r="BH52" s="34">
        <f t="shared" si="26"/>
        <v>0</v>
      </c>
      <c r="BI52" s="34">
        <f t="shared" si="26"/>
        <v>0</v>
      </c>
      <c r="BJ52" s="34">
        <f t="shared" si="27"/>
        <v>0</v>
      </c>
      <c r="BK52" s="34">
        <f t="shared" si="28"/>
        <v>0</v>
      </c>
      <c r="BL52" s="34">
        <f t="shared" si="28"/>
        <v>0</v>
      </c>
      <c r="BM52" s="34">
        <f t="shared" si="28"/>
        <v>0</v>
      </c>
    </row>
    <row r="53" spans="1:65" ht="16.5" hidden="1">
      <c r="A53" s="26">
        <v>45</v>
      </c>
      <c r="B53" s="169"/>
      <c r="C53" s="29"/>
      <c r="D53" s="29">
        <f t="shared" si="0"/>
        <v>0</v>
      </c>
      <c r="E53" s="29">
        <f t="shared" si="1"/>
        <v>0</v>
      </c>
      <c r="F53" s="29"/>
      <c r="G53" s="29"/>
      <c r="H53" s="29"/>
      <c r="I53" s="32">
        <f t="shared" si="2"/>
        <v>0</v>
      </c>
      <c r="J53" s="32">
        <f t="shared" si="2"/>
        <v>0</v>
      </c>
      <c r="K53" s="32">
        <f t="shared" si="2"/>
        <v>0</v>
      </c>
      <c r="L53" s="51">
        <v>0</v>
      </c>
      <c r="M53" s="29">
        <f t="shared" si="3"/>
        <v>0</v>
      </c>
      <c r="N53" s="29">
        <f t="shared" si="4"/>
        <v>0</v>
      </c>
      <c r="O53" s="29">
        <v>0</v>
      </c>
      <c r="P53" s="29">
        <v>0</v>
      </c>
      <c r="Q53" s="29">
        <f t="shared" si="5"/>
        <v>0</v>
      </c>
      <c r="R53" s="32">
        <f t="shared" si="6"/>
        <v>0</v>
      </c>
      <c r="S53" s="32">
        <f t="shared" si="6"/>
        <v>0</v>
      </c>
      <c r="T53" s="32">
        <f t="shared" si="6"/>
        <v>0</v>
      </c>
      <c r="U53" s="51"/>
      <c r="V53" s="29">
        <f t="shared" si="7"/>
        <v>0</v>
      </c>
      <c r="W53" s="29">
        <f t="shared" si="8"/>
        <v>0</v>
      </c>
      <c r="X53" s="29"/>
      <c r="Y53" s="29"/>
      <c r="Z53" s="29">
        <f t="shared" si="9"/>
        <v>0</v>
      </c>
      <c r="AA53" s="32">
        <f t="shared" si="10"/>
        <v>0</v>
      </c>
      <c r="AB53" s="32">
        <f t="shared" si="10"/>
        <v>0</v>
      </c>
      <c r="AC53" s="32">
        <f t="shared" si="10"/>
        <v>0</v>
      </c>
      <c r="AD53" s="51"/>
      <c r="AE53" s="29">
        <f t="shared" si="11"/>
        <v>0</v>
      </c>
      <c r="AF53" s="29">
        <f t="shared" si="12"/>
        <v>0</v>
      </c>
      <c r="AG53" s="29"/>
      <c r="AH53" s="29"/>
      <c r="AI53" s="29">
        <f t="shared" si="13"/>
        <v>0</v>
      </c>
      <c r="AJ53" s="29">
        <f t="shared" si="14"/>
        <v>0</v>
      </c>
      <c r="AK53" s="29">
        <f t="shared" si="14"/>
        <v>0</v>
      </c>
      <c r="AL53" s="29">
        <f t="shared" si="14"/>
        <v>0</v>
      </c>
      <c r="AM53" s="51"/>
      <c r="AN53" s="29">
        <f t="shared" si="15"/>
        <v>0</v>
      </c>
      <c r="AO53" s="29">
        <f t="shared" si="16"/>
        <v>0</v>
      </c>
      <c r="AP53" s="29"/>
      <c r="AQ53" s="29"/>
      <c r="AR53" s="29">
        <f t="shared" si="17"/>
        <v>0</v>
      </c>
      <c r="AS53" s="29">
        <f t="shared" si="18"/>
        <v>0</v>
      </c>
      <c r="AT53" s="29">
        <f t="shared" si="18"/>
        <v>0</v>
      </c>
      <c r="AU53" s="29">
        <f t="shared" si="18"/>
        <v>0</v>
      </c>
      <c r="AV53" s="51"/>
      <c r="AW53" s="29">
        <f t="shared" si="19"/>
        <v>0</v>
      </c>
      <c r="AX53" s="29">
        <f t="shared" si="20"/>
        <v>0</v>
      </c>
      <c r="AY53" s="29"/>
      <c r="AZ53" s="29"/>
      <c r="BA53" s="29">
        <f t="shared" si="21"/>
        <v>0</v>
      </c>
      <c r="BB53" s="29">
        <f t="shared" si="22"/>
        <v>0</v>
      </c>
      <c r="BC53" s="29">
        <f t="shared" si="22"/>
        <v>0</v>
      </c>
      <c r="BD53" s="29">
        <f t="shared" si="22"/>
        <v>0</v>
      </c>
      <c r="BE53" s="34">
        <f t="shared" si="23"/>
        <v>0</v>
      </c>
      <c r="BF53" s="34">
        <f t="shared" si="24"/>
        <v>0</v>
      </c>
      <c r="BG53" s="34">
        <f t="shared" si="25"/>
        <v>0</v>
      </c>
      <c r="BH53" s="34">
        <f t="shared" si="26"/>
        <v>0</v>
      </c>
      <c r="BI53" s="34">
        <f t="shared" si="26"/>
        <v>0</v>
      </c>
      <c r="BJ53" s="34">
        <f t="shared" si="27"/>
        <v>0</v>
      </c>
      <c r="BK53" s="34">
        <f t="shared" si="28"/>
        <v>0</v>
      </c>
      <c r="BL53" s="34">
        <f t="shared" si="28"/>
        <v>0</v>
      </c>
      <c r="BM53" s="34">
        <f t="shared" si="28"/>
        <v>0</v>
      </c>
    </row>
    <row r="54" spans="1:65" ht="16.5" hidden="1">
      <c r="A54" s="26">
        <v>46</v>
      </c>
      <c r="B54" s="169"/>
      <c r="C54" s="29"/>
      <c r="D54" s="29">
        <f t="shared" si="0"/>
        <v>0</v>
      </c>
      <c r="E54" s="29">
        <f t="shared" si="1"/>
        <v>0</v>
      </c>
      <c r="F54" s="29"/>
      <c r="G54" s="29"/>
      <c r="H54" s="29"/>
      <c r="I54" s="32">
        <f t="shared" si="2"/>
        <v>0</v>
      </c>
      <c r="J54" s="32">
        <f t="shared" si="2"/>
        <v>0</v>
      </c>
      <c r="K54" s="32">
        <f t="shared" si="2"/>
        <v>0</v>
      </c>
      <c r="L54" s="51">
        <v>0</v>
      </c>
      <c r="M54" s="29">
        <f t="shared" si="3"/>
        <v>0</v>
      </c>
      <c r="N54" s="29">
        <f t="shared" si="4"/>
        <v>0</v>
      </c>
      <c r="O54" s="29">
        <v>0</v>
      </c>
      <c r="P54" s="29">
        <v>0</v>
      </c>
      <c r="Q54" s="29">
        <f t="shared" si="5"/>
        <v>0</v>
      </c>
      <c r="R54" s="32">
        <f t="shared" si="6"/>
        <v>0</v>
      </c>
      <c r="S54" s="32">
        <f t="shared" si="6"/>
        <v>0</v>
      </c>
      <c r="T54" s="32">
        <f t="shared" si="6"/>
        <v>0</v>
      </c>
      <c r="U54" s="51"/>
      <c r="V54" s="29">
        <f t="shared" si="7"/>
        <v>0</v>
      </c>
      <c r="W54" s="29">
        <f t="shared" si="8"/>
        <v>0</v>
      </c>
      <c r="X54" s="29"/>
      <c r="Y54" s="29"/>
      <c r="Z54" s="29">
        <f t="shared" si="9"/>
        <v>0</v>
      </c>
      <c r="AA54" s="32">
        <f t="shared" si="10"/>
        <v>0</v>
      </c>
      <c r="AB54" s="32">
        <f t="shared" si="10"/>
        <v>0</v>
      </c>
      <c r="AC54" s="32">
        <f t="shared" si="10"/>
        <v>0</v>
      </c>
      <c r="AD54" s="51"/>
      <c r="AE54" s="29">
        <f t="shared" si="11"/>
        <v>0</v>
      </c>
      <c r="AF54" s="29">
        <f t="shared" si="12"/>
        <v>0</v>
      </c>
      <c r="AG54" s="29"/>
      <c r="AH54" s="29"/>
      <c r="AI54" s="29">
        <f t="shared" si="13"/>
        <v>0</v>
      </c>
      <c r="AJ54" s="29">
        <f t="shared" si="14"/>
        <v>0</v>
      </c>
      <c r="AK54" s="29">
        <f t="shared" si="14"/>
        <v>0</v>
      </c>
      <c r="AL54" s="29">
        <f t="shared" si="14"/>
        <v>0</v>
      </c>
      <c r="AM54" s="51"/>
      <c r="AN54" s="29">
        <f t="shared" si="15"/>
        <v>0</v>
      </c>
      <c r="AO54" s="29">
        <f t="shared" si="16"/>
        <v>0</v>
      </c>
      <c r="AP54" s="29"/>
      <c r="AQ54" s="29"/>
      <c r="AR54" s="29">
        <f t="shared" si="17"/>
        <v>0</v>
      </c>
      <c r="AS54" s="29">
        <f t="shared" si="18"/>
        <v>0</v>
      </c>
      <c r="AT54" s="29">
        <f t="shared" si="18"/>
        <v>0</v>
      </c>
      <c r="AU54" s="29">
        <f t="shared" si="18"/>
        <v>0</v>
      </c>
      <c r="AV54" s="51"/>
      <c r="AW54" s="29">
        <f t="shared" si="19"/>
        <v>0</v>
      </c>
      <c r="AX54" s="29">
        <f t="shared" si="20"/>
        <v>0</v>
      </c>
      <c r="AY54" s="29"/>
      <c r="AZ54" s="29"/>
      <c r="BA54" s="29">
        <f t="shared" si="21"/>
        <v>0</v>
      </c>
      <c r="BB54" s="29">
        <f t="shared" si="22"/>
        <v>0</v>
      </c>
      <c r="BC54" s="29">
        <f t="shared" si="22"/>
        <v>0</v>
      </c>
      <c r="BD54" s="29">
        <f t="shared" si="22"/>
        <v>0</v>
      </c>
      <c r="BE54" s="34">
        <f t="shared" si="23"/>
        <v>0</v>
      </c>
      <c r="BF54" s="34">
        <f t="shared" si="24"/>
        <v>0</v>
      </c>
      <c r="BG54" s="34">
        <f t="shared" si="25"/>
        <v>0</v>
      </c>
      <c r="BH54" s="34">
        <f t="shared" si="26"/>
        <v>0</v>
      </c>
      <c r="BI54" s="34">
        <f t="shared" si="26"/>
        <v>0</v>
      </c>
      <c r="BJ54" s="34">
        <f t="shared" si="27"/>
        <v>0</v>
      </c>
      <c r="BK54" s="34">
        <f t="shared" si="28"/>
        <v>0</v>
      </c>
      <c r="BL54" s="34">
        <f t="shared" si="28"/>
        <v>0</v>
      </c>
      <c r="BM54" s="34">
        <f t="shared" si="28"/>
        <v>0</v>
      </c>
    </row>
    <row r="55" spans="1:65" ht="16.5" hidden="1">
      <c r="A55" s="26">
        <v>47</v>
      </c>
      <c r="B55" s="169"/>
      <c r="C55" s="29"/>
      <c r="D55" s="29">
        <f t="shared" si="0"/>
        <v>0</v>
      </c>
      <c r="E55" s="29">
        <f t="shared" si="1"/>
        <v>0</v>
      </c>
      <c r="F55" s="29"/>
      <c r="G55" s="29"/>
      <c r="H55" s="29"/>
      <c r="I55" s="32">
        <f t="shared" si="2"/>
        <v>0</v>
      </c>
      <c r="J55" s="32">
        <f t="shared" si="2"/>
        <v>0</v>
      </c>
      <c r="K55" s="32">
        <f t="shared" si="2"/>
        <v>0</v>
      </c>
      <c r="L55" s="51">
        <v>0</v>
      </c>
      <c r="M55" s="29">
        <f t="shared" si="3"/>
        <v>0</v>
      </c>
      <c r="N55" s="29">
        <f t="shared" si="4"/>
        <v>0</v>
      </c>
      <c r="O55" s="29">
        <v>0</v>
      </c>
      <c r="P55" s="29">
        <v>0</v>
      </c>
      <c r="Q55" s="29">
        <f t="shared" si="5"/>
        <v>0</v>
      </c>
      <c r="R55" s="32">
        <f t="shared" si="6"/>
        <v>0</v>
      </c>
      <c r="S55" s="32">
        <f t="shared" si="6"/>
        <v>0</v>
      </c>
      <c r="T55" s="32">
        <f t="shared" si="6"/>
        <v>0</v>
      </c>
      <c r="U55" s="51"/>
      <c r="V55" s="29">
        <f t="shared" si="7"/>
        <v>0</v>
      </c>
      <c r="W55" s="29">
        <f t="shared" si="8"/>
        <v>0</v>
      </c>
      <c r="X55" s="29"/>
      <c r="Y55" s="29"/>
      <c r="Z55" s="29">
        <f t="shared" si="9"/>
        <v>0</v>
      </c>
      <c r="AA55" s="32">
        <f t="shared" si="10"/>
        <v>0</v>
      </c>
      <c r="AB55" s="32">
        <f t="shared" si="10"/>
        <v>0</v>
      </c>
      <c r="AC55" s="32">
        <f t="shared" si="10"/>
        <v>0</v>
      </c>
      <c r="AD55" s="51"/>
      <c r="AE55" s="29">
        <f t="shared" si="11"/>
        <v>0</v>
      </c>
      <c r="AF55" s="29">
        <f t="shared" si="12"/>
        <v>0</v>
      </c>
      <c r="AG55" s="29"/>
      <c r="AH55" s="29"/>
      <c r="AI55" s="29">
        <f t="shared" si="13"/>
        <v>0</v>
      </c>
      <c r="AJ55" s="29">
        <f t="shared" si="14"/>
        <v>0</v>
      </c>
      <c r="AK55" s="29">
        <f t="shared" si="14"/>
        <v>0</v>
      </c>
      <c r="AL55" s="29">
        <f t="shared" si="14"/>
        <v>0</v>
      </c>
      <c r="AM55" s="51"/>
      <c r="AN55" s="29">
        <f t="shared" si="15"/>
        <v>0</v>
      </c>
      <c r="AO55" s="29">
        <f t="shared" si="16"/>
        <v>0</v>
      </c>
      <c r="AP55" s="29"/>
      <c r="AQ55" s="29"/>
      <c r="AR55" s="29">
        <f t="shared" si="17"/>
        <v>0</v>
      </c>
      <c r="AS55" s="29">
        <f t="shared" si="18"/>
        <v>0</v>
      </c>
      <c r="AT55" s="29">
        <f t="shared" si="18"/>
        <v>0</v>
      </c>
      <c r="AU55" s="29">
        <f t="shared" si="18"/>
        <v>0</v>
      </c>
      <c r="AV55" s="51"/>
      <c r="AW55" s="29">
        <f t="shared" si="19"/>
        <v>0</v>
      </c>
      <c r="AX55" s="29">
        <f t="shared" si="20"/>
        <v>0</v>
      </c>
      <c r="AY55" s="29"/>
      <c r="AZ55" s="29"/>
      <c r="BA55" s="29">
        <f t="shared" si="21"/>
        <v>0</v>
      </c>
      <c r="BB55" s="29">
        <f t="shared" si="22"/>
        <v>0</v>
      </c>
      <c r="BC55" s="29">
        <f t="shared" si="22"/>
        <v>0</v>
      </c>
      <c r="BD55" s="29">
        <f t="shared" si="22"/>
        <v>0</v>
      </c>
      <c r="BE55" s="34">
        <f t="shared" si="23"/>
        <v>0</v>
      </c>
      <c r="BF55" s="34">
        <f t="shared" si="24"/>
        <v>0</v>
      </c>
      <c r="BG55" s="34">
        <f t="shared" si="25"/>
        <v>0</v>
      </c>
      <c r="BH55" s="34">
        <f t="shared" si="26"/>
        <v>0</v>
      </c>
      <c r="BI55" s="34">
        <f t="shared" si="26"/>
        <v>0</v>
      </c>
      <c r="BJ55" s="34">
        <f t="shared" si="27"/>
        <v>0</v>
      </c>
      <c r="BK55" s="34">
        <f t="shared" si="28"/>
        <v>0</v>
      </c>
      <c r="BL55" s="34">
        <f t="shared" si="28"/>
        <v>0</v>
      </c>
      <c r="BM55" s="34">
        <f t="shared" si="28"/>
        <v>0</v>
      </c>
    </row>
    <row r="56" spans="1:65" ht="16.5" hidden="1">
      <c r="A56" s="26">
        <v>48</v>
      </c>
      <c r="B56" s="169"/>
      <c r="C56" s="29"/>
      <c r="D56" s="29">
        <f t="shared" si="0"/>
        <v>0</v>
      </c>
      <c r="E56" s="29">
        <f t="shared" si="1"/>
        <v>0</v>
      </c>
      <c r="F56" s="29"/>
      <c r="G56" s="29"/>
      <c r="H56" s="29"/>
      <c r="I56" s="32">
        <f t="shared" si="2"/>
        <v>0</v>
      </c>
      <c r="J56" s="32">
        <f t="shared" si="2"/>
        <v>0</v>
      </c>
      <c r="K56" s="32">
        <f t="shared" si="2"/>
        <v>0</v>
      </c>
      <c r="L56" s="51">
        <v>0</v>
      </c>
      <c r="M56" s="29">
        <f t="shared" si="3"/>
        <v>0</v>
      </c>
      <c r="N56" s="29">
        <f t="shared" si="4"/>
        <v>0</v>
      </c>
      <c r="O56" s="29">
        <v>0</v>
      </c>
      <c r="P56" s="29">
        <v>0</v>
      </c>
      <c r="Q56" s="29">
        <f t="shared" si="5"/>
        <v>0</v>
      </c>
      <c r="R56" s="32">
        <f t="shared" si="6"/>
        <v>0</v>
      </c>
      <c r="S56" s="32">
        <f t="shared" si="6"/>
        <v>0</v>
      </c>
      <c r="T56" s="32">
        <f t="shared" si="6"/>
        <v>0</v>
      </c>
      <c r="U56" s="51"/>
      <c r="V56" s="29">
        <f t="shared" si="7"/>
        <v>0</v>
      </c>
      <c r="W56" s="29">
        <f t="shared" si="8"/>
        <v>0</v>
      </c>
      <c r="X56" s="29"/>
      <c r="Y56" s="29"/>
      <c r="Z56" s="29">
        <f t="shared" si="9"/>
        <v>0</v>
      </c>
      <c r="AA56" s="32">
        <f t="shared" si="10"/>
        <v>0</v>
      </c>
      <c r="AB56" s="32">
        <f t="shared" si="10"/>
        <v>0</v>
      </c>
      <c r="AC56" s="32">
        <f t="shared" si="10"/>
        <v>0</v>
      </c>
      <c r="AD56" s="51"/>
      <c r="AE56" s="29">
        <f t="shared" si="11"/>
        <v>0</v>
      </c>
      <c r="AF56" s="29">
        <f t="shared" si="12"/>
        <v>0</v>
      </c>
      <c r="AG56" s="29"/>
      <c r="AH56" s="29"/>
      <c r="AI56" s="29">
        <f t="shared" si="13"/>
        <v>0</v>
      </c>
      <c r="AJ56" s="29">
        <f t="shared" si="14"/>
        <v>0</v>
      </c>
      <c r="AK56" s="29">
        <f t="shared" si="14"/>
        <v>0</v>
      </c>
      <c r="AL56" s="29">
        <f t="shared" si="14"/>
        <v>0</v>
      </c>
      <c r="AM56" s="51"/>
      <c r="AN56" s="29">
        <f t="shared" si="15"/>
        <v>0</v>
      </c>
      <c r="AO56" s="29">
        <f t="shared" si="16"/>
        <v>0</v>
      </c>
      <c r="AP56" s="29"/>
      <c r="AQ56" s="29"/>
      <c r="AR56" s="29">
        <f t="shared" si="17"/>
        <v>0</v>
      </c>
      <c r="AS56" s="29">
        <f t="shared" si="18"/>
        <v>0</v>
      </c>
      <c r="AT56" s="29">
        <f t="shared" si="18"/>
        <v>0</v>
      </c>
      <c r="AU56" s="29">
        <f t="shared" si="18"/>
        <v>0</v>
      </c>
      <c r="AV56" s="51"/>
      <c r="AW56" s="29">
        <f t="shared" si="19"/>
        <v>0</v>
      </c>
      <c r="AX56" s="29">
        <f t="shared" si="20"/>
        <v>0</v>
      </c>
      <c r="AY56" s="29"/>
      <c r="AZ56" s="29"/>
      <c r="BA56" s="29">
        <f t="shared" si="21"/>
        <v>0</v>
      </c>
      <c r="BB56" s="29">
        <f t="shared" si="22"/>
        <v>0</v>
      </c>
      <c r="BC56" s="29">
        <f t="shared" si="22"/>
        <v>0</v>
      </c>
      <c r="BD56" s="29">
        <f t="shared" si="22"/>
        <v>0</v>
      </c>
      <c r="BE56" s="34">
        <f t="shared" si="23"/>
        <v>0</v>
      </c>
      <c r="BF56" s="34">
        <f t="shared" si="24"/>
        <v>0</v>
      </c>
      <c r="BG56" s="34">
        <f t="shared" si="25"/>
        <v>0</v>
      </c>
      <c r="BH56" s="34">
        <f t="shared" si="26"/>
        <v>0</v>
      </c>
      <c r="BI56" s="34">
        <f t="shared" si="26"/>
        <v>0</v>
      </c>
      <c r="BJ56" s="34">
        <f t="shared" si="27"/>
        <v>0</v>
      </c>
      <c r="BK56" s="34">
        <f t="shared" si="28"/>
        <v>0</v>
      </c>
      <c r="BL56" s="34">
        <f t="shared" si="28"/>
        <v>0</v>
      </c>
      <c r="BM56" s="34">
        <f t="shared" si="28"/>
        <v>0</v>
      </c>
    </row>
    <row r="57" spans="1:65" ht="16.5" hidden="1">
      <c r="A57" s="26">
        <v>49</v>
      </c>
      <c r="B57" s="169"/>
      <c r="C57" s="29"/>
      <c r="D57" s="29">
        <f t="shared" si="0"/>
        <v>0</v>
      </c>
      <c r="E57" s="29">
        <f t="shared" si="1"/>
        <v>0</v>
      </c>
      <c r="F57" s="29"/>
      <c r="G57" s="29"/>
      <c r="H57" s="29"/>
      <c r="I57" s="32">
        <f t="shared" si="2"/>
        <v>0</v>
      </c>
      <c r="J57" s="32">
        <f t="shared" si="2"/>
        <v>0</v>
      </c>
      <c r="K57" s="32">
        <f t="shared" si="2"/>
        <v>0</v>
      </c>
      <c r="L57" s="51">
        <v>0</v>
      </c>
      <c r="M57" s="29">
        <f t="shared" si="3"/>
        <v>0</v>
      </c>
      <c r="N57" s="29">
        <f t="shared" si="4"/>
        <v>0</v>
      </c>
      <c r="O57" s="29">
        <v>0</v>
      </c>
      <c r="P57" s="29">
        <v>0</v>
      </c>
      <c r="Q57" s="29">
        <f t="shared" si="5"/>
        <v>0</v>
      </c>
      <c r="R57" s="32">
        <f t="shared" si="6"/>
        <v>0</v>
      </c>
      <c r="S57" s="32">
        <f t="shared" si="6"/>
        <v>0</v>
      </c>
      <c r="T57" s="32">
        <f t="shared" si="6"/>
        <v>0</v>
      </c>
      <c r="U57" s="51"/>
      <c r="V57" s="29">
        <f t="shared" si="7"/>
        <v>0</v>
      </c>
      <c r="W57" s="29">
        <f t="shared" si="8"/>
        <v>0</v>
      </c>
      <c r="X57" s="29"/>
      <c r="Y57" s="29"/>
      <c r="Z57" s="29">
        <f t="shared" si="9"/>
        <v>0</v>
      </c>
      <c r="AA57" s="32">
        <f t="shared" si="10"/>
        <v>0</v>
      </c>
      <c r="AB57" s="32">
        <f t="shared" si="10"/>
        <v>0</v>
      </c>
      <c r="AC57" s="32">
        <f t="shared" si="10"/>
        <v>0</v>
      </c>
      <c r="AD57" s="51"/>
      <c r="AE57" s="29">
        <f t="shared" si="11"/>
        <v>0</v>
      </c>
      <c r="AF57" s="29">
        <f t="shared" si="12"/>
        <v>0</v>
      </c>
      <c r="AG57" s="29"/>
      <c r="AH57" s="29"/>
      <c r="AI57" s="29">
        <f t="shared" si="13"/>
        <v>0</v>
      </c>
      <c r="AJ57" s="29">
        <f t="shared" si="14"/>
        <v>0</v>
      </c>
      <c r="AK57" s="29">
        <f t="shared" si="14"/>
        <v>0</v>
      </c>
      <c r="AL57" s="29">
        <f t="shared" si="14"/>
        <v>0</v>
      </c>
      <c r="AM57" s="51"/>
      <c r="AN57" s="29">
        <f t="shared" si="15"/>
        <v>0</v>
      </c>
      <c r="AO57" s="29">
        <f t="shared" si="16"/>
        <v>0</v>
      </c>
      <c r="AP57" s="29"/>
      <c r="AQ57" s="29"/>
      <c r="AR57" s="29">
        <f t="shared" si="17"/>
        <v>0</v>
      </c>
      <c r="AS57" s="29">
        <f t="shared" si="18"/>
        <v>0</v>
      </c>
      <c r="AT57" s="29">
        <f t="shared" si="18"/>
        <v>0</v>
      </c>
      <c r="AU57" s="29">
        <f t="shared" si="18"/>
        <v>0</v>
      </c>
      <c r="AV57" s="51"/>
      <c r="AW57" s="29">
        <f t="shared" si="19"/>
        <v>0</v>
      </c>
      <c r="AX57" s="29">
        <f t="shared" si="20"/>
        <v>0</v>
      </c>
      <c r="AY57" s="29"/>
      <c r="AZ57" s="29"/>
      <c r="BA57" s="29">
        <f t="shared" si="21"/>
        <v>0</v>
      </c>
      <c r="BB57" s="29">
        <f t="shared" si="22"/>
        <v>0</v>
      </c>
      <c r="BC57" s="29">
        <f t="shared" si="22"/>
        <v>0</v>
      </c>
      <c r="BD57" s="29">
        <f t="shared" si="22"/>
        <v>0</v>
      </c>
      <c r="BE57" s="34">
        <f t="shared" si="23"/>
        <v>0</v>
      </c>
      <c r="BF57" s="34">
        <f t="shared" si="24"/>
        <v>0</v>
      </c>
      <c r="BG57" s="34">
        <f t="shared" si="25"/>
        <v>0</v>
      </c>
      <c r="BH57" s="34">
        <f t="shared" si="26"/>
        <v>0</v>
      </c>
      <c r="BI57" s="34">
        <f t="shared" si="26"/>
        <v>0</v>
      </c>
      <c r="BJ57" s="34">
        <f t="shared" si="27"/>
        <v>0</v>
      </c>
      <c r="BK57" s="34">
        <f t="shared" si="28"/>
        <v>0</v>
      </c>
      <c r="BL57" s="34">
        <f t="shared" si="28"/>
        <v>0</v>
      </c>
      <c r="BM57" s="34">
        <f t="shared" si="28"/>
        <v>0</v>
      </c>
    </row>
    <row r="58" spans="1:65" ht="16.5" hidden="1">
      <c r="A58" s="26">
        <v>50</v>
      </c>
      <c r="B58" s="169"/>
      <c r="C58" s="29"/>
      <c r="D58" s="29">
        <f t="shared" si="0"/>
        <v>0</v>
      </c>
      <c r="E58" s="29">
        <f t="shared" si="1"/>
        <v>0</v>
      </c>
      <c r="F58" s="29"/>
      <c r="G58" s="29"/>
      <c r="H58" s="29"/>
      <c r="I58" s="32">
        <f t="shared" si="2"/>
        <v>0</v>
      </c>
      <c r="J58" s="32">
        <f t="shared" si="2"/>
        <v>0</v>
      </c>
      <c r="K58" s="32">
        <f t="shared" si="2"/>
        <v>0</v>
      </c>
      <c r="L58" s="51">
        <v>0</v>
      </c>
      <c r="M58" s="29">
        <f t="shared" si="3"/>
        <v>0</v>
      </c>
      <c r="N58" s="29">
        <f t="shared" si="4"/>
        <v>0</v>
      </c>
      <c r="O58" s="29">
        <v>0</v>
      </c>
      <c r="P58" s="29">
        <v>0</v>
      </c>
      <c r="Q58" s="29">
        <f t="shared" si="5"/>
        <v>0</v>
      </c>
      <c r="R58" s="32">
        <f t="shared" si="6"/>
        <v>0</v>
      </c>
      <c r="S58" s="32">
        <f t="shared" si="6"/>
        <v>0</v>
      </c>
      <c r="T58" s="32">
        <f t="shared" si="6"/>
        <v>0</v>
      </c>
      <c r="U58" s="51"/>
      <c r="V58" s="29">
        <f t="shared" si="7"/>
        <v>0</v>
      </c>
      <c r="W58" s="29">
        <f t="shared" si="8"/>
        <v>0</v>
      </c>
      <c r="X58" s="29"/>
      <c r="Y58" s="29"/>
      <c r="Z58" s="29">
        <f t="shared" si="9"/>
        <v>0</v>
      </c>
      <c r="AA58" s="32">
        <f t="shared" si="10"/>
        <v>0</v>
      </c>
      <c r="AB58" s="32">
        <f t="shared" si="10"/>
        <v>0</v>
      </c>
      <c r="AC58" s="32">
        <f t="shared" si="10"/>
        <v>0</v>
      </c>
      <c r="AD58" s="51"/>
      <c r="AE58" s="29">
        <f t="shared" si="11"/>
        <v>0</v>
      </c>
      <c r="AF58" s="29">
        <f t="shared" si="12"/>
        <v>0</v>
      </c>
      <c r="AG58" s="29"/>
      <c r="AH58" s="29"/>
      <c r="AI58" s="29">
        <f t="shared" si="13"/>
        <v>0</v>
      </c>
      <c r="AJ58" s="29">
        <f t="shared" si="14"/>
        <v>0</v>
      </c>
      <c r="AK58" s="29">
        <f t="shared" si="14"/>
        <v>0</v>
      </c>
      <c r="AL58" s="29">
        <f t="shared" si="14"/>
        <v>0</v>
      </c>
      <c r="AM58" s="51"/>
      <c r="AN58" s="29">
        <f t="shared" si="15"/>
        <v>0</v>
      </c>
      <c r="AO58" s="29">
        <f t="shared" si="16"/>
        <v>0</v>
      </c>
      <c r="AP58" s="29"/>
      <c r="AQ58" s="29"/>
      <c r="AR58" s="29">
        <f t="shared" si="17"/>
        <v>0</v>
      </c>
      <c r="AS58" s="29">
        <f t="shared" si="18"/>
        <v>0</v>
      </c>
      <c r="AT58" s="29">
        <f t="shared" si="18"/>
        <v>0</v>
      </c>
      <c r="AU58" s="29">
        <f t="shared" si="18"/>
        <v>0</v>
      </c>
      <c r="AV58" s="51"/>
      <c r="AW58" s="29">
        <f t="shared" si="19"/>
        <v>0</v>
      </c>
      <c r="AX58" s="29">
        <f t="shared" si="20"/>
        <v>0</v>
      </c>
      <c r="AY58" s="29"/>
      <c r="AZ58" s="29"/>
      <c r="BA58" s="29">
        <f t="shared" si="21"/>
        <v>0</v>
      </c>
      <c r="BB58" s="29">
        <f t="shared" si="22"/>
        <v>0</v>
      </c>
      <c r="BC58" s="29">
        <f t="shared" si="22"/>
        <v>0</v>
      </c>
      <c r="BD58" s="29">
        <f t="shared" si="22"/>
        <v>0</v>
      </c>
      <c r="BE58" s="34">
        <f t="shared" si="23"/>
        <v>0</v>
      </c>
      <c r="BF58" s="34">
        <f t="shared" si="24"/>
        <v>0</v>
      </c>
      <c r="BG58" s="34">
        <f t="shared" si="25"/>
        <v>0</v>
      </c>
      <c r="BH58" s="34">
        <f t="shared" si="26"/>
        <v>0</v>
      </c>
      <c r="BI58" s="34">
        <f t="shared" si="26"/>
        <v>0</v>
      </c>
      <c r="BJ58" s="34">
        <f t="shared" si="27"/>
        <v>0</v>
      </c>
      <c r="BK58" s="34">
        <f t="shared" si="28"/>
        <v>0</v>
      </c>
      <c r="BL58" s="34">
        <f t="shared" si="28"/>
        <v>0</v>
      </c>
      <c r="BM58" s="34">
        <f t="shared" si="28"/>
        <v>0</v>
      </c>
    </row>
    <row r="59" spans="1:65" ht="16.5" hidden="1">
      <c r="A59" s="26">
        <v>51</v>
      </c>
      <c r="B59" s="169"/>
      <c r="C59" s="29"/>
      <c r="D59" s="29">
        <f t="shared" si="0"/>
        <v>0</v>
      </c>
      <c r="E59" s="29">
        <f t="shared" si="1"/>
        <v>0</v>
      </c>
      <c r="F59" s="29"/>
      <c r="G59" s="29"/>
      <c r="H59" s="29"/>
      <c r="I59" s="32">
        <f t="shared" si="2"/>
        <v>0</v>
      </c>
      <c r="J59" s="32">
        <f t="shared" si="2"/>
        <v>0</v>
      </c>
      <c r="K59" s="32">
        <f t="shared" si="2"/>
        <v>0</v>
      </c>
      <c r="L59" s="51">
        <v>0</v>
      </c>
      <c r="M59" s="29">
        <f t="shared" si="3"/>
        <v>0</v>
      </c>
      <c r="N59" s="29">
        <f t="shared" si="4"/>
        <v>0</v>
      </c>
      <c r="O59" s="29">
        <v>0</v>
      </c>
      <c r="P59" s="29">
        <v>0</v>
      </c>
      <c r="Q59" s="29">
        <f t="shared" si="5"/>
        <v>0</v>
      </c>
      <c r="R59" s="32">
        <f t="shared" si="6"/>
        <v>0</v>
      </c>
      <c r="S59" s="32">
        <f t="shared" si="6"/>
        <v>0</v>
      </c>
      <c r="T59" s="32">
        <f t="shared" si="6"/>
        <v>0</v>
      </c>
      <c r="U59" s="51"/>
      <c r="V59" s="29">
        <f t="shared" si="7"/>
        <v>0</v>
      </c>
      <c r="W59" s="29">
        <f t="shared" si="8"/>
        <v>0</v>
      </c>
      <c r="X59" s="29"/>
      <c r="Y59" s="29"/>
      <c r="Z59" s="29">
        <f t="shared" si="9"/>
        <v>0</v>
      </c>
      <c r="AA59" s="32">
        <f t="shared" si="10"/>
        <v>0</v>
      </c>
      <c r="AB59" s="32">
        <f t="shared" si="10"/>
        <v>0</v>
      </c>
      <c r="AC59" s="32">
        <f t="shared" si="10"/>
        <v>0</v>
      </c>
      <c r="AD59" s="51"/>
      <c r="AE59" s="29">
        <f t="shared" si="11"/>
        <v>0</v>
      </c>
      <c r="AF59" s="29">
        <f t="shared" si="12"/>
        <v>0</v>
      </c>
      <c r="AG59" s="29"/>
      <c r="AH59" s="29"/>
      <c r="AI59" s="29">
        <f t="shared" si="13"/>
        <v>0</v>
      </c>
      <c r="AJ59" s="29">
        <f t="shared" si="14"/>
        <v>0</v>
      </c>
      <c r="AK59" s="29">
        <f t="shared" si="14"/>
        <v>0</v>
      </c>
      <c r="AL59" s="29">
        <f t="shared" si="14"/>
        <v>0</v>
      </c>
      <c r="AM59" s="51"/>
      <c r="AN59" s="29">
        <f t="shared" si="15"/>
        <v>0</v>
      </c>
      <c r="AO59" s="29">
        <f t="shared" si="16"/>
        <v>0</v>
      </c>
      <c r="AP59" s="29"/>
      <c r="AQ59" s="29"/>
      <c r="AR59" s="29">
        <f t="shared" si="17"/>
        <v>0</v>
      </c>
      <c r="AS59" s="29">
        <f t="shared" si="18"/>
        <v>0</v>
      </c>
      <c r="AT59" s="29">
        <f t="shared" si="18"/>
        <v>0</v>
      </c>
      <c r="AU59" s="29">
        <f t="shared" si="18"/>
        <v>0</v>
      </c>
      <c r="AV59" s="51"/>
      <c r="AW59" s="29">
        <f t="shared" si="19"/>
        <v>0</v>
      </c>
      <c r="AX59" s="29">
        <f t="shared" si="20"/>
        <v>0</v>
      </c>
      <c r="AY59" s="29"/>
      <c r="AZ59" s="29"/>
      <c r="BA59" s="29">
        <f t="shared" si="21"/>
        <v>0</v>
      </c>
      <c r="BB59" s="29">
        <f t="shared" si="22"/>
        <v>0</v>
      </c>
      <c r="BC59" s="29">
        <f t="shared" si="22"/>
        <v>0</v>
      </c>
      <c r="BD59" s="29">
        <f t="shared" si="22"/>
        <v>0</v>
      </c>
      <c r="BE59" s="34">
        <f t="shared" si="23"/>
        <v>0</v>
      </c>
      <c r="BF59" s="34">
        <f t="shared" si="24"/>
        <v>0</v>
      </c>
      <c r="BG59" s="34">
        <f t="shared" si="25"/>
        <v>0</v>
      </c>
      <c r="BH59" s="34">
        <f t="shared" si="26"/>
        <v>0</v>
      </c>
      <c r="BI59" s="34">
        <f t="shared" si="26"/>
        <v>0</v>
      </c>
      <c r="BJ59" s="34">
        <f t="shared" si="27"/>
        <v>0</v>
      </c>
      <c r="BK59" s="34">
        <f t="shared" si="28"/>
        <v>0</v>
      </c>
      <c r="BL59" s="34">
        <f t="shared" si="28"/>
        <v>0</v>
      </c>
      <c r="BM59" s="34">
        <f t="shared" si="28"/>
        <v>0</v>
      </c>
    </row>
    <row r="60" spans="1:65" ht="16.5" hidden="1">
      <c r="A60" s="26">
        <v>52</v>
      </c>
      <c r="B60" s="169"/>
      <c r="C60" s="29"/>
      <c r="D60" s="29">
        <f t="shared" si="0"/>
        <v>0</v>
      </c>
      <c r="E60" s="29">
        <f t="shared" si="1"/>
        <v>0</v>
      </c>
      <c r="F60" s="29"/>
      <c r="G60" s="29"/>
      <c r="H60" s="29"/>
      <c r="I60" s="32">
        <f t="shared" si="2"/>
        <v>0</v>
      </c>
      <c r="J60" s="32">
        <f t="shared" si="2"/>
        <v>0</v>
      </c>
      <c r="K60" s="32">
        <f t="shared" si="2"/>
        <v>0</v>
      </c>
      <c r="L60" s="51">
        <v>0</v>
      </c>
      <c r="M60" s="29">
        <f t="shared" si="3"/>
        <v>0</v>
      </c>
      <c r="N60" s="29">
        <f t="shared" si="4"/>
        <v>0</v>
      </c>
      <c r="O60" s="29">
        <v>0</v>
      </c>
      <c r="P60" s="29">
        <v>0</v>
      </c>
      <c r="Q60" s="29">
        <f t="shared" si="5"/>
        <v>0</v>
      </c>
      <c r="R60" s="32">
        <f t="shared" si="6"/>
        <v>0</v>
      </c>
      <c r="S60" s="32">
        <f t="shared" si="6"/>
        <v>0</v>
      </c>
      <c r="T60" s="32">
        <f t="shared" si="6"/>
        <v>0</v>
      </c>
      <c r="U60" s="51"/>
      <c r="V60" s="29">
        <f t="shared" si="7"/>
        <v>0</v>
      </c>
      <c r="W60" s="29">
        <f t="shared" si="8"/>
        <v>0</v>
      </c>
      <c r="X60" s="29"/>
      <c r="Y60" s="29"/>
      <c r="Z60" s="29">
        <f t="shared" si="9"/>
        <v>0</v>
      </c>
      <c r="AA60" s="32">
        <f t="shared" si="10"/>
        <v>0</v>
      </c>
      <c r="AB60" s="32">
        <f t="shared" si="10"/>
        <v>0</v>
      </c>
      <c r="AC60" s="32">
        <f t="shared" si="10"/>
        <v>0</v>
      </c>
      <c r="AD60" s="51"/>
      <c r="AE60" s="29">
        <f t="shared" si="11"/>
        <v>0</v>
      </c>
      <c r="AF60" s="29">
        <f t="shared" si="12"/>
        <v>0</v>
      </c>
      <c r="AG60" s="29"/>
      <c r="AH60" s="29"/>
      <c r="AI60" s="29">
        <f t="shared" si="13"/>
        <v>0</v>
      </c>
      <c r="AJ60" s="29">
        <f t="shared" si="14"/>
        <v>0</v>
      </c>
      <c r="AK60" s="29">
        <f t="shared" si="14"/>
        <v>0</v>
      </c>
      <c r="AL60" s="29">
        <f t="shared" si="14"/>
        <v>0</v>
      </c>
      <c r="AM60" s="51"/>
      <c r="AN60" s="29">
        <f t="shared" si="15"/>
        <v>0</v>
      </c>
      <c r="AO60" s="29">
        <f t="shared" si="16"/>
        <v>0</v>
      </c>
      <c r="AP60" s="29"/>
      <c r="AQ60" s="29"/>
      <c r="AR60" s="29">
        <f t="shared" si="17"/>
        <v>0</v>
      </c>
      <c r="AS60" s="29">
        <f t="shared" si="18"/>
        <v>0</v>
      </c>
      <c r="AT60" s="29">
        <f t="shared" si="18"/>
        <v>0</v>
      </c>
      <c r="AU60" s="29">
        <f t="shared" si="18"/>
        <v>0</v>
      </c>
      <c r="AV60" s="51"/>
      <c r="AW60" s="29">
        <f t="shared" si="19"/>
        <v>0</v>
      </c>
      <c r="AX60" s="29">
        <f t="shared" si="20"/>
        <v>0</v>
      </c>
      <c r="AY60" s="29"/>
      <c r="AZ60" s="29"/>
      <c r="BA60" s="29">
        <f t="shared" si="21"/>
        <v>0</v>
      </c>
      <c r="BB60" s="29">
        <f t="shared" si="22"/>
        <v>0</v>
      </c>
      <c r="BC60" s="29">
        <f t="shared" si="22"/>
        <v>0</v>
      </c>
      <c r="BD60" s="29">
        <f t="shared" si="22"/>
        <v>0</v>
      </c>
      <c r="BE60" s="34">
        <f t="shared" si="23"/>
        <v>0</v>
      </c>
      <c r="BF60" s="34">
        <f t="shared" si="24"/>
        <v>0</v>
      </c>
      <c r="BG60" s="34">
        <f t="shared" si="25"/>
        <v>0</v>
      </c>
      <c r="BH60" s="34">
        <f t="shared" si="26"/>
        <v>0</v>
      </c>
      <c r="BI60" s="34">
        <f t="shared" si="26"/>
        <v>0</v>
      </c>
      <c r="BJ60" s="34">
        <f t="shared" si="27"/>
        <v>0</v>
      </c>
      <c r="BK60" s="34">
        <f t="shared" si="28"/>
        <v>0</v>
      </c>
      <c r="BL60" s="34">
        <f t="shared" si="28"/>
        <v>0</v>
      </c>
      <c r="BM60" s="34">
        <f t="shared" si="28"/>
        <v>0</v>
      </c>
    </row>
    <row r="61" spans="1:65" ht="16.5" hidden="1">
      <c r="A61" s="26">
        <v>53</v>
      </c>
      <c r="B61" s="169"/>
      <c r="C61" s="29"/>
      <c r="D61" s="29">
        <f t="shared" si="0"/>
        <v>0</v>
      </c>
      <c r="E61" s="29">
        <f t="shared" si="1"/>
        <v>0</v>
      </c>
      <c r="F61" s="29"/>
      <c r="G61" s="29"/>
      <c r="H61" s="29"/>
      <c r="I61" s="32">
        <f t="shared" si="2"/>
        <v>0</v>
      </c>
      <c r="J61" s="32">
        <f t="shared" si="2"/>
        <v>0</v>
      </c>
      <c r="K61" s="32">
        <f t="shared" si="2"/>
        <v>0</v>
      </c>
      <c r="L61" s="51">
        <v>0</v>
      </c>
      <c r="M61" s="29">
        <f t="shared" si="3"/>
        <v>0</v>
      </c>
      <c r="N61" s="29">
        <f t="shared" si="4"/>
        <v>0</v>
      </c>
      <c r="O61" s="29">
        <v>0</v>
      </c>
      <c r="P61" s="29">
        <v>0</v>
      </c>
      <c r="Q61" s="29">
        <f t="shared" si="5"/>
        <v>0</v>
      </c>
      <c r="R61" s="32">
        <f t="shared" si="6"/>
        <v>0</v>
      </c>
      <c r="S61" s="32">
        <f t="shared" si="6"/>
        <v>0</v>
      </c>
      <c r="T61" s="32">
        <f t="shared" si="6"/>
        <v>0</v>
      </c>
      <c r="U61" s="51"/>
      <c r="V61" s="29">
        <f t="shared" si="7"/>
        <v>0</v>
      </c>
      <c r="W61" s="29">
        <f t="shared" si="8"/>
        <v>0</v>
      </c>
      <c r="X61" s="29"/>
      <c r="Y61" s="29"/>
      <c r="Z61" s="29">
        <f t="shared" si="9"/>
        <v>0</v>
      </c>
      <c r="AA61" s="32">
        <f t="shared" si="10"/>
        <v>0</v>
      </c>
      <c r="AB61" s="32">
        <f t="shared" si="10"/>
        <v>0</v>
      </c>
      <c r="AC61" s="32">
        <f t="shared" si="10"/>
        <v>0</v>
      </c>
      <c r="AD61" s="51"/>
      <c r="AE61" s="29">
        <f t="shared" si="11"/>
        <v>0</v>
      </c>
      <c r="AF61" s="29">
        <f t="shared" si="12"/>
        <v>0</v>
      </c>
      <c r="AG61" s="29"/>
      <c r="AH61" s="29"/>
      <c r="AI61" s="29">
        <f t="shared" si="13"/>
        <v>0</v>
      </c>
      <c r="AJ61" s="29">
        <f t="shared" si="14"/>
        <v>0</v>
      </c>
      <c r="AK61" s="29">
        <f t="shared" si="14"/>
        <v>0</v>
      </c>
      <c r="AL61" s="29">
        <f t="shared" si="14"/>
        <v>0</v>
      </c>
      <c r="AM61" s="51"/>
      <c r="AN61" s="29">
        <f t="shared" si="15"/>
        <v>0</v>
      </c>
      <c r="AO61" s="29">
        <f t="shared" si="16"/>
        <v>0</v>
      </c>
      <c r="AP61" s="29"/>
      <c r="AQ61" s="29"/>
      <c r="AR61" s="29">
        <f t="shared" si="17"/>
        <v>0</v>
      </c>
      <c r="AS61" s="29">
        <f t="shared" si="18"/>
        <v>0</v>
      </c>
      <c r="AT61" s="29">
        <f t="shared" si="18"/>
        <v>0</v>
      </c>
      <c r="AU61" s="29">
        <f t="shared" si="18"/>
        <v>0</v>
      </c>
      <c r="AV61" s="51"/>
      <c r="AW61" s="29">
        <f t="shared" si="19"/>
        <v>0</v>
      </c>
      <c r="AX61" s="29">
        <f t="shared" si="20"/>
        <v>0</v>
      </c>
      <c r="AY61" s="29"/>
      <c r="AZ61" s="29"/>
      <c r="BA61" s="29">
        <f t="shared" si="21"/>
        <v>0</v>
      </c>
      <c r="BB61" s="29">
        <f t="shared" si="22"/>
        <v>0</v>
      </c>
      <c r="BC61" s="29">
        <f t="shared" si="22"/>
        <v>0</v>
      </c>
      <c r="BD61" s="29">
        <f t="shared" si="22"/>
        <v>0</v>
      </c>
      <c r="BE61" s="34">
        <f t="shared" si="23"/>
        <v>0</v>
      </c>
      <c r="BF61" s="34">
        <f t="shared" si="24"/>
        <v>0</v>
      </c>
      <c r="BG61" s="34">
        <f t="shared" si="25"/>
        <v>0</v>
      </c>
      <c r="BH61" s="34">
        <f t="shared" si="26"/>
        <v>0</v>
      </c>
      <c r="BI61" s="34">
        <f t="shared" si="26"/>
        <v>0</v>
      </c>
      <c r="BJ61" s="34">
        <f t="shared" si="27"/>
        <v>0</v>
      </c>
      <c r="BK61" s="34">
        <f t="shared" si="28"/>
        <v>0</v>
      </c>
      <c r="BL61" s="34">
        <f t="shared" si="28"/>
        <v>0</v>
      </c>
      <c r="BM61" s="34">
        <f t="shared" si="28"/>
        <v>0</v>
      </c>
    </row>
    <row r="62" spans="1:65" ht="16.5" hidden="1">
      <c r="A62" s="26">
        <v>54</v>
      </c>
      <c r="B62" s="169"/>
      <c r="C62" s="29"/>
      <c r="D62" s="29">
        <f t="shared" si="0"/>
        <v>0</v>
      </c>
      <c r="E62" s="29">
        <f t="shared" si="1"/>
        <v>0</v>
      </c>
      <c r="F62" s="29"/>
      <c r="G62" s="29"/>
      <c r="H62" s="29"/>
      <c r="I62" s="32">
        <f t="shared" si="2"/>
        <v>0</v>
      </c>
      <c r="J62" s="32">
        <f t="shared" si="2"/>
        <v>0</v>
      </c>
      <c r="K62" s="32">
        <f t="shared" si="2"/>
        <v>0</v>
      </c>
      <c r="L62" s="51">
        <v>0</v>
      </c>
      <c r="M62" s="29">
        <f t="shared" si="3"/>
        <v>0</v>
      </c>
      <c r="N62" s="29">
        <f t="shared" si="4"/>
        <v>0</v>
      </c>
      <c r="O62" s="29">
        <v>0</v>
      </c>
      <c r="P62" s="29">
        <v>0</v>
      </c>
      <c r="Q62" s="29">
        <f t="shared" si="5"/>
        <v>0</v>
      </c>
      <c r="R62" s="32">
        <f t="shared" si="6"/>
        <v>0</v>
      </c>
      <c r="S62" s="32">
        <f t="shared" si="6"/>
        <v>0</v>
      </c>
      <c r="T62" s="32">
        <f t="shared" si="6"/>
        <v>0</v>
      </c>
      <c r="U62" s="51"/>
      <c r="V62" s="29">
        <f t="shared" si="7"/>
        <v>0</v>
      </c>
      <c r="W62" s="29">
        <f t="shared" si="8"/>
        <v>0</v>
      </c>
      <c r="X62" s="29"/>
      <c r="Y62" s="29"/>
      <c r="Z62" s="29">
        <f t="shared" si="9"/>
        <v>0</v>
      </c>
      <c r="AA62" s="32">
        <f t="shared" si="10"/>
        <v>0</v>
      </c>
      <c r="AB62" s="32">
        <f t="shared" si="10"/>
        <v>0</v>
      </c>
      <c r="AC62" s="32">
        <f t="shared" si="10"/>
        <v>0</v>
      </c>
      <c r="AD62" s="51"/>
      <c r="AE62" s="29">
        <f t="shared" si="11"/>
        <v>0</v>
      </c>
      <c r="AF62" s="29">
        <f t="shared" si="12"/>
        <v>0</v>
      </c>
      <c r="AG62" s="29"/>
      <c r="AH62" s="29"/>
      <c r="AI62" s="29">
        <f t="shared" si="13"/>
        <v>0</v>
      </c>
      <c r="AJ62" s="29">
        <f t="shared" si="14"/>
        <v>0</v>
      </c>
      <c r="AK62" s="29">
        <f t="shared" si="14"/>
        <v>0</v>
      </c>
      <c r="AL62" s="29">
        <f t="shared" si="14"/>
        <v>0</v>
      </c>
      <c r="AM62" s="51"/>
      <c r="AN62" s="29">
        <f t="shared" si="15"/>
        <v>0</v>
      </c>
      <c r="AO62" s="29">
        <f t="shared" si="16"/>
        <v>0</v>
      </c>
      <c r="AP62" s="29"/>
      <c r="AQ62" s="29"/>
      <c r="AR62" s="29">
        <f t="shared" si="17"/>
        <v>0</v>
      </c>
      <c r="AS62" s="29">
        <f t="shared" si="18"/>
        <v>0</v>
      </c>
      <c r="AT62" s="29">
        <f t="shared" si="18"/>
        <v>0</v>
      </c>
      <c r="AU62" s="29">
        <f t="shared" si="18"/>
        <v>0</v>
      </c>
      <c r="AV62" s="51"/>
      <c r="AW62" s="29">
        <f t="shared" si="19"/>
        <v>0</v>
      </c>
      <c r="AX62" s="29">
        <f t="shared" si="20"/>
        <v>0</v>
      </c>
      <c r="AY62" s="29"/>
      <c r="AZ62" s="29"/>
      <c r="BA62" s="29">
        <f t="shared" si="21"/>
        <v>0</v>
      </c>
      <c r="BB62" s="29">
        <f t="shared" si="22"/>
        <v>0</v>
      </c>
      <c r="BC62" s="29">
        <f t="shared" si="22"/>
        <v>0</v>
      </c>
      <c r="BD62" s="29">
        <f t="shared" si="22"/>
        <v>0</v>
      </c>
      <c r="BE62" s="34">
        <f t="shared" si="23"/>
        <v>0</v>
      </c>
      <c r="BF62" s="34">
        <f t="shared" si="24"/>
        <v>0</v>
      </c>
      <c r="BG62" s="34">
        <f t="shared" si="25"/>
        <v>0</v>
      </c>
      <c r="BH62" s="34">
        <f t="shared" si="26"/>
        <v>0</v>
      </c>
      <c r="BI62" s="34">
        <f t="shared" si="26"/>
        <v>0</v>
      </c>
      <c r="BJ62" s="34">
        <f t="shared" si="27"/>
        <v>0</v>
      </c>
      <c r="BK62" s="34">
        <f t="shared" si="28"/>
        <v>0</v>
      </c>
      <c r="BL62" s="34">
        <f t="shared" si="28"/>
        <v>0</v>
      </c>
      <c r="BM62" s="34">
        <f t="shared" si="28"/>
        <v>0</v>
      </c>
    </row>
    <row r="63" spans="1:65" ht="16.5" hidden="1">
      <c r="A63" s="26">
        <v>55</v>
      </c>
      <c r="B63" s="169"/>
      <c r="C63" s="29"/>
      <c r="D63" s="29">
        <f t="shared" si="0"/>
        <v>0</v>
      </c>
      <c r="E63" s="29">
        <f t="shared" si="1"/>
        <v>0</v>
      </c>
      <c r="F63" s="29"/>
      <c r="G63" s="29"/>
      <c r="H63" s="29"/>
      <c r="I63" s="32">
        <f t="shared" si="2"/>
        <v>0</v>
      </c>
      <c r="J63" s="32">
        <f t="shared" si="2"/>
        <v>0</v>
      </c>
      <c r="K63" s="32">
        <f t="shared" si="2"/>
        <v>0</v>
      </c>
      <c r="L63" s="51">
        <v>0</v>
      </c>
      <c r="M63" s="29">
        <f t="shared" si="3"/>
        <v>0</v>
      </c>
      <c r="N63" s="29">
        <f t="shared" si="4"/>
        <v>0</v>
      </c>
      <c r="O63" s="29">
        <v>0</v>
      </c>
      <c r="P63" s="29">
        <v>0</v>
      </c>
      <c r="Q63" s="29">
        <f t="shared" si="5"/>
        <v>0</v>
      </c>
      <c r="R63" s="32">
        <f t="shared" si="6"/>
        <v>0</v>
      </c>
      <c r="S63" s="32">
        <f t="shared" si="6"/>
        <v>0</v>
      </c>
      <c r="T63" s="32">
        <f t="shared" si="6"/>
        <v>0</v>
      </c>
      <c r="U63" s="51"/>
      <c r="V63" s="29">
        <f t="shared" si="7"/>
        <v>0</v>
      </c>
      <c r="W63" s="29">
        <f t="shared" si="8"/>
        <v>0</v>
      </c>
      <c r="X63" s="29"/>
      <c r="Y63" s="29"/>
      <c r="Z63" s="29">
        <f t="shared" si="9"/>
        <v>0</v>
      </c>
      <c r="AA63" s="32">
        <f t="shared" si="10"/>
        <v>0</v>
      </c>
      <c r="AB63" s="32">
        <f t="shared" si="10"/>
        <v>0</v>
      </c>
      <c r="AC63" s="32">
        <f t="shared" si="10"/>
        <v>0</v>
      </c>
      <c r="AD63" s="51"/>
      <c r="AE63" s="29">
        <f t="shared" si="11"/>
        <v>0</v>
      </c>
      <c r="AF63" s="29">
        <f t="shared" si="12"/>
        <v>0</v>
      </c>
      <c r="AG63" s="29"/>
      <c r="AH63" s="29"/>
      <c r="AI63" s="29">
        <f t="shared" si="13"/>
        <v>0</v>
      </c>
      <c r="AJ63" s="29">
        <f t="shared" si="14"/>
        <v>0</v>
      </c>
      <c r="AK63" s="29">
        <f t="shared" si="14"/>
        <v>0</v>
      </c>
      <c r="AL63" s="29">
        <f t="shared" si="14"/>
        <v>0</v>
      </c>
      <c r="AM63" s="51"/>
      <c r="AN63" s="29">
        <f t="shared" si="15"/>
        <v>0</v>
      </c>
      <c r="AO63" s="29">
        <f t="shared" si="16"/>
        <v>0</v>
      </c>
      <c r="AP63" s="29"/>
      <c r="AQ63" s="29"/>
      <c r="AR63" s="29">
        <f t="shared" si="17"/>
        <v>0</v>
      </c>
      <c r="AS63" s="29">
        <f t="shared" si="18"/>
        <v>0</v>
      </c>
      <c r="AT63" s="29">
        <f t="shared" si="18"/>
        <v>0</v>
      </c>
      <c r="AU63" s="29">
        <f t="shared" si="18"/>
        <v>0</v>
      </c>
      <c r="AV63" s="51"/>
      <c r="AW63" s="29">
        <f t="shared" si="19"/>
        <v>0</v>
      </c>
      <c r="AX63" s="29">
        <f t="shared" si="20"/>
        <v>0</v>
      </c>
      <c r="AY63" s="29"/>
      <c r="AZ63" s="29"/>
      <c r="BA63" s="29">
        <f t="shared" si="21"/>
        <v>0</v>
      </c>
      <c r="BB63" s="29">
        <f t="shared" si="22"/>
        <v>0</v>
      </c>
      <c r="BC63" s="29">
        <f t="shared" si="22"/>
        <v>0</v>
      </c>
      <c r="BD63" s="29">
        <f t="shared" si="22"/>
        <v>0</v>
      </c>
      <c r="BE63" s="34">
        <f t="shared" si="23"/>
        <v>0</v>
      </c>
      <c r="BF63" s="34">
        <f t="shared" si="24"/>
        <v>0</v>
      </c>
      <c r="BG63" s="34">
        <f t="shared" si="25"/>
        <v>0</v>
      </c>
      <c r="BH63" s="34">
        <f t="shared" si="26"/>
        <v>0</v>
      </c>
      <c r="BI63" s="34">
        <f t="shared" si="26"/>
        <v>0</v>
      </c>
      <c r="BJ63" s="34">
        <f t="shared" si="27"/>
        <v>0</v>
      </c>
      <c r="BK63" s="34">
        <f t="shared" si="28"/>
        <v>0</v>
      </c>
      <c r="BL63" s="34">
        <f t="shared" si="28"/>
        <v>0</v>
      </c>
      <c r="BM63" s="34">
        <f t="shared" si="28"/>
        <v>0</v>
      </c>
    </row>
    <row r="64" spans="1:65" ht="16.5" hidden="1">
      <c r="A64" s="26">
        <v>56</v>
      </c>
      <c r="B64" s="169"/>
      <c r="C64" s="29"/>
      <c r="D64" s="29">
        <f t="shared" si="0"/>
        <v>0</v>
      </c>
      <c r="E64" s="29">
        <f t="shared" si="1"/>
        <v>0</v>
      </c>
      <c r="F64" s="29"/>
      <c r="G64" s="29"/>
      <c r="H64" s="29"/>
      <c r="I64" s="32">
        <f t="shared" si="2"/>
        <v>0</v>
      </c>
      <c r="J64" s="32">
        <f t="shared" si="2"/>
        <v>0</v>
      </c>
      <c r="K64" s="32">
        <f t="shared" si="2"/>
        <v>0</v>
      </c>
      <c r="L64" s="51">
        <v>0</v>
      </c>
      <c r="M64" s="29">
        <f t="shared" si="3"/>
        <v>0</v>
      </c>
      <c r="N64" s="29">
        <f t="shared" si="4"/>
        <v>0</v>
      </c>
      <c r="O64" s="29">
        <v>0</v>
      </c>
      <c r="P64" s="29">
        <v>0</v>
      </c>
      <c r="Q64" s="29">
        <f t="shared" si="5"/>
        <v>0</v>
      </c>
      <c r="R64" s="32">
        <f t="shared" si="6"/>
        <v>0</v>
      </c>
      <c r="S64" s="32">
        <f t="shared" si="6"/>
        <v>0</v>
      </c>
      <c r="T64" s="32">
        <f t="shared" si="6"/>
        <v>0</v>
      </c>
      <c r="U64" s="51"/>
      <c r="V64" s="29">
        <f t="shared" si="7"/>
        <v>0</v>
      </c>
      <c r="W64" s="29">
        <f t="shared" si="8"/>
        <v>0</v>
      </c>
      <c r="X64" s="29"/>
      <c r="Y64" s="29"/>
      <c r="Z64" s="29">
        <f t="shared" si="9"/>
        <v>0</v>
      </c>
      <c r="AA64" s="32">
        <f t="shared" si="10"/>
        <v>0</v>
      </c>
      <c r="AB64" s="32">
        <f t="shared" si="10"/>
        <v>0</v>
      </c>
      <c r="AC64" s="32">
        <f t="shared" si="10"/>
        <v>0</v>
      </c>
      <c r="AD64" s="51"/>
      <c r="AE64" s="29">
        <f t="shared" si="11"/>
        <v>0</v>
      </c>
      <c r="AF64" s="29">
        <f t="shared" si="12"/>
        <v>0</v>
      </c>
      <c r="AG64" s="29"/>
      <c r="AH64" s="29"/>
      <c r="AI64" s="29">
        <f t="shared" si="13"/>
        <v>0</v>
      </c>
      <c r="AJ64" s="29">
        <f t="shared" si="14"/>
        <v>0</v>
      </c>
      <c r="AK64" s="29">
        <f t="shared" si="14"/>
        <v>0</v>
      </c>
      <c r="AL64" s="29">
        <f t="shared" si="14"/>
        <v>0</v>
      </c>
      <c r="AM64" s="51"/>
      <c r="AN64" s="29">
        <f t="shared" si="15"/>
        <v>0</v>
      </c>
      <c r="AO64" s="29">
        <f t="shared" si="16"/>
        <v>0</v>
      </c>
      <c r="AP64" s="29"/>
      <c r="AQ64" s="29"/>
      <c r="AR64" s="29">
        <f t="shared" si="17"/>
        <v>0</v>
      </c>
      <c r="AS64" s="29">
        <f t="shared" si="18"/>
        <v>0</v>
      </c>
      <c r="AT64" s="29">
        <f t="shared" si="18"/>
        <v>0</v>
      </c>
      <c r="AU64" s="29">
        <f t="shared" si="18"/>
        <v>0</v>
      </c>
      <c r="AV64" s="51"/>
      <c r="AW64" s="29">
        <f t="shared" si="19"/>
        <v>0</v>
      </c>
      <c r="AX64" s="29">
        <f t="shared" si="20"/>
        <v>0</v>
      </c>
      <c r="AY64" s="29"/>
      <c r="AZ64" s="29"/>
      <c r="BA64" s="29">
        <f t="shared" si="21"/>
        <v>0</v>
      </c>
      <c r="BB64" s="29">
        <f t="shared" si="22"/>
        <v>0</v>
      </c>
      <c r="BC64" s="29">
        <f t="shared" si="22"/>
        <v>0</v>
      </c>
      <c r="BD64" s="29">
        <f t="shared" si="22"/>
        <v>0</v>
      </c>
      <c r="BE64" s="34">
        <f t="shared" si="23"/>
        <v>0</v>
      </c>
      <c r="BF64" s="34">
        <f t="shared" si="24"/>
        <v>0</v>
      </c>
      <c r="BG64" s="34">
        <f t="shared" si="25"/>
        <v>0</v>
      </c>
      <c r="BH64" s="34">
        <f t="shared" si="26"/>
        <v>0</v>
      </c>
      <c r="BI64" s="34">
        <f t="shared" si="26"/>
        <v>0</v>
      </c>
      <c r="BJ64" s="34">
        <f t="shared" si="27"/>
        <v>0</v>
      </c>
      <c r="BK64" s="34">
        <f t="shared" si="28"/>
        <v>0</v>
      </c>
      <c r="BL64" s="34">
        <f t="shared" si="28"/>
        <v>0</v>
      </c>
      <c r="BM64" s="34">
        <f t="shared" si="28"/>
        <v>0</v>
      </c>
    </row>
    <row r="65" spans="1:65" ht="16.5" hidden="1">
      <c r="A65" s="26">
        <v>57</v>
      </c>
      <c r="B65" s="169"/>
      <c r="C65" s="29"/>
      <c r="D65" s="29">
        <f t="shared" si="0"/>
        <v>0</v>
      </c>
      <c r="E65" s="29">
        <f t="shared" si="1"/>
        <v>0</v>
      </c>
      <c r="F65" s="29"/>
      <c r="G65" s="29"/>
      <c r="H65" s="29"/>
      <c r="I65" s="32">
        <f t="shared" si="2"/>
        <v>0</v>
      </c>
      <c r="J65" s="32">
        <f t="shared" si="2"/>
        <v>0</v>
      </c>
      <c r="K65" s="32">
        <f t="shared" si="2"/>
        <v>0</v>
      </c>
      <c r="L65" s="51">
        <v>0</v>
      </c>
      <c r="M65" s="29">
        <f t="shared" si="3"/>
        <v>0</v>
      </c>
      <c r="N65" s="29">
        <f t="shared" si="4"/>
        <v>0</v>
      </c>
      <c r="O65" s="29">
        <v>0</v>
      </c>
      <c r="P65" s="29">
        <v>0</v>
      </c>
      <c r="Q65" s="29">
        <f t="shared" si="5"/>
        <v>0</v>
      </c>
      <c r="R65" s="32">
        <f t="shared" si="6"/>
        <v>0</v>
      </c>
      <c r="S65" s="32">
        <f t="shared" si="6"/>
        <v>0</v>
      </c>
      <c r="T65" s="32">
        <f t="shared" si="6"/>
        <v>0</v>
      </c>
      <c r="U65" s="51"/>
      <c r="V65" s="29">
        <f t="shared" si="7"/>
        <v>0</v>
      </c>
      <c r="W65" s="29">
        <f t="shared" si="8"/>
        <v>0</v>
      </c>
      <c r="X65" s="29"/>
      <c r="Y65" s="29"/>
      <c r="Z65" s="29">
        <f t="shared" si="9"/>
        <v>0</v>
      </c>
      <c r="AA65" s="32">
        <f t="shared" si="10"/>
        <v>0</v>
      </c>
      <c r="AB65" s="32">
        <f t="shared" si="10"/>
        <v>0</v>
      </c>
      <c r="AC65" s="32">
        <f t="shared" si="10"/>
        <v>0</v>
      </c>
      <c r="AD65" s="51"/>
      <c r="AE65" s="29">
        <f t="shared" si="11"/>
        <v>0</v>
      </c>
      <c r="AF65" s="29">
        <f t="shared" si="12"/>
        <v>0</v>
      </c>
      <c r="AG65" s="29"/>
      <c r="AH65" s="29"/>
      <c r="AI65" s="29">
        <f t="shared" si="13"/>
        <v>0</v>
      </c>
      <c r="AJ65" s="29">
        <f t="shared" si="14"/>
        <v>0</v>
      </c>
      <c r="AK65" s="29">
        <f t="shared" si="14"/>
        <v>0</v>
      </c>
      <c r="AL65" s="29">
        <f t="shared" si="14"/>
        <v>0</v>
      </c>
      <c r="AM65" s="51"/>
      <c r="AN65" s="29">
        <f t="shared" si="15"/>
        <v>0</v>
      </c>
      <c r="AO65" s="29">
        <f t="shared" si="16"/>
        <v>0</v>
      </c>
      <c r="AP65" s="29"/>
      <c r="AQ65" s="29"/>
      <c r="AR65" s="29">
        <f t="shared" si="17"/>
        <v>0</v>
      </c>
      <c r="AS65" s="29">
        <f t="shared" si="18"/>
        <v>0</v>
      </c>
      <c r="AT65" s="29">
        <f t="shared" si="18"/>
        <v>0</v>
      </c>
      <c r="AU65" s="29">
        <f t="shared" si="18"/>
        <v>0</v>
      </c>
      <c r="AV65" s="51"/>
      <c r="AW65" s="29">
        <f t="shared" si="19"/>
        <v>0</v>
      </c>
      <c r="AX65" s="29">
        <f t="shared" si="20"/>
        <v>0</v>
      </c>
      <c r="AY65" s="29"/>
      <c r="AZ65" s="29"/>
      <c r="BA65" s="29">
        <f t="shared" si="21"/>
        <v>0</v>
      </c>
      <c r="BB65" s="29">
        <f t="shared" si="22"/>
        <v>0</v>
      </c>
      <c r="BC65" s="29">
        <f t="shared" si="22"/>
        <v>0</v>
      </c>
      <c r="BD65" s="29">
        <f t="shared" si="22"/>
        <v>0</v>
      </c>
      <c r="BE65" s="34">
        <f t="shared" si="23"/>
        <v>0</v>
      </c>
      <c r="BF65" s="34">
        <f t="shared" si="24"/>
        <v>0</v>
      </c>
      <c r="BG65" s="34">
        <f t="shared" si="25"/>
        <v>0</v>
      </c>
      <c r="BH65" s="34">
        <f t="shared" si="26"/>
        <v>0</v>
      </c>
      <c r="BI65" s="34">
        <f t="shared" si="26"/>
        <v>0</v>
      </c>
      <c r="BJ65" s="34">
        <f t="shared" si="27"/>
        <v>0</v>
      </c>
      <c r="BK65" s="34">
        <f t="shared" si="28"/>
        <v>0</v>
      </c>
      <c r="BL65" s="34">
        <f t="shared" si="28"/>
        <v>0</v>
      </c>
      <c r="BM65" s="34">
        <f t="shared" si="28"/>
        <v>0</v>
      </c>
    </row>
    <row r="66" spans="1:65" ht="16.5" hidden="1">
      <c r="A66" s="26">
        <v>58</v>
      </c>
      <c r="B66" s="169"/>
      <c r="C66" s="29"/>
      <c r="D66" s="29">
        <f t="shared" si="0"/>
        <v>0</v>
      </c>
      <c r="E66" s="29">
        <f t="shared" si="1"/>
        <v>0</v>
      </c>
      <c r="F66" s="29"/>
      <c r="G66" s="29"/>
      <c r="H66" s="29"/>
      <c r="I66" s="32">
        <f t="shared" si="2"/>
        <v>0</v>
      </c>
      <c r="J66" s="32">
        <f t="shared" si="2"/>
        <v>0</v>
      </c>
      <c r="K66" s="32">
        <f t="shared" si="2"/>
        <v>0</v>
      </c>
      <c r="L66" s="51">
        <v>0</v>
      </c>
      <c r="M66" s="29">
        <f t="shared" si="3"/>
        <v>0</v>
      </c>
      <c r="N66" s="29">
        <f t="shared" si="4"/>
        <v>0</v>
      </c>
      <c r="O66" s="29">
        <v>0</v>
      </c>
      <c r="P66" s="29">
        <v>0</v>
      </c>
      <c r="Q66" s="29">
        <f t="shared" si="5"/>
        <v>0</v>
      </c>
      <c r="R66" s="32">
        <f t="shared" si="6"/>
        <v>0</v>
      </c>
      <c r="S66" s="32">
        <f t="shared" si="6"/>
        <v>0</v>
      </c>
      <c r="T66" s="32">
        <f t="shared" si="6"/>
        <v>0</v>
      </c>
      <c r="U66" s="51"/>
      <c r="V66" s="29">
        <f t="shared" si="7"/>
        <v>0</v>
      </c>
      <c r="W66" s="29">
        <f t="shared" si="8"/>
        <v>0</v>
      </c>
      <c r="X66" s="29"/>
      <c r="Y66" s="29"/>
      <c r="Z66" s="29">
        <f t="shared" si="9"/>
        <v>0</v>
      </c>
      <c r="AA66" s="32">
        <f t="shared" si="10"/>
        <v>0</v>
      </c>
      <c r="AB66" s="32">
        <f t="shared" si="10"/>
        <v>0</v>
      </c>
      <c r="AC66" s="32">
        <f t="shared" si="10"/>
        <v>0</v>
      </c>
      <c r="AD66" s="51"/>
      <c r="AE66" s="29">
        <f t="shared" si="11"/>
        <v>0</v>
      </c>
      <c r="AF66" s="29">
        <f t="shared" si="12"/>
        <v>0</v>
      </c>
      <c r="AG66" s="29"/>
      <c r="AH66" s="29"/>
      <c r="AI66" s="29">
        <f t="shared" si="13"/>
        <v>0</v>
      </c>
      <c r="AJ66" s="29">
        <f t="shared" si="14"/>
        <v>0</v>
      </c>
      <c r="AK66" s="29">
        <f t="shared" si="14"/>
        <v>0</v>
      </c>
      <c r="AL66" s="29">
        <f t="shared" si="14"/>
        <v>0</v>
      </c>
      <c r="AM66" s="51"/>
      <c r="AN66" s="29">
        <f t="shared" si="15"/>
        <v>0</v>
      </c>
      <c r="AO66" s="29">
        <f t="shared" si="16"/>
        <v>0</v>
      </c>
      <c r="AP66" s="29"/>
      <c r="AQ66" s="29"/>
      <c r="AR66" s="29">
        <f t="shared" si="17"/>
        <v>0</v>
      </c>
      <c r="AS66" s="29">
        <f t="shared" si="18"/>
        <v>0</v>
      </c>
      <c r="AT66" s="29">
        <f t="shared" si="18"/>
        <v>0</v>
      </c>
      <c r="AU66" s="29">
        <f t="shared" si="18"/>
        <v>0</v>
      </c>
      <c r="AV66" s="51"/>
      <c r="AW66" s="29">
        <f t="shared" si="19"/>
        <v>0</v>
      </c>
      <c r="AX66" s="29">
        <f t="shared" si="20"/>
        <v>0</v>
      </c>
      <c r="AY66" s="29"/>
      <c r="AZ66" s="29"/>
      <c r="BA66" s="29">
        <f t="shared" si="21"/>
        <v>0</v>
      </c>
      <c r="BB66" s="29">
        <f t="shared" si="22"/>
        <v>0</v>
      </c>
      <c r="BC66" s="29">
        <f t="shared" si="22"/>
        <v>0</v>
      </c>
      <c r="BD66" s="29">
        <f t="shared" si="22"/>
        <v>0</v>
      </c>
      <c r="BE66" s="34">
        <f t="shared" si="23"/>
        <v>0</v>
      </c>
      <c r="BF66" s="34">
        <f t="shared" si="24"/>
        <v>0</v>
      </c>
      <c r="BG66" s="34">
        <f t="shared" si="25"/>
        <v>0</v>
      </c>
      <c r="BH66" s="34">
        <f t="shared" si="26"/>
        <v>0</v>
      </c>
      <c r="BI66" s="34">
        <f t="shared" si="26"/>
        <v>0</v>
      </c>
      <c r="BJ66" s="34">
        <f t="shared" si="27"/>
        <v>0</v>
      </c>
      <c r="BK66" s="34">
        <f t="shared" si="28"/>
        <v>0</v>
      </c>
      <c r="BL66" s="34">
        <f t="shared" si="28"/>
        <v>0</v>
      </c>
      <c r="BM66" s="34">
        <f t="shared" si="28"/>
        <v>0</v>
      </c>
    </row>
    <row r="67" spans="1:65" ht="16.5" hidden="1">
      <c r="A67" s="26">
        <v>59</v>
      </c>
      <c r="B67" s="169"/>
      <c r="C67" s="29"/>
      <c r="D67" s="29">
        <f t="shared" si="0"/>
        <v>0</v>
      </c>
      <c r="E67" s="29">
        <f t="shared" si="1"/>
        <v>0</v>
      </c>
      <c r="F67" s="29"/>
      <c r="G67" s="29"/>
      <c r="H67" s="29"/>
      <c r="I67" s="32">
        <f t="shared" si="2"/>
        <v>0</v>
      </c>
      <c r="J67" s="32">
        <f t="shared" si="2"/>
        <v>0</v>
      </c>
      <c r="K67" s="32">
        <f t="shared" si="2"/>
        <v>0</v>
      </c>
      <c r="L67" s="51">
        <v>0</v>
      </c>
      <c r="M67" s="29">
        <f t="shared" si="3"/>
        <v>0</v>
      </c>
      <c r="N67" s="29">
        <f t="shared" si="4"/>
        <v>0</v>
      </c>
      <c r="O67" s="29">
        <v>0</v>
      </c>
      <c r="P67" s="29">
        <v>0</v>
      </c>
      <c r="Q67" s="29">
        <f t="shared" si="5"/>
        <v>0</v>
      </c>
      <c r="R67" s="32">
        <f t="shared" si="6"/>
        <v>0</v>
      </c>
      <c r="S67" s="32">
        <f t="shared" si="6"/>
        <v>0</v>
      </c>
      <c r="T67" s="32">
        <f t="shared" si="6"/>
        <v>0</v>
      </c>
      <c r="U67" s="51"/>
      <c r="V67" s="29">
        <f t="shared" si="7"/>
        <v>0</v>
      </c>
      <c r="W67" s="29">
        <f t="shared" si="8"/>
        <v>0</v>
      </c>
      <c r="X67" s="29"/>
      <c r="Y67" s="29"/>
      <c r="Z67" s="29">
        <f t="shared" si="9"/>
        <v>0</v>
      </c>
      <c r="AA67" s="32">
        <f t="shared" si="10"/>
        <v>0</v>
      </c>
      <c r="AB67" s="32">
        <f t="shared" si="10"/>
        <v>0</v>
      </c>
      <c r="AC67" s="32">
        <f t="shared" si="10"/>
        <v>0</v>
      </c>
      <c r="AD67" s="51"/>
      <c r="AE67" s="29">
        <f t="shared" si="11"/>
        <v>0</v>
      </c>
      <c r="AF67" s="29">
        <f t="shared" si="12"/>
        <v>0</v>
      </c>
      <c r="AG67" s="29"/>
      <c r="AH67" s="29"/>
      <c r="AI67" s="29">
        <f t="shared" si="13"/>
        <v>0</v>
      </c>
      <c r="AJ67" s="29">
        <f t="shared" si="14"/>
        <v>0</v>
      </c>
      <c r="AK67" s="29">
        <f t="shared" si="14"/>
        <v>0</v>
      </c>
      <c r="AL67" s="29">
        <f t="shared" si="14"/>
        <v>0</v>
      </c>
      <c r="AM67" s="51"/>
      <c r="AN67" s="29">
        <f t="shared" si="15"/>
        <v>0</v>
      </c>
      <c r="AO67" s="29">
        <f t="shared" si="16"/>
        <v>0</v>
      </c>
      <c r="AP67" s="29"/>
      <c r="AQ67" s="29"/>
      <c r="AR67" s="29">
        <f t="shared" si="17"/>
        <v>0</v>
      </c>
      <c r="AS67" s="29">
        <f t="shared" si="18"/>
        <v>0</v>
      </c>
      <c r="AT67" s="29">
        <f t="shared" si="18"/>
        <v>0</v>
      </c>
      <c r="AU67" s="29">
        <f t="shared" si="18"/>
        <v>0</v>
      </c>
      <c r="AV67" s="51"/>
      <c r="AW67" s="29">
        <f t="shared" si="19"/>
        <v>0</v>
      </c>
      <c r="AX67" s="29">
        <f t="shared" si="20"/>
        <v>0</v>
      </c>
      <c r="AY67" s="29"/>
      <c r="AZ67" s="29"/>
      <c r="BA67" s="29">
        <f t="shared" si="21"/>
        <v>0</v>
      </c>
      <c r="BB67" s="29">
        <f t="shared" si="22"/>
        <v>0</v>
      </c>
      <c r="BC67" s="29">
        <f t="shared" si="22"/>
        <v>0</v>
      </c>
      <c r="BD67" s="29">
        <f t="shared" si="22"/>
        <v>0</v>
      </c>
      <c r="BE67" s="34">
        <f t="shared" si="23"/>
        <v>0</v>
      </c>
      <c r="BF67" s="34">
        <f t="shared" si="24"/>
        <v>0</v>
      </c>
      <c r="BG67" s="34">
        <f t="shared" si="25"/>
        <v>0</v>
      </c>
      <c r="BH67" s="34">
        <f t="shared" si="26"/>
        <v>0</v>
      </c>
      <c r="BI67" s="34">
        <f t="shared" si="26"/>
        <v>0</v>
      </c>
      <c r="BJ67" s="34">
        <f t="shared" si="27"/>
        <v>0</v>
      </c>
      <c r="BK67" s="34">
        <f t="shared" si="28"/>
        <v>0</v>
      </c>
      <c r="BL67" s="34">
        <f t="shared" si="28"/>
        <v>0</v>
      </c>
      <c r="BM67" s="34">
        <f t="shared" si="28"/>
        <v>0</v>
      </c>
    </row>
    <row r="68" spans="1:65" ht="16.5" hidden="1">
      <c r="A68" s="26">
        <v>60</v>
      </c>
      <c r="B68" s="169"/>
      <c r="C68" s="29"/>
      <c r="D68" s="29">
        <f t="shared" si="0"/>
        <v>0</v>
      </c>
      <c r="E68" s="29">
        <f t="shared" si="1"/>
        <v>0</v>
      </c>
      <c r="F68" s="29"/>
      <c r="G68" s="29"/>
      <c r="H68" s="29"/>
      <c r="I68" s="32">
        <f t="shared" si="2"/>
        <v>0</v>
      </c>
      <c r="J68" s="32">
        <f t="shared" si="2"/>
        <v>0</v>
      </c>
      <c r="K68" s="32">
        <f t="shared" si="2"/>
        <v>0</v>
      </c>
      <c r="L68" s="51">
        <v>0</v>
      </c>
      <c r="M68" s="29">
        <f t="shared" si="3"/>
        <v>0</v>
      </c>
      <c r="N68" s="29">
        <f t="shared" si="4"/>
        <v>0</v>
      </c>
      <c r="O68" s="29">
        <v>0</v>
      </c>
      <c r="P68" s="29">
        <v>0</v>
      </c>
      <c r="Q68" s="29">
        <f t="shared" si="5"/>
        <v>0</v>
      </c>
      <c r="R68" s="32">
        <f t="shared" si="6"/>
        <v>0</v>
      </c>
      <c r="S68" s="32">
        <f t="shared" si="6"/>
        <v>0</v>
      </c>
      <c r="T68" s="32">
        <f t="shared" si="6"/>
        <v>0</v>
      </c>
      <c r="U68" s="51"/>
      <c r="V68" s="29">
        <f t="shared" si="7"/>
        <v>0</v>
      </c>
      <c r="W68" s="29">
        <f t="shared" si="8"/>
        <v>0</v>
      </c>
      <c r="X68" s="29"/>
      <c r="Y68" s="29"/>
      <c r="Z68" s="29">
        <f t="shared" si="9"/>
        <v>0</v>
      </c>
      <c r="AA68" s="32">
        <f t="shared" si="10"/>
        <v>0</v>
      </c>
      <c r="AB68" s="32">
        <f t="shared" si="10"/>
        <v>0</v>
      </c>
      <c r="AC68" s="32">
        <f t="shared" si="10"/>
        <v>0</v>
      </c>
      <c r="AD68" s="51"/>
      <c r="AE68" s="29">
        <f t="shared" si="11"/>
        <v>0</v>
      </c>
      <c r="AF68" s="29">
        <f t="shared" si="12"/>
        <v>0</v>
      </c>
      <c r="AG68" s="29"/>
      <c r="AH68" s="29"/>
      <c r="AI68" s="29">
        <f t="shared" si="13"/>
        <v>0</v>
      </c>
      <c r="AJ68" s="29">
        <f t="shared" si="14"/>
        <v>0</v>
      </c>
      <c r="AK68" s="29">
        <f t="shared" si="14"/>
        <v>0</v>
      </c>
      <c r="AL68" s="29">
        <f t="shared" si="14"/>
        <v>0</v>
      </c>
      <c r="AM68" s="51"/>
      <c r="AN68" s="29">
        <f t="shared" si="15"/>
        <v>0</v>
      </c>
      <c r="AO68" s="29">
        <f t="shared" si="16"/>
        <v>0</v>
      </c>
      <c r="AP68" s="29"/>
      <c r="AQ68" s="29"/>
      <c r="AR68" s="29">
        <f t="shared" si="17"/>
        <v>0</v>
      </c>
      <c r="AS68" s="29">
        <f t="shared" si="18"/>
        <v>0</v>
      </c>
      <c r="AT68" s="29">
        <f t="shared" si="18"/>
        <v>0</v>
      </c>
      <c r="AU68" s="29">
        <f t="shared" si="18"/>
        <v>0</v>
      </c>
      <c r="AV68" s="51"/>
      <c r="AW68" s="29">
        <f t="shared" si="19"/>
        <v>0</v>
      </c>
      <c r="AX68" s="29">
        <f t="shared" si="20"/>
        <v>0</v>
      </c>
      <c r="AY68" s="29"/>
      <c r="AZ68" s="29"/>
      <c r="BA68" s="29">
        <f t="shared" si="21"/>
        <v>0</v>
      </c>
      <c r="BB68" s="29">
        <f t="shared" si="22"/>
        <v>0</v>
      </c>
      <c r="BC68" s="29">
        <f t="shared" si="22"/>
        <v>0</v>
      </c>
      <c r="BD68" s="29">
        <f t="shared" si="22"/>
        <v>0</v>
      </c>
      <c r="BE68" s="34">
        <f t="shared" si="23"/>
        <v>0</v>
      </c>
      <c r="BF68" s="34">
        <f t="shared" si="24"/>
        <v>0</v>
      </c>
      <c r="BG68" s="34">
        <f t="shared" si="25"/>
        <v>0</v>
      </c>
      <c r="BH68" s="34">
        <f t="shared" si="26"/>
        <v>0</v>
      </c>
      <c r="BI68" s="34">
        <f t="shared" si="26"/>
        <v>0</v>
      </c>
      <c r="BJ68" s="34">
        <f t="shared" si="27"/>
        <v>0</v>
      </c>
      <c r="BK68" s="34">
        <f t="shared" si="28"/>
        <v>0</v>
      </c>
      <c r="BL68" s="34">
        <f t="shared" si="28"/>
        <v>0</v>
      </c>
      <c r="BM68" s="34">
        <f t="shared" si="28"/>
        <v>0</v>
      </c>
    </row>
    <row r="69" spans="1:65" ht="16.5" hidden="1">
      <c r="A69" s="26">
        <v>61</v>
      </c>
      <c r="B69" s="169"/>
      <c r="C69" s="29"/>
      <c r="D69" s="29">
        <f t="shared" si="0"/>
        <v>0</v>
      </c>
      <c r="E69" s="29">
        <f t="shared" si="1"/>
        <v>0</v>
      </c>
      <c r="F69" s="29"/>
      <c r="G69" s="29"/>
      <c r="H69" s="29"/>
      <c r="I69" s="32">
        <f t="shared" si="2"/>
        <v>0</v>
      </c>
      <c r="J69" s="32">
        <f t="shared" si="2"/>
        <v>0</v>
      </c>
      <c r="K69" s="32">
        <f t="shared" si="2"/>
        <v>0</v>
      </c>
      <c r="L69" s="51">
        <v>0</v>
      </c>
      <c r="M69" s="29">
        <f t="shared" si="3"/>
        <v>0</v>
      </c>
      <c r="N69" s="29">
        <f t="shared" si="4"/>
        <v>0</v>
      </c>
      <c r="O69" s="29">
        <v>0</v>
      </c>
      <c r="P69" s="29">
        <v>0</v>
      </c>
      <c r="Q69" s="29">
        <f t="shared" si="5"/>
        <v>0</v>
      </c>
      <c r="R69" s="32">
        <f t="shared" si="6"/>
        <v>0</v>
      </c>
      <c r="S69" s="32">
        <f t="shared" si="6"/>
        <v>0</v>
      </c>
      <c r="T69" s="32">
        <f t="shared" si="6"/>
        <v>0</v>
      </c>
      <c r="U69" s="51"/>
      <c r="V69" s="29">
        <f t="shared" si="7"/>
        <v>0</v>
      </c>
      <c r="W69" s="29">
        <f t="shared" si="8"/>
        <v>0</v>
      </c>
      <c r="X69" s="29"/>
      <c r="Y69" s="29"/>
      <c r="Z69" s="29">
        <f t="shared" si="9"/>
        <v>0</v>
      </c>
      <c r="AA69" s="32">
        <f t="shared" si="10"/>
        <v>0</v>
      </c>
      <c r="AB69" s="32">
        <f t="shared" si="10"/>
        <v>0</v>
      </c>
      <c r="AC69" s="32">
        <f t="shared" si="10"/>
        <v>0</v>
      </c>
      <c r="AD69" s="51"/>
      <c r="AE69" s="29">
        <f t="shared" si="11"/>
        <v>0</v>
      </c>
      <c r="AF69" s="29">
        <f t="shared" si="12"/>
        <v>0</v>
      </c>
      <c r="AG69" s="29"/>
      <c r="AH69" s="29"/>
      <c r="AI69" s="29">
        <f t="shared" si="13"/>
        <v>0</v>
      </c>
      <c r="AJ69" s="29">
        <f t="shared" si="14"/>
        <v>0</v>
      </c>
      <c r="AK69" s="29">
        <f t="shared" si="14"/>
        <v>0</v>
      </c>
      <c r="AL69" s="29">
        <f t="shared" si="14"/>
        <v>0</v>
      </c>
      <c r="AM69" s="51"/>
      <c r="AN69" s="29">
        <f t="shared" si="15"/>
        <v>0</v>
      </c>
      <c r="AO69" s="29">
        <f t="shared" si="16"/>
        <v>0</v>
      </c>
      <c r="AP69" s="29"/>
      <c r="AQ69" s="29"/>
      <c r="AR69" s="29">
        <f t="shared" si="17"/>
        <v>0</v>
      </c>
      <c r="AS69" s="29">
        <f t="shared" si="18"/>
        <v>0</v>
      </c>
      <c r="AT69" s="29">
        <f t="shared" si="18"/>
        <v>0</v>
      </c>
      <c r="AU69" s="29">
        <f t="shared" si="18"/>
        <v>0</v>
      </c>
      <c r="AV69" s="51"/>
      <c r="AW69" s="29">
        <f t="shared" si="19"/>
        <v>0</v>
      </c>
      <c r="AX69" s="29">
        <f t="shared" si="20"/>
        <v>0</v>
      </c>
      <c r="AY69" s="29"/>
      <c r="AZ69" s="29"/>
      <c r="BA69" s="29">
        <f t="shared" si="21"/>
        <v>0</v>
      </c>
      <c r="BB69" s="29">
        <f t="shared" si="22"/>
        <v>0</v>
      </c>
      <c r="BC69" s="29">
        <f t="shared" si="22"/>
        <v>0</v>
      </c>
      <c r="BD69" s="29">
        <f t="shared" si="22"/>
        <v>0</v>
      </c>
      <c r="BE69" s="34">
        <f t="shared" si="23"/>
        <v>0</v>
      </c>
      <c r="BF69" s="34">
        <f t="shared" si="24"/>
        <v>0</v>
      </c>
      <c r="BG69" s="34">
        <f t="shared" si="25"/>
        <v>0</v>
      </c>
      <c r="BH69" s="34">
        <f t="shared" si="26"/>
        <v>0</v>
      </c>
      <c r="BI69" s="34">
        <f t="shared" si="26"/>
        <v>0</v>
      </c>
      <c r="BJ69" s="34">
        <f t="shared" si="27"/>
        <v>0</v>
      </c>
      <c r="BK69" s="34">
        <f t="shared" si="28"/>
        <v>0</v>
      </c>
      <c r="BL69" s="34">
        <f t="shared" si="28"/>
        <v>0</v>
      </c>
      <c r="BM69" s="34">
        <f t="shared" si="28"/>
        <v>0</v>
      </c>
    </row>
    <row r="70" spans="1:65" ht="16.5" hidden="1">
      <c r="A70" s="26">
        <v>62</v>
      </c>
      <c r="B70" s="169"/>
      <c r="C70" s="29"/>
      <c r="D70" s="29">
        <f t="shared" si="0"/>
        <v>0</v>
      </c>
      <c r="E70" s="29">
        <f t="shared" si="1"/>
        <v>0</v>
      </c>
      <c r="F70" s="29"/>
      <c r="G70" s="29"/>
      <c r="H70" s="29"/>
      <c r="I70" s="32">
        <f t="shared" si="2"/>
        <v>0</v>
      </c>
      <c r="J70" s="32">
        <f t="shared" si="2"/>
        <v>0</v>
      </c>
      <c r="K70" s="32">
        <f t="shared" si="2"/>
        <v>0</v>
      </c>
      <c r="L70" s="51">
        <v>0</v>
      </c>
      <c r="M70" s="29">
        <f t="shared" si="3"/>
        <v>0</v>
      </c>
      <c r="N70" s="29">
        <f t="shared" si="4"/>
        <v>0</v>
      </c>
      <c r="O70" s="29">
        <v>0</v>
      </c>
      <c r="P70" s="29">
        <v>0</v>
      </c>
      <c r="Q70" s="29">
        <f t="shared" si="5"/>
        <v>0</v>
      </c>
      <c r="R70" s="32">
        <f t="shared" si="6"/>
        <v>0</v>
      </c>
      <c r="S70" s="32">
        <f t="shared" si="6"/>
        <v>0</v>
      </c>
      <c r="T70" s="32">
        <f t="shared" si="6"/>
        <v>0</v>
      </c>
      <c r="U70" s="51"/>
      <c r="V70" s="29">
        <f t="shared" si="7"/>
        <v>0</v>
      </c>
      <c r="W70" s="29">
        <f t="shared" si="8"/>
        <v>0</v>
      </c>
      <c r="X70" s="29"/>
      <c r="Y70" s="29"/>
      <c r="Z70" s="29">
        <f t="shared" si="9"/>
        <v>0</v>
      </c>
      <c r="AA70" s="32">
        <f t="shared" si="10"/>
        <v>0</v>
      </c>
      <c r="AB70" s="32">
        <f t="shared" si="10"/>
        <v>0</v>
      </c>
      <c r="AC70" s="32">
        <f t="shared" si="10"/>
        <v>0</v>
      </c>
      <c r="AD70" s="51"/>
      <c r="AE70" s="29">
        <f t="shared" si="11"/>
        <v>0</v>
      </c>
      <c r="AF70" s="29">
        <f t="shared" si="12"/>
        <v>0</v>
      </c>
      <c r="AG70" s="29"/>
      <c r="AH70" s="29"/>
      <c r="AI70" s="29">
        <f t="shared" si="13"/>
        <v>0</v>
      </c>
      <c r="AJ70" s="29">
        <f t="shared" si="14"/>
        <v>0</v>
      </c>
      <c r="AK70" s="29">
        <f t="shared" si="14"/>
        <v>0</v>
      </c>
      <c r="AL70" s="29">
        <f t="shared" si="14"/>
        <v>0</v>
      </c>
      <c r="AM70" s="51"/>
      <c r="AN70" s="29">
        <f t="shared" si="15"/>
        <v>0</v>
      </c>
      <c r="AO70" s="29">
        <f t="shared" si="16"/>
        <v>0</v>
      </c>
      <c r="AP70" s="29"/>
      <c r="AQ70" s="29"/>
      <c r="AR70" s="29">
        <f t="shared" si="17"/>
        <v>0</v>
      </c>
      <c r="AS70" s="29">
        <f t="shared" si="18"/>
        <v>0</v>
      </c>
      <c r="AT70" s="29">
        <f t="shared" si="18"/>
        <v>0</v>
      </c>
      <c r="AU70" s="29">
        <f t="shared" si="18"/>
        <v>0</v>
      </c>
      <c r="AV70" s="51"/>
      <c r="AW70" s="29">
        <f t="shared" si="19"/>
        <v>0</v>
      </c>
      <c r="AX70" s="29">
        <f t="shared" si="20"/>
        <v>0</v>
      </c>
      <c r="AY70" s="29"/>
      <c r="AZ70" s="29"/>
      <c r="BA70" s="29">
        <f t="shared" si="21"/>
        <v>0</v>
      </c>
      <c r="BB70" s="29">
        <f t="shared" si="22"/>
        <v>0</v>
      </c>
      <c r="BC70" s="29">
        <f t="shared" si="22"/>
        <v>0</v>
      </c>
      <c r="BD70" s="29">
        <f t="shared" si="22"/>
        <v>0</v>
      </c>
      <c r="BE70" s="34">
        <f t="shared" si="23"/>
        <v>0</v>
      </c>
      <c r="BF70" s="34">
        <f t="shared" si="24"/>
        <v>0</v>
      </c>
      <c r="BG70" s="34">
        <f t="shared" si="25"/>
        <v>0</v>
      </c>
      <c r="BH70" s="34">
        <f t="shared" si="26"/>
        <v>0</v>
      </c>
      <c r="BI70" s="34">
        <f t="shared" si="26"/>
        <v>0</v>
      </c>
      <c r="BJ70" s="34">
        <f t="shared" si="27"/>
        <v>0</v>
      </c>
      <c r="BK70" s="34">
        <f t="shared" si="28"/>
        <v>0</v>
      </c>
      <c r="BL70" s="34">
        <f t="shared" si="28"/>
        <v>0</v>
      </c>
      <c r="BM70" s="34">
        <f t="shared" si="28"/>
        <v>0</v>
      </c>
    </row>
    <row r="71" spans="1:65" ht="16.5" hidden="1">
      <c r="A71" s="26">
        <v>63</v>
      </c>
      <c r="B71" s="169"/>
      <c r="C71" s="29"/>
      <c r="D71" s="29">
        <f t="shared" si="0"/>
        <v>0</v>
      </c>
      <c r="E71" s="29">
        <f t="shared" si="1"/>
        <v>0</v>
      </c>
      <c r="F71" s="29"/>
      <c r="G71" s="29"/>
      <c r="H71" s="29"/>
      <c r="I71" s="32">
        <f t="shared" si="2"/>
        <v>0</v>
      </c>
      <c r="J71" s="32">
        <f t="shared" si="2"/>
        <v>0</v>
      </c>
      <c r="K71" s="32">
        <f t="shared" si="2"/>
        <v>0</v>
      </c>
      <c r="L71" s="51">
        <v>0</v>
      </c>
      <c r="M71" s="29">
        <f t="shared" si="3"/>
        <v>0</v>
      </c>
      <c r="N71" s="29">
        <f t="shared" si="4"/>
        <v>0</v>
      </c>
      <c r="O71" s="29">
        <v>0</v>
      </c>
      <c r="P71" s="29">
        <v>0</v>
      </c>
      <c r="Q71" s="29">
        <f t="shared" si="5"/>
        <v>0</v>
      </c>
      <c r="R71" s="32">
        <f t="shared" si="6"/>
        <v>0</v>
      </c>
      <c r="S71" s="32">
        <f t="shared" si="6"/>
        <v>0</v>
      </c>
      <c r="T71" s="32">
        <f t="shared" si="6"/>
        <v>0</v>
      </c>
      <c r="U71" s="51"/>
      <c r="V71" s="29">
        <f t="shared" si="7"/>
        <v>0</v>
      </c>
      <c r="W71" s="29">
        <f t="shared" si="8"/>
        <v>0</v>
      </c>
      <c r="X71" s="29"/>
      <c r="Y71" s="29"/>
      <c r="Z71" s="29">
        <f t="shared" si="9"/>
        <v>0</v>
      </c>
      <c r="AA71" s="32">
        <f t="shared" si="10"/>
        <v>0</v>
      </c>
      <c r="AB71" s="32">
        <f t="shared" si="10"/>
        <v>0</v>
      </c>
      <c r="AC71" s="32">
        <f t="shared" si="10"/>
        <v>0</v>
      </c>
      <c r="AD71" s="51"/>
      <c r="AE71" s="29">
        <f t="shared" si="11"/>
        <v>0</v>
      </c>
      <c r="AF71" s="29">
        <f t="shared" si="12"/>
        <v>0</v>
      </c>
      <c r="AG71" s="29"/>
      <c r="AH71" s="29"/>
      <c r="AI71" s="29">
        <f t="shared" si="13"/>
        <v>0</v>
      </c>
      <c r="AJ71" s="29">
        <f t="shared" si="14"/>
        <v>0</v>
      </c>
      <c r="AK71" s="29">
        <f t="shared" si="14"/>
        <v>0</v>
      </c>
      <c r="AL71" s="29">
        <f t="shared" si="14"/>
        <v>0</v>
      </c>
      <c r="AM71" s="51"/>
      <c r="AN71" s="29">
        <f t="shared" si="15"/>
        <v>0</v>
      </c>
      <c r="AO71" s="29">
        <f t="shared" si="16"/>
        <v>0</v>
      </c>
      <c r="AP71" s="29"/>
      <c r="AQ71" s="29"/>
      <c r="AR71" s="29">
        <f t="shared" si="17"/>
        <v>0</v>
      </c>
      <c r="AS71" s="29">
        <f t="shared" si="18"/>
        <v>0</v>
      </c>
      <c r="AT71" s="29">
        <f t="shared" si="18"/>
        <v>0</v>
      </c>
      <c r="AU71" s="29">
        <f t="shared" si="18"/>
        <v>0</v>
      </c>
      <c r="AV71" s="51"/>
      <c r="AW71" s="29">
        <f t="shared" si="19"/>
        <v>0</v>
      </c>
      <c r="AX71" s="29">
        <f t="shared" si="20"/>
        <v>0</v>
      </c>
      <c r="AY71" s="29"/>
      <c r="AZ71" s="29"/>
      <c r="BA71" s="29">
        <f t="shared" si="21"/>
        <v>0</v>
      </c>
      <c r="BB71" s="29">
        <f t="shared" si="22"/>
        <v>0</v>
      </c>
      <c r="BC71" s="29">
        <f t="shared" si="22"/>
        <v>0</v>
      </c>
      <c r="BD71" s="29">
        <f t="shared" si="22"/>
        <v>0</v>
      </c>
      <c r="BE71" s="34">
        <f t="shared" si="23"/>
        <v>0</v>
      </c>
      <c r="BF71" s="34">
        <f t="shared" si="24"/>
        <v>0</v>
      </c>
      <c r="BG71" s="34">
        <f t="shared" si="25"/>
        <v>0</v>
      </c>
      <c r="BH71" s="34">
        <f t="shared" si="26"/>
        <v>0</v>
      </c>
      <c r="BI71" s="34">
        <f t="shared" si="26"/>
        <v>0</v>
      </c>
      <c r="BJ71" s="34">
        <f t="shared" si="27"/>
        <v>0</v>
      </c>
      <c r="BK71" s="34">
        <f t="shared" si="28"/>
        <v>0</v>
      </c>
      <c r="BL71" s="34">
        <f t="shared" si="28"/>
        <v>0</v>
      </c>
      <c r="BM71" s="34">
        <f t="shared" si="28"/>
        <v>0</v>
      </c>
    </row>
    <row r="72" spans="1:65" ht="16.5" hidden="1">
      <c r="A72" s="26">
        <v>64</v>
      </c>
      <c r="B72" s="169"/>
      <c r="C72" s="29"/>
      <c r="D72" s="29">
        <f t="shared" si="0"/>
        <v>0</v>
      </c>
      <c r="E72" s="29">
        <f t="shared" si="1"/>
        <v>0</v>
      </c>
      <c r="F72" s="29"/>
      <c r="G72" s="29"/>
      <c r="H72" s="29"/>
      <c r="I72" s="32">
        <f t="shared" si="2"/>
        <v>0</v>
      </c>
      <c r="J72" s="32">
        <f t="shared" si="2"/>
        <v>0</v>
      </c>
      <c r="K72" s="32">
        <f t="shared" si="2"/>
        <v>0</v>
      </c>
      <c r="L72" s="51">
        <v>0</v>
      </c>
      <c r="M72" s="29">
        <f t="shared" si="3"/>
        <v>0</v>
      </c>
      <c r="N72" s="29">
        <f t="shared" si="4"/>
        <v>0</v>
      </c>
      <c r="O72" s="29">
        <v>0</v>
      </c>
      <c r="P72" s="29">
        <v>0</v>
      </c>
      <c r="Q72" s="29">
        <f t="shared" si="5"/>
        <v>0</v>
      </c>
      <c r="R72" s="32">
        <f t="shared" si="6"/>
        <v>0</v>
      </c>
      <c r="S72" s="32">
        <f t="shared" si="6"/>
        <v>0</v>
      </c>
      <c r="T72" s="32">
        <f t="shared" si="6"/>
        <v>0</v>
      </c>
      <c r="U72" s="51"/>
      <c r="V72" s="29">
        <f t="shared" si="7"/>
        <v>0</v>
      </c>
      <c r="W72" s="29">
        <f t="shared" si="8"/>
        <v>0</v>
      </c>
      <c r="X72" s="29"/>
      <c r="Y72" s="29"/>
      <c r="Z72" s="29">
        <f t="shared" si="9"/>
        <v>0</v>
      </c>
      <c r="AA72" s="32">
        <f t="shared" si="10"/>
        <v>0</v>
      </c>
      <c r="AB72" s="32">
        <f t="shared" si="10"/>
        <v>0</v>
      </c>
      <c r="AC72" s="32">
        <f t="shared" si="10"/>
        <v>0</v>
      </c>
      <c r="AD72" s="51"/>
      <c r="AE72" s="29">
        <f t="shared" si="11"/>
        <v>0</v>
      </c>
      <c r="AF72" s="29">
        <f t="shared" si="12"/>
        <v>0</v>
      </c>
      <c r="AG72" s="29"/>
      <c r="AH72" s="29"/>
      <c r="AI72" s="29">
        <f t="shared" si="13"/>
        <v>0</v>
      </c>
      <c r="AJ72" s="29">
        <f t="shared" si="14"/>
        <v>0</v>
      </c>
      <c r="AK72" s="29">
        <f t="shared" si="14"/>
        <v>0</v>
      </c>
      <c r="AL72" s="29">
        <f t="shared" si="14"/>
        <v>0</v>
      </c>
      <c r="AM72" s="51"/>
      <c r="AN72" s="29">
        <f t="shared" si="15"/>
        <v>0</v>
      </c>
      <c r="AO72" s="29">
        <f t="shared" si="16"/>
        <v>0</v>
      </c>
      <c r="AP72" s="29"/>
      <c r="AQ72" s="29"/>
      <c r="AR72" s="29">
        <f t="shared" si="17"/>
        <v>0</v>
      </c>
      <c r="AS72" s="29">
        <f t="shared" si="18"/>
        <v>0</v>
      </c>
      <c r="AT72" s="29">
        <f t="shared" si="18"/>
        <v>0</v>
      </c>
      <c r="AU72" s="29">
        <f t="shared" si="18"/>
        <v>0</v>
      </c>
      <c r="AV72" s="51"/>
      <c r="AW72" s="29">
        <f t="shared" si="19"/>
        <v>0</v>
      </c>
      <c r="AX72" s="29">
        <f t="shared" si="20"/>
        <v>0</v>
      </c>
      <c r="AY72" s="29"/>
      <c r="AZ72" s="29"/>
      <c r="BA72" s="29">
        <f t="shared" si="21"/>
        <v>0</v>
      </c>
      <c r="BB72" s="29">
        <f t="shared" si="22"/>
        <v>0</v>
      </c>
      <c r="BC72" s="29">
        <f t="shared" si="22"/>
        <v>0</v>
      </c>
      <c r="BD72" s="29">
        <f t="shared" si="22"/>
        <v>0</v>
      </c>
      <c r="BE72" s="34">
        <f t="shared" si="23"/>
        <v>0</v>
      </c>
      <c r="BF72" s="34">
        <f t="shared" si="24"/>
        <v>0</v>
      </c>
      <c r="BG72" s="34">
        <f t="shared" si="25"/>
        <v>0</v>
      </c>
      <c r="BH72" s="34">
        <f t="shared" si="26"/>
        <v>0</v>
      </c>
      <c r="BI72" s="34">
        <f t="shared" si="26"/>
        <v>0</v>
      </c>
      <c r="BJ72" s="34">
        <f t="shared" si="27"/>
        <v>0</v>
      </c>
      <c r="BK72" s="34">
        <f t="shared" si="28"/>
        <v>0</v>
      </c>
      <c r="BL72" s="34">
        <f t="shared" si="28"/>
        <v>0</v>
      </c>
      <c r="BM72" s="34">
        <f t="shared" si="28"/>
        <v>0</v>
      </c>
    </row>
    <row r="73" spans="1:65" ht="16.5" hidden="1">
      <c r="A73" s="26">
        <v>65</v>
      </c>
      <c r="B73" s="169"/>
      <c r="C73" s="29"/>
      <c r="D73" s="29">
        <f t="shared" si="0"/>
        <v>0</v>
      </c>
      <c r="E73" s="29">
        <f t="shared" si="1"/>
        <v>0</v>
      </c>
      <c r="F73" s="29"/>
      <c r="G73" s="29"/>
      <c r="H73" s="29"/>
      <c r="I73" s="32">
        <f t="shared" si="2"/>
        <v>0</v>
      </c>
      <c r="J73" s="32">
        <f t="shared" si="2"/>
        <v>0</v>
      </c>
      <c r="K73" s="32">
        <f t="shared" si="2"/>
        <v>0</v>
      </c>
      <c r="L73" s="51">
        <v>0</v>
      </c>
      <c r="M73" s="29">
        <f t="shared" si="3"/>
        <v>0</v>
      </c>
      <c r="N73" s="29">
        <f t="shared" si="4"/>
        <v>0</v>
      </c>
      <c r="O73" s="29">
        <v>0</v>
      </c>
      <c r="P73" s="29">
        <v>0</v>
      </c>
      <c r="Q73" s="29">
        <f t="shared" si="5"/>
        <v>0</v>
      </c>
      <c r="R73" s="32">
        <f t="shared" si="6"/>
        <v>0</v>
      </c>
      <c r="S73" s="32">
        <f t="shared" si="6"/>
        <v>0</v>
      </c>
      <c r="T73" s="32">
        <f t="shared" si="6"/>
        <v>0</v>
      </c>
      <c r="U73" s="51"/>
      <c r="V73" s="29">
        <f t="shared" si="7"/>
        <v>0</v>
      </c>
      <c r="W73" s="29">
        <f t="shared" si="8"/>
        <v>0</v>
      </c>
      <c r="X73" s="29"/>
      <c r="Y73" s="29"/>
      <c r="Z73" s="29">
        <f t="shared" si="9"/>
        <v>0</v>
      </c>
      <c r="AA73" s="32">
        <f t="shared" si="10"/>
        <v>0</v>
      </c>
      <c r="AB73" s="32">
        <f t="shared" si="10"/>
        <v>0</v>
      </c>
      <c r="AC73" s="32">
        <f t="shared" si="10"/>
        <v>0</v>
      </c>
      <c r="AD73" s="51"/>
      <c r="AE73" s="29">
        <f t="shared" si="11"/>
        <v>0</v>
      </c>
      <c r="AF73" s="29">
        <f t="shared" si="12"/>
        <v>0</v>
      </c>
      <c r="AG73" s="29"/>
      <c r="AH73" s="29"/>
      <c r="AI73" s="29">
        <f t="shared" si="13"/>
        <v>0</v>
      </c>
      <c r="AJ73" s="29">
        <f t="shared" si="14"/>
        <v>0</v>
      </c>
      <c r="AK73" s="29">
        <f t="shared" si="14"/>
        <v>0</v>
      </c>
      <c r="AL73" s="29">
        <f t="shared" si="14"/>
        <v>0</v>
      </c>
      <c r="AM73" s="51"/>
      <c r="AN73" s="29">
        <f t="shared" si="15"/>
        <v>0</v>
      </c>
      <c r="AO73" s="29">
        <f t="shared" si="16"/>
        <v>0</v>
      </c>
      <c r="AP73" s="29"/>
      <c r="AQ73" s="29"/>
      <c r="AR73" s="29">
        <f t="shared" si="17"/>
        <v>0</v>
      </c>
      <c r="AS73" s="29">
        <f t="shared" si="18"/>
        <v>0</v>
      </c>
      <c r="AT73" s="29">
        <f t="shared" si="18"/>
        <v>0</v>
      </c>
      <c r="AU73" s="29">
        <f t="shared" si="18"/>
        <v>0</v>
      </c>
      <c r="AV73" s="51"/>
      <c r="AW73" s="29">
        <f t="shared" si="19"/>
        <v>0</v>
      </c>
      <c r="AX73" s="29">
        <f t="shared" si="20"/>
        <v>0</v>
      </c>
      <c r="AY73" s="29"/>
      <c r="AZ73" s="29"/>
      <c r="BA73" s="29">
        <f t="shared" si="21"/>
        <v>0</v>
      </c>
      <c r="BB73" s="29">
        <f t="shared" si="22"/>
        <v>0</v>
      </c>
      <c r="BC73" s="29">
        <f t="shared" si="22"/>
        <v>0</v>
      </c>
      <c r="BD73" s="29">
        <f t="shared" si="22"/>
        <v>0</v>
      </c>
      <c r="BE73" s="34">
        <f t="shared" si="23"/>
        <v>0</v>
      </c>
      <c r="BF73" s="34">
        <f t="shared" si="24"/>
        <v>0</v>
      </c>
      <c r="BG73" s="34">
        <f t="shared" si="25"/>
        <v>0</v>
      </c>
      <c r="BH73" s="34">
        <f t="shared" si="26"/>
        <v>0</v>
      </c>
      <c r="BI73" s="34">
        <f t="shared" si="26"/>
        <v>0</v>
      </c>
      <c r="BJ73" s="34">
        <f t="shared" si="27"/>
        <v>0</v>
      </c>
      <c r="BK73" s="34">
        <f t="shared" si="28"/>
        <v>0</v>
      </c>
      <c r="BL73" s="34">
        <f t="shared" si="28"/>
        <v>0</v>
      </c>
      <c r="BM73" s="34">
        <f t="shared" si="28"/>
        <v>0</v>
      </c>
    </row>
    <row r="74" spans="1:65" ht="16.5" hidden="1">
      <c r="A74" s="26">
        <v>66</v>
      </c>
      <c r="B74" s="169"/>
      <c r="C74" s="29"/>
      <c r="D74" s="29">
        <f t="shared" ref="D74:D127" si="29">C74*4.684</f>
        <v>0</v>
      </c>
      <c r="E74" s="29">
        <f t="shared" ref="E74:E127" si="30">D74*6</f>
        <v>0</v>
      </c>
      <c r="F74" s="29"/>
      <c r="G74" s="29"/>
      <c r="H74" s="29"/>
      <c r="I74" s="32">
        <f t="shared" ref="I74:K128" si="31">C74+F74</f>
        <v>0</v>
      </c>
      <c r="J74" s="32">
        <f t="shared" si="31"/>
        <v>0</v>
      </c>
      <c r="K74" s="32">
        <f t="shared" si="31"/>
        <v>0</v>
      </c>
      <c r="L74" s="51">
        <v>0</v>
      </c>
      <c r="M74" s="29">
        <f t="shared" ref="M74:M127" si="32">L74*4.684</f>
        <v>0</v>
      </c>
      <c r="N74" s="29">
        <f t="shared" ref="N74:N127" si="33">M74*6</f>
        <v>0</v>
      </c>
      <c r="O74" s="29">
        <v>0</v>
      </c>
      <c r="P74" s="29">
        <v>0</v>
      </c>
      <c r="Q74" s="29">
        <f t="shared" ref="Q74:Q127" si="34">P74*6</f>
        <v>0</v>
      </c>
      <c r="R74" s="32">
        <f t="shared" ref="R74:T127" si="35">L74+O74</f>
        <v>0</v>
      </c>
      <c r="S74" s="32">
        <f t="shared" si="35"/>
        <v>0</v>
      </c>
      <c r="T74" s="32">
        <f t="shared" si="35"/>
        <v>0</v>
      </c>
      <c r="U74" s="51"/>
      <c r="V74" s="29">
        <f t="shared" ref="V74:V127" si="36">U74*4.684</f>
        <v>0</v>
      </c>
      <c r="W74" s="29">
        <f t="shared" ref="W74:W127" si="37">V74*6</f>
        <v>0</v>
      </c>
      <c r="X74" s="29"/>
      <c r="Y74" s="29"/>
      <c r="Z74" s="29">
        <f t="shared" ref="Z74:Z127" si="38">Y74*6</f>
        <v>0</v>
      </c>
      <c r="AA74" s="32">
        <f t="shared" ref="AA74:AC127" si="39">U74+X74</f>
        <v>0</v>
      </c>
      <c r="AB74" s="32">
        <f t="shared" si="39"/>
        <v>0</v>
      </c>
      <c r="AC74" s="32">
        <f t="shared" si="39"/>
        <v>0</v>
      </c>
      <c r="AD74" s="51"/>
      <c r="AE74" s="29">
        <f t="shared" ref="AE74:AE127" si="40">AD74*4.684</f>
        <v>0</v>
      </c>
      <c r="AF74" s="29">
        <f t="shared" ref="AF74:AF127" si="41">AE74*6</f>
        <v>0</v>
      </c>
      <c r="AG74" s="29"/>
      <c r="AH74" s="29"/>
      <c r="AI74" s="29">
        <f t="shared" ref="AI74:AI127" si="42">AH74*6</f>
        <v>0</v>
      </c>
      <c r="AJ74" s="29">
        <f t="shared" ref="AJ74:AL128" si="43">AD74+AG74</f>
        <v>0</v>
      </c>
      <c r="AK74" s="29">
        <f t="shared" si="43"/>
        <v>0</v>
      </c>
      <c r="AL74" s="29">
        <f t="shared" si="43"/>
        <v>0</v>
      </c>
      <c r="AM74" s="51"/>
      <c r="AN74" s="29">
        <f t="shared" ref="AN74:AN127" si="44">AM74*4.684</f>
        <v>0</v>
      </c>
      <c r="AO74" s="29">
        <f t="shared" ref="AO74:AO127" si="45">AN74*6</f>
        <v>0</v>
      </c>
      <c r="AP74" s="29"/>
      <c r="AQ74" s="29"/>
      <c r="AR74" s="29">
        <f t="shared" ref="AR74:AR127" si="46">AQ74*6</f>
        <v>0</v>
      </c>
      <c r="AS74" s="29">
        <f t="shared" ref="AS74:AU128" si="47">AM74+AP74</f>
        <v>0</v>
      </c>
      <c r="AT74" s="29">
        <f t="shared" si="47"/>
        <v>0</v>
      </c>
      <c r="AU74" s="29">
        <f t="shared" si="47"/>
        <v>0</v>
      </c>
      <c r="AV74" s="51"/>
      <c r="AW74" s="29">
        <f t="shared" ref="AW74:AW127" si="48">AV74*4.684</f>
        <v>0</v>
      </c>
      <c r="AX74" s="29">
        <f t="shared" ref="AX74:AX127" si="49">AW74*6</f>
        <v>0</v>
      </c>
      <c r="AY74" s="29"/>
      <c r="AZ74" s="29"/>
      <c r="BA74" s="29">
        <f t="shared" ref="BA74:BA127" si="50">AZ74*6</f>
        <v>0</v>
      </c>
      <c r="BB74" s="29">
        <f t="shared" ref="BB74:BD128" si="51">AV74+AY74</f>
        <v>0</v>
      </c>
      <c r="BC74" s="29">
        <f t="shared" si="51"/>
        <v>0</v>
      </c>
      <c r="BD74" s="29">
        <f t="shared" si="51"/>
        <v>0</v>
      </c>
      <c r="BE74" s="34">
        <f t="shared" ref="BE74:BE128" si="52">C74+U74+AM74</f>
        <v>0</v>
      </c>
      <c r="BF74" s="34">
        <f t="shared" ref="BF74:BF127" si="53">BE74*4.684</f>
        <v>0</v>
      </c>
      <c r="BG74" s="34">
        <f t="shared" ref="BG74:BG128" si="54">BF74*6</f>
        <v>0</v>
      </c>
      <c r="BH74" s="34">
        <f t="shared" ref="BH74:BI128" si="55">F74+X74+AP74</f>
        <v>0</v>
      </c>
      <c r="BI74" s="34">
        <f t="shared" si="55"/>
        <v>0</v>
      </c>
      <c r="BJ74" s="34">
        <f t="shared" ref="BJ74:BJ128" si="56">BI74*6</f>
        <v>0</v>
      </c>
      <c r="BK74" s="34">
        <f t="shared" ref="BK74:BM128" si="57">BE74+BH74</f>
        <v>0</v>
      </c>
      <c r="BL74" s="34">
        <f t="shared" si="57"/>
        <v>0</v>
      </c>
      <c r="BM74" s="34">
        <f t="shared" si="57"/>
        <v>0</v>
      </c>
    </row>
    <row r="75" spans="1:65" ht="16.5" hidden="1">
      <c r="A75" s="26">
        <v>67</v>
      </c>
      <c r="B75" s="169"/>
      <c r="C75" s="29"/>
      <c r="D75" s="29">
        <f t="shared" si="29"/>
        <v>0</v>
      </c>
      <c r="E75" s="29">
        <f t="shared" si="30"/>
        <v>0</v>
      </c>
      <c r="F75" s="29"/>
      <c r="G75" s="29"/>
      <c r="H75" s="29"/>
      <c r="I75" s="32">
        <f t="shared" si="31"/>
        <v>0</v>
      </c>
      <c r="J75" s="32">
        <f t="shared" si="31"/>
        <v>0</v>
      </c>
      <c r="K75" s="32">
        <f t="shared" si="31"/>
        <v>0</v>
      </c>
      <c r="L75" s="51">
        <v>0</v>
      </c>
      <c r="M75" s="29">
        <f t="shared" si="32"/>
        <v>0</v>
      </c>
      <c r="N75" s="29">
        <f t="shared" si="33"/>
        <v>0</v>
      </c>
      <c r="O75" s="29">
        <v>0</v>
      </c>
      <c r="P75" s="29">
        <v>0</v>
      </c>
      <c r="Q75" s="29">
        <f t="shared" si="34"/>
        <v>0</v>
      </c>
      <c r="R75" s="32">
        <f t="shared" si="35"/>
        <v>0</v>
      </c>
      <c r="S75" s="32">
        <f t="shared" si="35"/>
        <v>0</v>
      </c>
      <c r="T75" s="32">
        <f t="shared" si="35"/>
        <v>0</v>
      </c>
      <c r="U75" s="51"/>
      <c r="V75" s="29">
        <f t="shared" si="36"/>
        <v>0</v>
      </c>
      <c r="W75" s="29">
        <f t="shared" si="37"/>
        <v>0</v>
      </c>
      <c r="X75" s="29"/>
      <c r="Y75" s="29"/>
      <c r="Z75" s="29">
        <f t="shared" si="38"/>
        <v>0</v>
      </c>
      <c r="AA75" s="32">
        <f t="shared" si="39"/>
        <v>0</v>
      </c>
      <c r="AB75" s="32">
        <f t="shared" si="39"/>
        <v>0</v>
      </c>
      <c r="AC75" s="32">
        <f t="shared" si="39"/>
        <v>0</v>
      </c>
      <c r="AD75" s="51"/>
      <c r="AE75" s="29">
        <f t="shared" si="40"/>
        <v>0</v>
      </c>
      <c r="AF75" s="29">
        <f t="shared" si="41"/>
        <v>0</v>
      </c>
      <c r="AG75" s="29"/>
      <c r="AH75" s="29"/>
      <c r="AI75" s="29">
        <f t="shared" si="42"/>
        <v>0</v>
      </c>
      <c r="AJ75" s="29">
        <f t="shared" si="43"/>
        <v>0</v>
      </c>
      <c r="AK75" s="29">
        <f t="shared" si="43"/>
        <v>0</v>
      </c>
      <c r="AL75" s="29">
        <f t="shared" si="43"/>
        <v>0</v>
      </c>
      <c r="AM75" s="51"/>
      <c r="AN75" s="29">
        <f t="shared" si="44"/>
        <v>0</v>
      </c>
      <c r="AO75" s="29">
        <f t="shared" si="45"/>
        <v>0</v>
      </c>
      <c r="AP75" s="29"/>
      <c r="AQ75" s="29"/>
      <c r="AR75" s="29">
        <f t="shared" si="46"/>
        <v>0</v>
      </c>
      <c r="AS75" s="29">
        <f t="shared" si="47"/>
        <v>0</v>
      </c>
      <c r="AT75" s="29">
        <f t="shared" si="47"/>
        <v>0</v>
      </c>
      <c r="AU75" s="29">
        <f t="shared" si="47"/>
        <v>0</v>
      </c>
      <c r="AV75" s="51"/>
      <c r="AW75" s="29">
        <f t="shared" si="48"/>
        <v>0</v>
      </c>
      <c r="AX75" s="29">
        <f t="shared" si="49"/>
        <v>0</v>
      </c>
      <c r="AY75" s="29"/>
      <c r="AZ75" s="29"/>
      <c r="BA75" s="29">
        <f t="shared" si="50"/>
        <v>0</v>
      </c>
      <c r="BB75" s="29">
        <f t="shared" si="51"/>
        <v>0</v>
      </c>
      <c r="BC75" s="29">
        <f t="shared" si="51"/>
        <v>0</v>
      </c>
      <c r="BD75" s="29">
        <f t="shared" si="51"/>
        <v>0</v>
      </c>
      <c r="BE75" s="34">
        <f t="shared" si="52"/>
        <v>0</v>
      </c>
      <c r="BF75" s="34">
        <f t="shared" si="53"/>
        <v>0</v>
      </c>
      <c r="BG75" s="34">
        <f t="shared" si="54"/>
        <v>0</v>
      </c>
      <c r="BH75" s="34">
        <f t="shared" si="55"/>
        <v>0</v>
      </c>
      <c r="BI75" s="34">
        <f t="shared" si="55"/>
        <v>0</v>
      </c>
      <c r="BJ75" s="34">
        <f t="shared" si="56"/>
        <v>0</v>
      </c>
      <c r="BK75" s="34">
        <f t="shared" si="57"/>
        <v>0</v>
      </c>
      <c r="BL75" s="34">
        <f t="shared" si="57"/>
        <v>0</v>
      </c>
      <c r="BM75" s="34">
        <f t="shared" si="57"/>
        <v>0</v>
      </c>
    </row>
    <row r="76" spans="1:65" ht="16.5" hidden="1">
      <c r="A76" s="26">
        <v>68</v>
      </c>
      <c r="B76" s="169"/>
      <c r="C76" s="29"/>
      <c r="D76" s="29">
        <f t="shared" si="29"/>
        <v>0</v>
      </c>
      <c r="E76" s="29">
        <f t="shared" si="30"/>
        <v>0</v>
      </c>
      <c r="F76" s="29"/>
      <c r="G76" s="29"/>
      <c r="H76" s="29"/>
      <c r="I76" s="32">
        <f t="shared" si="31"/>
        <v>0</v>
      </c>
      <c r="J76" s="32">
        <f t="shared" si="31"/>
        <v>0</v>
      </c>
      <c r="K76" s="32">
        <f t="shared" si="31"/>
        <v>0</v>
      </c>
      <c r="L76" s="51">
        <v>0</v>
      </c>
      <c r="M76" s="29">
        <f t="shared" si="32"/>
        <v>0</v>
      </c>
      <c r="N76" s="29">
        <f t="shared" si="33"/>
        <v>0</v>
      </c>
      <c r="O76" s="29">
        <v>0</v>
      </c>
      <c r="P76" s="29">
        <v>0</v>
      </c>
      <c r="Q76" s="29">
        <f t="shared" si="34"/>
        <v>0</v>
      </c>
      <c r="R76" s="32">
        <f t="shared" si="35"/>
        <v>0</v>
      </c>
      <c r="S76" s="32">
        <f t="shared" si="35"/>
        <v>0</v>
      </c>
      <c r="T76" s="32">
        <f t="shared" si="35"/>
        <v>0</v>
      </c>
      <c r="U76" s="51"/>
      <c r="V76" s="29">
        <f t="shared" si="36"/>
        <v>0</v>
      </c>
      <c r="W76" s="29">
        <f t="shared" si="37"/>
        <v>0</v>
      </c>
      <c r="X76" s="29"/>
      <c r="Y76" s="29"/>
      <c r="Z76" s="29">
        <f t="shared" si="38"/>
        <v>0</v>
      </c>
      <c r="AA76" s="32">
        <f t="shared" si="39"/>
        <v>0</v>
      </c>
      <c r="AB76" s="32">
        <f t="shared" si="39"/>
        <v>0</v>
      </c>
      <c r="AC76" s="32">
        <f t="shared" si="39"/>
        <v>0</v>
      </c>
      <c r="AD76" s="51"/>
      <c r="AE76" s="29">
        <f t="shared" si="40"/>
        <v>0</v>
      </c>
      <c r="AF76" s="29">
        <f t="shared" si="41"/>
        <v>0</v>
      </c>
      <c r="AG76" s="29"/>
      <c r="AH76" s="29"/>
      <c r="AI76" s="29">
        <f t="shared" si="42"/>
        <v>0</v>
      </c>
      <c r="AJ76" s="29">
        <f t="shared" si="43"/>
        <v>0</v>
      </c>
      <c r="AK76" s="29">
        <f t="shared" si="43"/>
        <v>0</v>
      </c>
      <c r="AL76" s="29">
        <f t="shared" si="43"/>
        <v>0</v>
      </c>
      <c r="AM76" s="51"/>
      <c r="AN76" s="29">
        <f t="shared" si="44"/>
        <v>0</v>
      </c>
      <c r="AO76" s="29">
        <f t="shared" si="45"/>
        <v>0</v>
      </c>
      <c r="AP76" s="29"/>
      <c r="AQ76" s="29"/>
      <c r="AR76" s="29">
        <f t="shared" si="46"/>
        <v>0</v>
      </c>
      <c r="AS76" s="29">
        <f t="shared" si="47"/>
        <v>0</v>
      </c>
      <c r="AT76" s="29">
        <f t="shared" si="47"/>
        <v>0</v>
      </c>
      <c r="AU76" s="29">
        <f t="shared" si="47"/>
        <v>0</v>
      </c>
      <c r="AV76" s="51"/>
      <c r="AW76" s="29">
        <f t="shared" si="48"/>
        <v>0</v>
      </c>
      <c r="AX76" s="29">
        <f t="shared" si="49"/>
        <v>0</v>
      </c>
      <c r="AY76" s="29"/>
      <c r="AZ76" s="29"/>
      <c r="BA76" s="29">
        <f t="shared" si="50"/>
        <v>0</v>
      </c>
      <c r="BB76" s="29">
        <f t="shared" si="51"/>
        <v>0</v>
      </c>
      <c r="BC76" s="29">
        <f t="shared" si="51"/>
        <v>0</v>
      </c>
      <c r="BD76" s="29">
        <f t="shared" si="51"/>
        <v>0</v>
      </c>
      <c r="BE76" s="34">
        <f t="shared" si="52"/>
        <v>0</v>
      </c>
      <c r="BF76" s="34">
        <f t="shared" si="53"/>
        <v>0</v>
      </c>
      <c r="BG76" s="34">
        <f t="shared" si="54"/>
        <v>0</v>
      </c>
      <c r="BH76" s="34">
        <f t="shared" si="55"/>
        <v>0</v>
      </c>
      <c r="BI76" s="34">
        <f t="shared" si="55"/>
        <v>0</v>
      </c>
      <c r="BJ76" s="34">
        <f t="shared" si="56"/>
        <v>0</v>
      </c>
      <c r="BK76" s="34">
        <f t="shared" si="57"/>
        <v>0</v>
      </c>
      <c r="BL76" s="34">
        <f t="shared" si="57"/>
        <v>0</v>
      </c>
      <c r="BM76" s="34">
        <f t="shared" si="57"/>
        <v>0</v>
      </c>
    </row>
    <row r="77" spans="1:65" ht="16.5" hidden="1">
      <c r="A77" s="26">
        <v>69</v>
      </c>
      <c r="B77" s="169"/>
      <c r="C77" s="29"/>
      <c r="D77" s="29">
        <f t="shared" si="29"/>
        <v>0</v>
      </c>
      <c r="E77" s="29">
        <f t="shared" si="30"/>
        <v>0</v>
      </c>
      <c r="F77" s="29"/>
      <c r="G77" s="29"/>
      <c r="H77" s="29"/>
      <c r="I77" s="32">
        <f t="shared" si="31"/>
        <v>0</v>
      </c>
      <c r="J77" s="32">
        <f t="shared" si="31"/>
        <v>0</v>
      </c>
      <c r="K77" s="32">
        <f t="shared" si="31"/>
        <v>0</v>
      </c>
      <c r="L77" s="51">
        <v>0</v>
      </c>
      <c r="M77" s="29">
        <f t="shared" si="32"/>
        <v>0</v>
      </c>
      <c r="N77" s="29">
        <f t="shared" si="33"/>
        <v>0</v>
      </c>
      <c r="O77" s="29">
        <v>0</v>
      </c>
      <c r="P77" s="29">
        <v>0</v>
      </c>
      <c r="Q77" s="29">
        <f t="shared" si="34"/>
        <v>0</v>
      </c>
      <c r="R77" s="32">
        <f t="shared" si="35"/>
        <v>0</v>
      </c>
      <c r="S77" s="32">
        <f t="shared" si="35"/>
        <v>0</v>
      </c>
      <c r="T77" s="32">
        <f t="shared" si="35"/>
        <v>0</v>
      </c>
      <c r="U77" s="51"/>
      <c r="V77" s="29">
        <f t="shared" si="36"/>
        <v>0</v>
      </c>
      <c r="W77" s="29">
        <f t="shared" si="37"/>
        <v>0</v>
      </c>
      <c r="X77" s="29"/>
      <c r="Y77" s="29"/>
      <c r="Z77" s="29">
        <f t="shared" si="38"/>
        <v>0</v>
      </c>
      <c r="AA77" s="32">
        <f t="shared" si="39"/>
        <v>0</v>
      </c>
      <c r="AB77" s="32">
        <f t="shared" si="39"/>
        <v>0</v>
      </c>
      <c r="AC77" s="32">
        <f t="shared" si="39"/>
        <v>0</v>
      </c>
      <c r="AD77" s="51"/>
      <c r="AE77" s="29">
        <f t="shared" si="40"/>
        <v>0</v>
      </c>
      <c r="AF77" s="29">
        <f t="shared" si="41"/>
        <v>0</v>
      </c>
      <c r="AG77" s="29"/>
      <c r="AH77" s="29"/>
      <c r="AI77" s="29">
        <f t="shared" si="42"/>
        <v>0</v>
      </c>
      <c r="AJ77" s="29">
        <f t="shared" si="43"/>
        <v>0</v>
      </c>
      <c r="AK77" s="29">
        <f t="shared" si="43"/>
        <v>0</v>
      </c>
      <c r="AL77" s="29">
        <f t="shared" si="43"/>
        <v>0</v>
      </c>
      <c r="AM77" s="51"/>
      <c r="AN77" s="29">
        <f t="shared" si="44"/>
        <v>0</v>
      </c>
      <c r="AO77" s="29">
        <f t="shared" si="45"/>
        <v>0</v>
      </c>
      <c r="AP77" s="29"/>
      <c r="AQ77" s="29"/>
      <c r="AR77" s="29">
        <f t="shared" si="46"/>
        <v>0</v>
      </c>
      <c r="AS77" s="29">
        <f t="shared" si="47"/>
        <v>0</v>
      </c>
      <c r="AT77" s="29">
        <f t="shared" si="47"/>
        <v>0</v>
      </c>
      <c r="AU77" s="29">
        <f t="shared" si="47"/>
        <v>0</v>
      </c>
      <c r="AV77" s="51"/>
      <c r="AW77" s="29">
        <f t="shared" si="48"/>
        <v>0</v>
      </c>
      <c r="AX77" s="29">
        <f t="shared" si="49"/>
        <v>0</v>
      </c>
      <c r="AY77" s="29"/>
      <c r="AZ77" s="29"/>
      <c r="BA77" s="29">
        <f t="shared" si="50"/>
        <v>0</v>
      </c>
      <c r="BB77" s="29">
        <f t="shared" si="51"/>
        <v>0</v>
      </c>
      <c r="BC77" s="29">
        <f t="shared" si="51"/>
        <v>0</v>
      </c>
      <c r="BD77" s="29">
        <f t="shared" si="51"/>
        <v>0</v>
      </c>
      <c r="BE77" s="34">
        <f t="shared" si="52"/>
        <v>0</v>
      </c>
      <c r="BF77" s="34">
        <f t="shared" si="53"/>
        <v>0</v>
      </c>
      <c r="BG77" s="34">
        <f t="shared" si="54"/>
        <v>0</v>
      </c>
      <c r="BH77" s="34">
        <f t="shared" si="55"/>
        <v>0</v>
      </c>
      <c r="BI77" s="34">
        <f t="shared" si="55"/>
        <v>0</v>
      </c>
      <c r="BJ77" s="34">
        <f t="shared" si="56"/>
        <v>0</v>
      </c>
      <c r="BK77" s="34">
        <f t="shared" si="57"/>
        <v>0</v>
      </c>
      <c r="BL77" s="34">
        <f t="shared" si="57"/>
        <v>0</v>
      </c>
      <c r="BM77" s="34">
        <f t="shared" si="57"/>
        <v>0</v>
      </c>
    </row>
    <row r="78" spans="1:65" ht="16.5" hidden="1">
      <c r="A78" s="26">
        <v>70</v>
      </c>
      <c r="B78" s="169"/>
      <c r="C78" s="29"/>
      <c r="D78" s="29">
        <f t="shared" si="29"/>
        <v>0</v>
      </c>
      <c r="E78" s="29">
        <f t="shared" si="30"/>
        <v>0</v>
      </c>
      <c r="F78" s="29"/>
      <c r="G78" s="29"/>
      <c r="H78" s="29"/>
      <c r="I78" s="32">
        <f t="shared" si="31"/>
        <v>0</v>
      </c>
      <c r="J78" s="32">
        <f t="shared" si="31"/>
        <v>0</v>
      </c>
      <c r="K78" s="32">
        <f t="shared" si="31"/>
        <v>0</v>
      </c>
      <c r="L78" s="51">
        <v>0</v>
      </c>
      <c r="M78" s="29">
        <f t="shared" si="32"/>
        <v>0</v>
      </c>
      <c r="N78" s="29">
        <f t="shared" si="33"/>
        <v>0</v>
      </c>
      <c r="O78" s="29">
        <v>0</v>
      </c>
      <c r="P78" s="29">
        <v>0</v>
      </c>
      <c r="Q78" s="29">
        <f t="shared" si="34"/>
        <v>0</v>
      </c>
      <c r="R78" s="32">
        <f t="shared" si="35"/>
        <v>0</v>
      </c>
      <c r="S78" s="32">
        <f t="shared" si="35"/>
        <v>0</v>
      </c>
      <c r="T78" s="32">
        <f t="shared" si="35"/>
        <v>0</v>
      </c>
      <c r="U78" s="51"/>
      <c r="V78" s="29">
        <f t="shared" si="36"/>
        <v>0</v>
      </c>
      <c r="W78" s="29">
        <f t="shared" si="37"/>
        <v>0</v>
      </c>
      <c r="X78" s="29"/>
      <c r="Y78" s="29"/>
      <c r="Z78" s="29">
        <f t="shared" si="38"/>
        <v>0</v>
      </c>
      <c r="AA78" s="32">
        <f t="shared" si="39"/>
        <v>0</v>
      </c>
      <c r="AB78" s="32">
        <f t="shared" si="39"/>
        <v>0</v>
      </c>
      <c r="AC78" s="32">
        <f t="shared" si="39"/>
        <v>0</v>
      </c>
      <c r="AD78" s="51"/>
      <c r="AE78" s="29">
        <f t="shared" si="40"/>
        <v>0</v>
      </c>
      <c r="AF78" s="29">
        <f t="shared" si="41"/>
        <v>0</v>
      </c>
      <c r="AG78" s="29"/>
      <c r="AH78" s="29"/>
      <c r="AI78" s="29">
        <f t="shared" si="42"/>
        <v>0</v>
      </c>
      <c r="AJ78" s="29">
        <f t="shared" si="43"/>
        <v>0</v>
      </c>
      <c r="AK78" s="29">
        <f t="shared" si="43"/>
        <v>0</v>
      </c>
      <c r="AL78" s="29">
        <f t="shared" si="43"/>
        <v>0</v>
      </c>
      <c r="AM78" s="51"/>
      <c r="AN78" s="29">
        <f t="shared" si="44"/>
        <v>0</v>
      </c>
      <c r="AO78" s="29">
        <f t="shared" si="45"/>
        <v>0</v>
      </c>
      <c r="AP78" s="29"/>
      <c r="AQ78" s="29"/>
      <c r="AR78" s="29">
        <f t="shared" si="46"/>
        <v>0</v>
      </c>
      <c r="AS78" s="29">
        <f t="shared" si="47"/>
        <v>0</v>
      </c>
      <c r="AT78" s="29">
        <f t="shared" si="47"/>
        <v>0</v>
      </c>
      <c r="AU78" s="29">
        <f t="shared" si="47"/>
        <v>0</v>
      </c>
      <c r="AV78" s="51"/>
      <c r="AW78" s="29">
        <f t="shared" si="48"/>
        <v>0</v>
      </c>
      <c r="AX78" s="29">
        <f t="shared" si="49"/>
        <v>0</v>
      </c>
      <c r="AY78" s="29"/>
      <c r="AZ78" s="29"/>
      <c r="BA78" s="29">
        <f t="shared" si="50"/>
        <v>0</v>
      </c>
      <c r="BB78" s="29">
        <f t="shared" si="51"/>
        <v>0</v>
      </c>
      <c r="BC78" s="29">
        <f t="shared" si="51"/>
        <v>0</v>
      </c>
      <c r="BD78" s="29">
        <f t="shared" si="51"/>
        <v>0</v>
      </c>
      <c r="BE78" s="34">
        <f t="shared" si="52"/>
        <v>0</v>
      </c>
      <c r="BF78" s="34">
        <f t="shared" si="53"/>
        <v>0</v>
      </c>
      <c r="BG78" s="34">
        <f t="shared" si="54"/>
        <v>0</v>
      </c>
      <c r="BH78" s="34">
        <f t="shared" si="55"/>
        <v>0</v>
      </c>
      <c r="BI78" s="34">
        <f t="shared" si="55"/>
        <v>0</v>
      </c>
      <c r="BJ78" s="34">
        <f t="shared" si="56"/>
        <v>0</v>
      </c>
      <c r="BK78" s="34">
        <f t="shared" si="57"/>
        <v>0</v>
      </c>
      <c r="BL78" s="34">
        <f t="shared" si="57"/>
        <v>0</v>
      </c>
      <c r="BM78" s="34">
        <f t="shared" si="57"/>
        <v>0</v>
      </c>
    </row>
    <row r="79" spans="1:65" ht="16.5" hidden="1">
      <c r="A79" s="26">
        <v>71</v>
      </c>
      <c r="B79" s="170"/>
      <c r="C79" s="29"/>
      <c r="D79" s="29">
        <f t="shared" si="29"/>
        <v>0</v>
      </c>
      <c r="E79" s="29">
        <f t="shared" si="30"/>
        <v>0</v>
      </c>
      <c r="F79" s="29"/>
      <c r="G79" s="29"/>
      <c r="H79" s="29"/>
      <c r="I79" s="32">
        <f t="shared" si="31"/>
        <v>0</v>
      </c>
      <c r="J79" s="32">
        <f t="shared" si="31"/>
        <v>0</v>
      </c>
      <c r="K79" s="32">
        <f t="shared" si="31"/>
        <v>0</v>
      </c>
      <c r="L79" s="51">
        <v>0</v>
      </c>
      <c r="M79" s="29">
        <f t="shared" si="32"/>
        <v>0</v>
      </c>
      <c r="N79" s="29">
        <f t="shared" si="33"/>
        <v>0</v>
      </c>
      <c r="O79" s="29">
        <v>0</v>
      </c>
      <c r="P79" s="29">
        <v>0</v>
      </c>
      <c r="Q79" s="29">
        <f t="shared" si="34"/>
        <v>0</v>
      </c>
      <c r="R79" s="32">
        <f t="shared" si="35"/>
        <v>0</v>
      </c>
      <c r="S79" s="32">
        <f t="shared" si="35"/>
        <v>0</v>
      </c>
      <c r="T79" s="32">
        <f t="shared" si="35"/>
        <v>0</v>
      </c>
      <c r="U79" s="51"/>
      <c r="V79" s="29">
        <f t="shared" si="36"/>
        <v>0</v>
      </c>
      <c r="W79" s="29">
        <f t="shared" si="37"/>
        <v>0</v>
      </c>
      <c r="X79" s="29"/>
      <c r="Y79" s="29"/>
      <c r="Z79" s="29">
        <f t="shared" si="38"/>
        <v>0</v>
      </c>
      <c r="AA79" s="32">
        <f t="shared" si="39"/>
        <v>0</v>
      </c>
      <c r="AB79" s="32">
        <f t="shared" si="39"/>
        <v>0</v>
      </c>
      <c r="AC79" s="32">
        <f t="shared" si="39"/>
        <v>0</v>
      </c>
      <c r="AD79" s="51"/>
      <c r="AE79" s="29">
        <f t="shared" si="40"/>
        <v>0</v>
      </c>
      <c r="AF79" s="29">
        <f t="shared" si="41"/>
        <v>0</v>
      </c>
      <c r="AG79" s="29"/>
      <c r="AH79" s="29"/>
      <c r="AI79" s="29">
        <f t="shared" si="42"/>
        <v>0</v>
      </c>
      <c r="AJ79" s="29">
        <f t="shared" si="43"/>
        <v>0</v>
      </c>
      <c r="AK79" s="29">
        <f t="shared" si="43"/>
        <v>0</v>
      </c>
      <c r="AL79" s="29">
        <f t="shared" si="43"/>
        <v>0</v>
      </c>
      <c r="AM79" s="51"/>
      <c r="AN79" s="29">
        <f t="shared" si="44"/>
        <v>0</v>
      </c>
      <c r="AO79" s="29">
        <f t="shared" si="45"/>
        <v>0</v>
      </c>
      <c r="AP79" s="29"/>
      <c r="AQ79" s="29"/>
      <c r="AR79" s="29">
        <f t="shared" si="46"/>
        <v>0</v>
      </c>
      <c r="AS79" s="29">
        <f t="shared" si="47"/>
        <v>0</v>
      </c>
      <c r="AT79" s="29">
        <f t="shared" si="47"/>
        <v>0</v>
      </c>
      <c r="AU79" s="29">
        <f t="shared" si="47"/>
        <v>0</v>
      </c>
      <c r="AV79" s="51"/>
      <c r="AW79" s="29">
        <f t="shared" si="48"/>
        <v>0</v>
      </c>
      <c r="AX79" s="29">
        <f t="shared" si="49"/>
        <v>0</v>
      </c>
      <c r="AY79" s="29"/>
      <c r="AZ79" s="29"/>
      <c r="BA79" s="29">
        <f t="shared" si="50"/>
        <v>0</v>
      </c>
      <c r="BB79" s="29">
        <f t="shared" si="51"/>
        <v>0</v>
      </c>
      <c r="BC79" s="29">
        <f t="shared" si="51"/>
        <v>0</v>
      </c>
      <c r="BD79" s="29">
        <f t="shared" si="51"/>
        <v>0</v>
      </c>
      <c r="BE79" s="34">
        <f t="shared" si="52"/>
        <v>0</v>
      </c>
      <c r="BF79" s="34">
        <f t="shared" si="53"/>
        <v>0</v>
      </c>
      <c r="BG79" s="34">
        <f t="shared" si="54"/>
        <v>0</v>
      </c>
      <c r="BH79" s="34">
        <f t="shared" si="55"/>
        <v>0</v>
      </c>
      <c r="BI79" s="34">
        <f t="shared" si="55"/>
        <v>0</v>
      </c>
      <c r="BJ79" s="34">
        <f t="shared" si="56"/>
        <v>0</v>
      </c>
      <c r="BK79" s="34">
        <f t="shared" si="57"/>
        <v>0</v>
      </c>
      <c r="BL79" s="34">
        <f t="shared" si="57"/>
        <v>0</v>
      </c>
      <c r="BM79" s="34">
        <f t="shared" si="57"/>
        <v>0</v>
      </c>
    </row>
    <row r="80" spans="1:65" ht="16.5" hidden="1">
      <c r="A80" s="26">
        <v>72</v>
      </c>
      <c r="B80" s="169"/>
      <c r="C80" s="29"/>
      <c r="D80" s="29">
        <f t="shared" si="29"/>
        <v>0</v>
      </c>
      <c r="E80" s="29">
        <f t="shared" si="30"/>
        <v>0</v>
      </c>
      <c r="F80" s="29"/>
      <c r="G80" s="29"/>
      <c r="H80" s="29"/>
      <c r="I80" s="32">
        <f t="shared" si="31"/>
        <v>0</v>
      </c>
      <c r="J80" s="32">
        <f t="shared" si="31"/>
        <v>0</v>
      </c>
      <c r="K80" s="32">
        <f t="shared" si="31"/>
        <v>0</v>
      </c>
      <c r="L80" s="51">
        <v>0</v>
      </c>
      <c r="M80" s="29">
        <f t="shared" si="32"/>
        <v>0</v>
      </c>
      <c r="N80" s="29">
        <f t="shared" si="33"/>
        <v>0</v>
      </c>
      <c r="O80" s="29">
        <v>0</v>
      </c>
      <c r="P80" s="29">
        <v>0</v>
      </c>
      <c r="Q80" s="29">
        <f t="shared" si="34"/>
        <v>0</v>
      </c>
      <c r="R80" s="32">
        <f t="shared" si="35"/>
        <v>0</v>
      </c>
      <c r="S80" s="32">
        <f t="shared" si="35"/>
        <v>0</v>
      </c>
      <c r="T80" s="32">
        <f t="shared" si="35"/>
        <v>0</v>
      </c>
      <c r="U80" s="51"/>
      <c r="V80" s="29">
        <f t="shared" si="36"/>
        <v>0</v>
      </c>
      <c r="W80" s="29">
        <f t="shared" si="37"/>
        <v>0</v>
      </c>
      <c r="X80" s="29"/>
      <c r="Y80" s="29"/>
      <c r="Z80" s="29">
        <f t="shared" si="38"/>
        <v>0</v>
      </c>
      <c r="AA80" s="32">
        <f t="shared" si="39"/>
        <v>0</v>
      </c>
      <c r="AB80" s="32">
        <f t="shared" si="39"/>
        <v>0</v>
      </c>
      <c r="AC80" s="32">
        <f t="shared" si="39"/>
        <v>0</v>
      </c>
      <c r="AD80" s="51"/>
      <c r="AE80" s="29">
        <f t="shared" si="40"/>
        <v>0</v>
      </c>
      <c r="AF80" s="29">
        <f t="shared" si="41"/>
        <v>0</v>
      </c>
      <c r="AG80" s="29"/>
      <c r="AH80" s="29"/>
      <c r="AI80" s="29">
        <f t="shared" si="42"/>
        <v>0</v>
      </c>
      <c r="AJ80" s="29">
        <f t="shared" si="43"/>
        <v>0</v>
      </c>
      <c r="AK80" s="29">
        <f t="shared" si="43"/>
        <v>0</v>
      </c>
      <c r="AL80" s="29">
        <f t="shared" si="43"/>
        <v>0</v>
      </c>
      <c r="AM80" s="51"/>
      <c r="AN80" s="29">
        <f t="shared" si="44"/>
        <v>0</v>
      </c>
      <c r="AO80" s="29">
        <f t="shared" si="45"/>
        <v>0</v>
      </c>
      <c r="AP80" s="29"/>
      <c r="AQ80" s="29"/>
      <c r="AR80" s="29">
        <f t="shared" si="46"/>
        <v>0</v>
      </c>
      <c r="AS80" s="29">
        <f t="shared" si="47"/>
        <v>0</v>
      </c>
      <c r="AT80" s="29">
        <f t="shared" si="47"/>
        <v>0</v>
      </c>
      <c r="AU80" s="29">
        <f t="shared" si="47"/>
        <v>0</v>
      </c>
      <c r="AV80" s="51"/>
      <c r="AW80" s="29">
        <f t="shared" si="48"/>
        <v>0</v>
      </c>
      <c r="AX80" s="29">
        <f t="shared" si="49"/>
        <v>0</v>
      </c>
      <c r="AY80" s="29"/>
      <c r="AZ80" s="29"/>
      <c r="BA80" s="29">
        <f t="shared" si="50"/>
        <v>0</v>
      </c>
      <c r="BB80" s="29">
        <f t="shared" si="51"/>
        <v>0</v>
      </c>
      <c r="BC80" s="29">
        <f t="shared" si="51"/>
        <v>0</v>
      </c>
      <c r="BD80" s="29">
        <f t="shared" si="51"/>
        <v>0</v>
      </c>
      <c r="BE80" s="34">
        <f t="shared" si="52"/>
        <v>0</v>
      </c>
      <c r="BF80" s="34">
        <f t="shared" si="53"/>
        <v>0</v>
      </c>
      <c r="BG80" s="34">
        <f t="shared" si="54"/>
        <v>0</v>
      </c>
      <c r="BH80" s="34">
        <f t="shared" si="55"/>
        <v>0</v>
      </c>
      <c r="BI80" s="34">
        <f t="shared" si="55"/>
        <v>0</v>
      </c>
      <c r="BJ80" s="34">
        <f t="shared" si="56"/>
        <v>0</v>
      </c>
      <c r="BK80" s="34">
        <f t="shared" si="57"/>
        <v>0</v>
      </c>
      <c r="BL80" s="34">
        <f t="shared" si="57"/>
        <v>0</v>
      </c>
      <c r="BM80" s="34">
        <f t="shared" si="57"/>
        <v>0</v>
      </c>
    </row>
    <row r="81" spans="1:65" ht="16.5" hidden="1">
      <c r="A81" s="26">
        <v>73</v>
      </c>
      <c r="B81" s="169"/>
      <c r="C81" s="29"/>
      <c r="D81" s="29">
        <f t="shared" si="29"/>
        <v>0</v>
      </c>
      <c r="E81" s="29">
        <f t="shared" si="30"/>
        <v>0</v>
      </c>
      <c r="F81" s="29"/>
      <c r="G81" s="29"/>
      <c r="H81" s="29"/>
      <c r="I81" s="32">
        <f t="shared" si="31"/>
        <v>0</v>
      </c>
      <c r="J81" s="32">
        <f t="shared" si="31"/>
        <v>0</v>
      </c>
      <c r="K81" s="32">
        <f t="shared" si="31"/>
        <v>0</v>
      </c>
      <c r="L81" s="51">
        <v>0</v>
      </c>
      <c r="M81" s="29">
        <f t="shared" si="32"/>
        <v>0</v>
      </c>
      <c r="N81" s="29">
        <f t="shared" si="33"/>
        <v>0</v>
      </c>
      <c r="O81" s="29">
        <v>0</v>
      </c>
      <c r="P81" s="29">
        <v>0</v>
      </c>
      <c r="Q81" s="29">
        <f t="shared" si="34"/>
        <v>0</v>
      </c>
      <c r="R81" s="32">
        <f t="shared" si="35"/>
        <v>0</v>
      </c>
      <c r="S81" s="32">
        <f t="shared" si="35"/>
        <v>0</v>
      </c>
      <c r="T81" s="32">
        <f t="shared" si="35"/>
        <v>0</v>
      </c>
      <c r="U81" s="51"/>
      <c r="V81" s="29">
        <f t="shared" si="36"/>
        <v>0</v>
      </c>
      <c r="W81" s="29">
        <f t="shared" si="37"/>
        <v>0</v>
      </c>
      <c r="X81" s="29"/>
      <c r="Y81" s="29"/>
      <c r="Z81" s="29">
        <f t="shared" si="38"/>
        <v>0</v>
      </c>
      <c r="AA81" s="32">
        <f t="shared" si="39"/>
        <v>0</v>
      </c>
      <c r="AB81" s="32">
        <f t="shared" si="39"/>
        <v>0</v>
      </c>
      <c r="AC81" s="32">
        <f t="shared" si="39"/>
        <v>0</v>
      </c>
      <c r="AD81" s="51"/>
      <c r="AE81" s="29">
        <f t="shared" si="40"/>
        <v>0</v>
      </c>
      <c r="AF81" s="29">
        <f t="shared" si="41"/>
        <v>0</v>
      </c>
      <c r="AG81" s="29"/>
      <c r="AH81" s="29"/>
      <c r="AI81" s="29">
        <f t="shared" si="42"/>
        <v>0</v>
      </c>
      <c r="AJ81" s="29">
        <f t="shared" si="43"/>
        <v>0</v>
      </c>
      <c r="AK81" s="29">
        <f t="shared" si="43"/>
        <v>0</v>
      </c>
      <c r="AL81" s="29">
        <f t="shared" si="43"/>
        <v>0</v>
      </c>
      <c r="AM81" s="51"/>
      <c r="AN81" s="29">
        <f t="shared" si="44"/>
        <v>0</v>
      </c>
      <c r="AO81" s="29">
        <f t="shared" si="45"/>
        <v>0</v>
      </c>
      <c r="AP81" s="29"/>
      <c r="AQ81" s="29"/>
      <c r="AR81" s="29">
        <f t="shared" si="46"/>
        <v>0</v>
      </c>
      <c r="AS81" s="29">
        <f t="shared" si="47"/>
        <v>0</v>
      </c>
      <c r="AT81" s="29">
        <f t="shared" si="47"/>
        <v>0</v>
      </c>
      <c r="AU81" s="29">
        <f t="shared" si="47"/>
        <v>0</v>
      </c>
      <c r="AV81" s="51"/>
      <c r="AW81" s="29">
        <f t="shared" si="48"/>
        <v>0</v>
      </c>
      <c r="AX81" s="29">
        <f t="shared" si="49"/>
        <v>0</v>
      </c>
      <c r="AY81" s="29"/>
      <c r="AZ81" s="29"/>
      <c r="BA81" s="29">
        <f t="shared" si="50"/>
        <v>0</v>
      </c>
      <c r="BB81" s="29">
        <f t="shared" si="51"/>
        <v>0</v>
      </c>
      <c r="BC81" s="29">
        <f t="shared" si="51"/>
        <v>0</v>
      </c>
      <c r="BD81" s="29">
        <f t="shared" si="51"/>
        <v>0</v>
      </c>
      <c r="BE81" s="34">
        <f t="shared" si="52"/>
        <v>0</v>
      </c>
      <c r="BF81" s="34">
        <f t="shared" si="53"/>
        <v>0</v>
      </c>
      <c r="BG81" s="34">
        <f t="shared" si="54"/>
        <v>0</v>
      </c>
      <c r="BH81" s="34">
        <f t="shared" si="55"/>
        <v>0</v>
      </c>
      <c r="BI81" s="34">
        <f t="shared" si="55"/>
        <v>0</v>
      </c>
      <c r="BJ81" s="34">
        <f t="shared" si="56"/>
        <v>0</v>
      </c>
      <c r="BK81" s="34">
        <f t="shared" si="57"/>
        <v>0</v>
      </c>
      <c r="BL81" s="34">
        <f t="shared" si="57"/>
        <v>0</v>
      </c>
      <c r="BM81" s="34">
        <f t="shared" si="57"/>
        <v>0</v>
      </c>
    </row>
    <row r="82" spans="1:65" ht="16.5" hidden="1">
      <c r="A82" s="26">
        <v>74</v>
      </c>
      <c r="B82" s="169"/>
      <c r="C82" s="29"/>
      <c r="D82" s="29">
        <f t="shared" si="29"/>
        <v>0</v>
      </c>
      <c r="E82" s="29">
        <f t="shared" si="30"/>
        <v>0</v>
      </c>
      <c r="F82" s="29"/>
      <c r="G82" s="29"/>
      <c r="H82" s="29"/>
      <c r="I82" s="32">
        <f t="shared" si="31"/>
        <v>0</v>
      </c>
      <c r="J82" s="32">
        <f t="shared" si="31"/>
        <v>0</v>
      </c>
      <c r="K82" s="32">
        <f t="shared" si="31"/>
        <v>0</v>
      </c>
      <c r="L82" s="51">
        <v>0</v>
      </c>
      <c r="M82" s="29">
        <f t="shared" si="32"/>
        <v>0</v>
      </c>
      <c r="N82" s="29">
        <f t="shared" si="33"/>
        <v>0</v>
      </c>
      <c r="O82" s="29">
        <v>0</v>
      </c>
      <c r="P82" s="29">
        <v>0</v>
      </c>
      <c r="Q82" s="29">
        <f t="shared" si="34"/>
        <v>0</v>
      </c>
      <c r="R82" s="32">
        <f t="shared" si="35"/>
        <v>0</v>
      </c>
      <c r="S82" s="32">
        <f t="shared" si="35"/>
        <v>0</v>
      </c>
      <c r="T82" s="32">
        <f t="shared" si="35"/>
        <v>0</v>
      </c>
      <c r="U82" s="51"/>
      <c r="V82" s="29">
        <f t="shared" si="36"/>
        <v>0</v>
      </c>
      <c r="W82" s="29">
        <f t="shared" si="37"/>
        <v>0</v>
      </c>
      <c r="X82" s="29"/>
      <c r="Y82" s="29"/>
      <c r="Z82" s="29">
        <f t="shared" si="38"/>
        <v>0</v>
      </c>
      <c r="AA82" s="32">
        <f t="shared" si="39"/>
        <v>0</v>
      </c>
      <c r="AB82" s="32">
        <f t="shared" si="39"/>
        <v>0</v>
      </c>
      <c r="AC82" s="32">
        <f t="shared" si="39"/>
        <v>0</v>
      </c>
      <c r="AD82" s="51"/>
      <c r="AE82" s="29">
        <f t="shared" si="40"/>
        <v>0</v>
      </c>
      <c r="AF82" s="29">
        <f t="shared" si="41"/>
        <v>0</v>
      </c>
      <c r="AG82" s="29"/>
      <c r="AH82" s="29"/>
      <c r="AI82" s="29">
        <f t="shared" si="42"/>
        <v>0</v>
      </c>
      <c r="AJ82" s="29">
        <f t="shared" si="43"/>
        <v>0</v>
      </c>
      <c r="AK82" s="29">
        <f t="shared" si="43"/>
        <v>0</v>
      </c>
      <c r="AL82" s="29">
        <f t="shared" si="43"/>
        <v>0</v>
      </c>
      <c r="AM82" s="51"/>
      <c r="AN82" s="29">
        <f t="shared" si="44"/>
        <v>0</v>
      </c>
      <c r="AO82" s="29">
        <f t="shared" si="45"/>
        <v>0</v>
      </c>
      <c r="AP82" s="29"/>
      <c r="AQ82" s="29"/>
      <c r="AR82" s="29">
        <f t="shared" si="46"/>
        <v>0</v>
      </c>
      <c r="AS82" s="29">
        <f t="shared" si="47"/>
        <v>0</v>
      </c>
      <c r="AT82" s="29">
        <f t="shared" si="47"/>
        <v>0</v>
      </c>
      <c r="AU82" s="29">
        <f t="shared" si="47"/>
        <v>0</v>
      </c>
      <c r="AV82" s="51"/>
      <c r="AW82" s="29">
        <f t="shared" si="48"/>
        <v>0</v>
      </c>
      <c r="AX82" s="29">
        <f t="shared" si="49"/>
        <v>0</v>
      </c>
      <c r="AY82" s="29"/>
      <c r="AZ82" s="29"/>
      <c r="BA82" s="29">
        <f t="shared" si="50"/>
        <v>0</v>
      </c>
      <c r="BB82" s="29">
        <f t="shared" si="51"/>
        <v>0</v>
      </c>
      <c r="BC82" s="29">
        <f t="shared" si="51"/>
        <v>0</v>
      </c>
      <c r="BD82" s="29">
        <f t="shared" si="51"/>
        <v>0</v>
      </c>
      <c r="BE82" s="34">
        <f t="shared" si="52"/>
        <v>0</v>
      </c>
      <c r="BF82" s="34">
        <f t="shared" si="53"/>
        <v>0</v>
      </c>
      <c r="BG82" s="34">
        <f t="shared" si="54"/>
        <v>0</v>
      </c>
      <c r="BH82" s="34">
        <f t="shared" si="55"/>
        <v>0</v>
      </c>
      <c r="BI82" s="34">
        <f t="shared" si="55"/>
        <v>0</v>
      </c>
      <c r="BJ82" s="34">
        <f t="shared" si="56"/>
        <v>0</v>
      </c>
      <c r="BK82" s="34">
        <f t="shared" si="57"/>
        <v>0</v>
      </c>
      <c r="BL82" s="34">
        <f t="shared" si="57"/>
        <v>0</v>
      </c>
      <c r="BM82" s="34">
        <f t="shared" si="57"/>
        <v>0</v>
      </c>
    </row>
    <row r="83" spans="1:65" ht="16.5" hidden="1">
      <c r="A83" s="26">
        <v>75</v>
      </c>
      <c r="B83" s="169"/>
      <c r="C83" s="29"/>
      <c r="D83" s="29">
        <f t="shared" si="29"/>
        <v>0</v>
      </c>
      <c r="E83" s="29">
        <f t="shared" si="30"/>
        <v>0</v>
      </c>
      <c r="F83" s="29"/>
      <c r="G83" s="29"/>
      <c r="H83" s="29"/>
      <c r="I83" s="32">
        <f t="shared" si="31"/>
        <v>0</v>
      </c>
      <c r="J83" s="32">
        <f t="shared" si="31"/>
        <v>0</v>
      </c>
      <c r="K83" s="32">
        <f t="shared" si="31"/>
        <v>0</v>
      </c>
      <c r="L83" s="51">
        <v>0</v>
      </c>
      <c r="M83" s="29">
        <f t="shared" si="32"/>
        <v>0</v>
      </c>
      <c r="N83" s="29">
        <f t="shared" si="33"/>
        <v>0</v>
      </c>
      <c r="O83" s="29">
        <v>0</v>
      </c>
      <c r="P83" s="29">
        <v>0</v>
      </c>
      <c r="Q83" s="29">
        <f t="shared" si="34"/>
        <v>0</v>
      </c>
      <c r="R83" s="32">
        <f t="shared" si="35"/>
        <v>0</v>
      </c>
      <c r="S83" s="32">
        <f t="shared" si="35"/>
        <v>0</v>
      </c>
      <c r="T83" s="32">
        <f t="shared" si="35"/>
        <v>0</v>
      </c>
      <c r="U83" s="51"/>
      <c r="V83" s="29">
        <f t="shared" si="36"/>
        <v>0</v>
      </c>
      <c r="W83" s="29">
        <f t="shared" si="37"/>
        <v>0</v>
      </c>
      <c r="X83" s="29"/>
      <c r="Y83" s="29"/>
      <c r="Z83" s="29">
        <f t="shared" si="38"/>
        <v>0</v>
      </c>
      <c r="AA83" s="32">
        <f t="shared" si="39"/>
        <v>0</v>
      </c>
      <c r="AB83" s="32">
        <f t="shared" si="39"/>
        <v>0</v>
      </c>
      <c r="AC83" s="32">
        <f t="shared" si="39"/>
        <v>0</v>
      </c>
      <c r="AD83" s="51"/>
      <c r="AE83" s="29">
        <f t="shared" si="40"/>
        <v>0</v>
      </c>
      <c r="AF83" s="29">
        <f t="shared" si="41"/>
        <v>0</v>
      </c>
      <c r="AG83" s="29"/>
      <c r="AH83" s="29"/>
      <c r="AI83" s="29">
        <f t="shared" si="42"/>
        <v>0</v>
      </c>
      <c r="AJ83" s="29">
        <f t="shared" si="43"/>
        <v>0</v>
      </c>
      <c r="AK83" s="29">
        <f t="shared" si="43"/>
        <v>0</v>
      </c>
      <c r="AL83" s="29">
        <f t="shared" si="43"/>
        <v>0</v>
      </c>
      <c r="AM83" s="51"/>
      <c r="AN83" s="29">
        <f t="shared" si="44"/>
        <v>0</v>
      </c>
      <c r="AO83" s="29">
        <f t="shared" si="45"/>
        <v>0</v>
      </c>
      <c r="AP83" s="29"/>
      <c r="AQ83" s="29"/>
      <c r="AR83" s="29">
        <f t="shared" si="46"/>
        <v>0</v>
      </c>
      <c r="AS83" s="29">
        <f t="shared" si="47"/>
        <v>0</v>
      </c>
      <c r="AT83" s="29">
        <f t="shared" si="47"/>
        <v>0</v>
      </c>
      <c r="AU83" s="29">
        <f t="shared" si="47"/>
        <v>0</v>
      </c>
      <c r="AV83" s="51"/>
      <c r="AW83" s="29">
        <f t="shared" si="48"/>
        <v>0</v>
      </c>
      <c r="AX83" s="29">
        <f t="shared" si="49"/>
        <v>0</v>
      </c>
      <c r="AY83" s="29"/>
      <c r="AZ83" s="29"/>
      <c r="BA83" s="29">
        <f t="shared" si="50"/>
        <v>0</v>
      </c>
      <c r="BB83" s="29">
        <f t="shared" si="51"/>
        <v>0</v>
      </c>
      <c r="BC83" s="29">
        <f t="shared" si="51"/>
        <v>0</v>
      </c>
      <c r="BD83" s="29">
        <f t="shared" si="51"/>
        <v>0</v>
      </c>
      <c r="BE83" s="34">
        <f t="shared" si="52"/>
        <v>0</v>
      </c>
      <c r="BF83" s="34">
        <f t="shared" si="53"/>
        <v>0</v>
      </c>
      <c r="BG83" s="34">
        <f t="shared" si="54"/>
        <v>0</v>
      </c>
      <c r="BH83" s="34">
        <f t="shared" si="55"/>
        <v>0</v>
      </c>
      <c r="BI83" s="34">
        <f t="shared" si="55"/>
        <v>0</v>
      </c>
      <c r="BJ83" s="34">
        <f t="shared" si="56"/>
        <v>0</v>
      </c>
      <c r="BK83" s="34">
        <f t="shared" si="57"/>
        <v>0</v>
      </c>
      <c r="BL83" s="34">
        <f t="shared" si="57"/>
        <v>0</v>
      </c>
      <c r="BM83" s="34">
        <f t="shared" si="57"/>
        <v>0</v>
      </c>
    </row>
    <row r="84" spans="1:65" ht="16.5" hidden="1">
      <c r="A84" s="26">
        <v>76</v>
      </c>
      <c r="B84" s="169"/>
      <c r="C84" s="29"/>
      <c r="D84" s="29">
        <f t="shared" si="29"/>
        <v>0</v>
      </c>
      <c r="E84" s="29">
        <f t="shared" si="30"/>
        <v>0</v>
      </c>
      <c r="F84" s="29"/>
      <c r="G84" s="29"/>
      <c r="H84" s="29"/>
      <c r="I84" s="32">
        <f t="shared" si="31"/>
        <v>0</v>
      </c>
      <c r="J84" s="32">
        <f t="shared" si="31"/>
        <v>0</v>
      </c>
      <c r="K84" s="32">
        <f t="shared" si="31"/>
        <v>0</v>
      </c>
      <c r="L84" s="51">
        <v>0</v>
      </c>
      <c r="M84" s="29">
        <f t="shared" si="32"/>
        <v>0</v>
      </c>
      <c r="N84" s="29">
        <f t="shared" si="33"/>
        <v>0</v>
      </c>
      <c r="O84" s="29">
        <v>0</v>
      </c>
      <c r="P84" s="29">
        <v>0</v>
      </c>
      <c r="Q84" s="29">
        <f t="shared" si="34"/>
        <v>0</v>
      </c>
      <c r="R84" s="32">
        <f t="shared" si="35"/>
        <v>0</v>
      </c>
      <c r="S84" s="32">
        <f t="shared" si="35"/>
        <v>0</v>
      </c>
      <c r="T84" s="32">
        <f t="shared" si="35"/>
        <v>0</v>
      </c>
      <c r="U84" s="51"/>
      <c r="V84" s="29">
        <f t="shared" si="36"/>
        <v>0</v>
      </c>
      <c r="W84" s="29">
        <f t="shared" si="37"/>
        <v>0</v>
      </c>
      <c r="X84" s="29"/>
      <c r="Y84" s="29"/>
      <c r="Z84" s="29">
        <f t="shared" si="38"/>
        <v>0</v>
      </c>
      <c r="AA84" s="32">
        <f t="shared" si="39"/>
        <v>0</v>
      </c>
      <c r="AB84" s="32">
        <f t="shared" si="39"/>
        <v>0</v>
      </c>
      <c r="AC84" s="32">
        <f t="shared" si="39"/>
        <v>0</v>
      </c>
      <c r="AD84" s="51"/>
      <c r="AE84" s="29">
        <f t="shared" si="40"/>
        <v>0</v>
      </c>
      <c r="AF84" s="29">
        <f t="shared" si="41"/>
        <v>0</v>
      </c>
      <c r="AG84" s="29"/>
      <c r="AH84" s="29"/>
      <c r="AI84" s="29">
        <f t="shared" si="42"/>
        <v>0</v>
      </c>
      <c r="AJ84" s="29">
        <f t="shared" si="43"/>
        <v>0</v>
      </c>
      <c r="AK84" s="29">
        <f t="shared" si="43"/>
        <v>0</v>
      </c>
      <c r="AL84" s="29">
        <f t="shared" si="43"/>
        <v>0</v>
      </c>
      <c r="AM84" s="51"/>
      <c r="AN84" s="29">
        <f t="shared" si="44"/>
        <v>0</v>
      </c>
      <c r="AO84" s="29">
        <f t="shared" si="45"/>
        <v>0</v>
      </c>
      <c r="AP84" s="29"/>
      <c r="AQ84" s="29"/>
      <c r="AR84" s="29">
        <f t="shared" si="46"/>
        <v>0</v>
      </c>
      <c r="AS84" s="29">
        <f t="shared" si="47"/>
        <v>0</v>
      </c>
      <c r="AT84" s="29">
        <f t="shared" si="47"/>
        <v>0</v>
      </c>
      <c r="AU84" s="29">
        <f t="shared" si="47"/>
        <v>0</v>
      </c>
      <c r="AV84" s="51"/>
      <c r="AW84" s="29">
        <f t="shared" si="48"/>
        <v>0</v>
      </c>
      <c r="AX84" s="29">
        <f t="shared" si="49"/>
        <v>0</v>
      </c>
      <c r="AY84" s="29"/>
      <c r="AZ84" s="29"/>
      <c r="BA84" s="29">
        <f t="shared" si="50"/>
        <v>0</v>
      </c>
      <c r="BB84" s="29">
        <f t="shared" si="51"/>
        <v>0</v>
      </c>
      <c r="BC84" s="29">
        <f t="shared" si="51"/>
        <v>0</v>
      </c>
      <c r="BD84" s="29">
        <f t="shared" si="51"/>
        <v>0</v>
      </c>
      <c r="BE84" s="34">
        <f t="shared" si="52"/>
        <v>0</v>
      </c>
      <c r="BF84" s="34">
        <f t="shared" si="53"/>
        <v>0</v>
      </c>
      <c r="BG84" s="34">
        <f t="shared" si="54"/>
        <v>0</v>
      </c>
      <c r="BH84" s="34">
        <f t="shared" si="55"/>
        <v>0</v>
      </c>
      <c r="BI84" s="34">
        <f t="shared" si="55"/>
        <v>0</v>
      </c>
      <c r="BJ84" s="34">
        <f t="shared" si="56"/>
        <v>0</v>
      </c>
      <c r="BK84" s="34">
        <f t="shared" si="57"/>
        <v>0</v>
      </c>
      <c r="BL84" s="34">
        <f t="shared" si="57"/>
        <v>0</v>
      </c>
      <c r="BM84" s="34">
        <f t="shared" si="57"/>
        <v>0</v>
      </c>
    </row>
    <row r="85" spans="1:65" ht="16.5" hidden="1">
      <c r="A85" s="26">
        <v>77</v>
      </c>
      <c r="B85" s="169"/>
      <c r="C85" s="29"/>
      <c r="D85" s="29">
        <f t="shared" si="29"/>
        <v>0</v>
      </c>
      <c r="E85" s="29">
        <f t="shared" si="30"/>
        <v>0</v>
      </c>
      <c r="F85" s="29"/>
      <c r="G85" s="29"/>
      <c r="H85" s="29"/>
      <c r="I85" s="32">
        <f t="shared" si="31"/>
        <v>0</v>
      </c>
      <c r="J85" s="32">
        <f t="shared" si="31"/>
        <v>0</v>
      </c>
      <c r="K85" s="32">
        <f t="shared" si="31"/>
        <v>0</v>
      </c>
      <c r="L85" s="51">
        <v>0</v>
      </c>
      <c r="M85" s="29">
        <f t="shared" si="32"/>
        <v>0</v>
      </c>
      <c r="N85" s="29">
        <f t="shared" si="33"/>
        <v>0</v>
      </c>
      <c r="O85" s="29">
        <v>0</v>
      </c>
      <c r="P85" s="29">
        <v>0</v>
      </c>
      <c r="Q85" s="29">
        <f t="shared" si="34"/>
        <v>0</v>
      </c>
      <c r="R85" s="32">
        <f t="shared" si="35"/>
        <v>0</v>
      </c>
      <c r="S85" s="32">
        <f t="shared" si="35"/>
        <v>0</v>
      </c>
      <c r="T85" s="32">
        <f t="shared" si="35"/>
        <v>0</v>
      </c>
      <c r="U85" s="51"/>
      <c r="V85" s="29">
        <f t="shared" si="36"/>
        <v>0</v>
      </c>
      <c r="W85" s="29">
        <f t="shared" si="37"/>
        <v>0</v>
      </c>
      <c r="X85" s="29"/>
      <c r="Y85" s="29"/>
      <c r="Z85" s="29">
        <f t="shared" si="38"/>
        <v>0</v>
      </c>
      <c r="AA85" s="32">
        <f t="shared" si="39"/>
        <v>0</v>
      </c>
      <c r="AB85" s="32">
        <f t="shared" si="39"/>
        <v>0</v>
      </c>
      <c r="AC85" s="32">
        <f t="shared" si="39"/>
        <v>0</v>
      </c>
      <c r="AD85" s="51"/>
      <c r="AE85" s="29">
        <f t="shared" si="40"/>
        <v>0</v>
      </c>
      <c r="AF85" s="29">
        <f t="shared" si="41"/>
        <v>0</v>
      </c>
      <c r="AG85" s="29"/>
      <c r="AH85" s="29"/>
      <c r="AI85" s="29">
        <f t="shared" si="42"/>
        <v>0</v>
      </c>
      <c r="AJ85" s="29">
        <f t="shared" si="43"/>
        <v>0</v>
      </c>
      <c r="AK85" s="29">
        <f t="shared" si="43"/>
        <v>0</v>
      </c>
      <c r="AL85" s="29">
        <f t="shared" si="43"/>
        <v>0</v>
      </c>
      <c r="AM85" s="51"/>
      <c r="AN85" s="29">
        <f t="shared" si="44"/>
        <v>0</v>
      </c>
      <c r="AO85" s="29">
        <f t="shared" si="45"/>
        <v>0</v>
      </c>
      <c r="AP85" s="29"/>
      <c r="AQ85" s="29"/>
      <c r="AR85" s="29">
        <f t="shared" si="46"/>
        <v>0</v>
      </c>
      <c r="AS85" s="29">
        <f t="shared" si="47"/>
        <v>0</v>
      </c>
      <c r="AT85" s="29">
        <f t="shared" si="47"/>
        <v>0</v>
      </c>
      <c r="AU85" s="29">
        <f t="shared" si="47"/>
        <v>0</v>
      </c>
      <c r="AV85" s="51"/>
      <c r="AW85" s="29">
        <f t="shared" si="48"/>
        <v>0</v>
      </c>
      <c r="AX85" s="29">
        <f t="shared" si="49"/>
        <v>0</v>
      </c>
      <c r="AY85" s="29"/>
      <c r="AZ85" s="29"/>
      <c r="BA85" s="29">
        <f t="shared" si="50"/>
        <v>0</v>
      </c>
      <c r="BB85" s="29">
        <f t="shared" si="51"/>
        <v>0</v>
      </c>
      <c r="BC85" s="29">
        <f t="shared" si="51"/>
        <v>0</v>
      </c>
      <c r="BD85" s="29">
        <f t="shared" si="51"/>
        <v>0</v>
      </c>
      <c r="BE85" s="34">
        <f t="shared" si="52"/>
        <v>0</v>
      </c>
      <c r="BF85" s="34">
        <f t="shared" si="53"/>
        <v>0</v>
      </c>
      <c r="BG85" s="34">
        <f t="shared" si="54"/>
        <v>0</v>
      </c>
      <c r="BH85" s="34">
        <f t="shared" si="55"/>
        <v>0</v>
      </c>
      <c r="BI85" s="34">
        <f t="shared" si="55"/>
        <v>0</v>
      </c>
      <c r="BJ85" s="34">
        <f t="shared" si="56"/>
        <v>0</v>
      </c>
      <c r="BK85" s="34">
        <f t="shared" si="57"/>
        <v>0</v>
      </c>
      <c r="BL85" s="34">
        <f t="shared" si="57"/>
        <v>0</v>
      </c>
      <c r="BM85" s="34">
        <f t="shared" si="57"/>
        <v>0</v>
      </c>
    </row>
    <row r="86" spans="1:65" ht="16.5" hidden="1">
      <c r="A86" s="26">
        <v>78</v>
      </c>
      <c r="B86" s="169"/>
      <c r="C86" s="29"/>
      <c r="D86" s="29">
        <f t="shared" si="29"/>
        <v>0</v>
      </c>
      <c r="E86" s="29">
        <f t="shared" si="30"/>
        <v>0</v>
      </c>
      <c r="F86" s="29"/>
      <c r="G86" s="29"/>
      <c r="H86" s="29"/>
      <c r="I86" s="32">
        <f t="shared" si="31"/>
        <v>0</v>
      </c>
      <c r="J86" s="32">
        <f t="shared" si="31"/>
        <v>0</v>
      </c>
      <c r="K86" s="32">
        <f t="shared" si="31"/>
        <v>0</v>
      </c>
      <c r="L86" s="51">
        <v>0</v>
      </c>
      <c r="M86" s="29">
        <f t="shared" si="32"/>
        <v>0</v>
      </c>
      <c r="N86" s="29">
        <f t="shared" si="33"/>
        <v>0</v>
      </c>
      <c r="O86" s="29">
        <v>0</v>
      </c>
      <c r="P86" s="29">
        <v>0</v>
      </c>
      <c r="Q86" s="29">
        <f t="shared" si="34"/>
        <v>0</v>
      </c>
      <c r="R86" s="32">
        <f t="shared" si="35"/>
        <v>0</v>
      </c>
      <c r="S86" s="32">
        <f t="shared" si="35"/>
        <v>0</v>
      </c>
      <c r="T86" s="32">
        <f t="shared" si="35"/>
        <v>0</v>
      </c>
      <c r="U86" s="51"/>
      <c r="V86" s="29">
        <f t="shared" si="36"/>
        <v>0</v>
      </c>
      <c r="W86" s="29">
        <f t="shared" si="37"/>
        <v>0</v>
      </c>
      <c r="X86" s="29"/>
      <c r="Y86" s="29"/>
      <c r="Z86" s="29">
        <f t="shared" si="38"/>
        <v>0</v>
      </c>
      <c r="AA86" s="32">
        <f t="shared" si="39"/>
        <v>0</v>
      </c>
      <c r="AB86" s="32">
        <f t="shared" si="39"/>
        <v>0</v>
      </c>
      <c r="AC86" s="32">
        <f t="shared" si="39"/>
        <v>0</v>
      </c>
      <c r="AD86" s="51"/>
      <c r="AE86" s="29">
        <f t="shared" si="40"/>
        <v>0</v>
      </c>
      <c r="AF86" s="29">
        <f t="shared" si="41"/>
        <v>0</v>
      </c>
      <c r="AG86" s="29"/>
      <c r="AH86" s="29"/>
      <c r="AI86" s="29">
        <f t="shared" si="42"/>
        <v>0</v>
      </c>
      <c r="AJ86" s="29">
        <f t="shared" si="43"/>
        <v>0</v>
      </c>
      <c r="AK86" s="29">
        <f t="shared" si="43"/>
        <v>0</v>
      </c>
      <c r="AL86" s="29">
        <f t="shared" si="43"/>
        <v>0</v>
      </c>
      <c r="AM86" s="51"/>
      <c r="AN86" s="29">
        <f t="shared" si="44"/>
        <v>0</v>
      </c>
      <c r="AO86" s="29">
        <f t="shared" si="45"/>
        <v>0</v>
      </c>
      <c r="AP86" s="29"/>
      <c r="AQ86" s="29"/>
      <c r="AR86" s="29">
        <f t="shared" si="46"/>
        <v>0</v>
      </c>
      <c r="AS86" s="29">
        <f t="shared" si="47"/>
        <v>0</v>
      </c>
      <c r="AT86" s="29">
        <f t="shared" si="47"/>
        <v>0</v>
      </c>
      <c r="AU86" s="29">
        <f t="shared" si="47"/>
        <v>0</v>
      </c>
      <c r="AV86" s="51"/>
      <c r="AW86" s="29">
        <f t="shared" si="48"/>
        <v>0</v>
      </c>
      <c r="AX86" s="29">
        <f t="shared" si="49"/>
        <v>0</v>
      </c>
      <c r="AY86" s="29"/>
      <c r="AZ86" s="29"/>
      <c r="BA86" s="29">
        <f t="shared" si="50"/>
        <v>0</v>
      </c>
      <c r="BB86" s="29">
        <f t="shared" si="51"/>
        <v>0</v>
      </c>
      <c r="BC86" s="29">
        <f t="shared" si="51"/>
        <v>0</v>
      </c>
      <c r="BD86" s="29">
        <f t="shared" si="51"/>
        <v>0</v>
      </c>
      <c r="BE86" s="34">
        <f t="shared" si="52"/>
        <v>0</v>
      </c>
      <c r="BF86" s="34">
        <f t="shared" si="53"/>
        <v>0</v>
      </c>
      <c r="BG86" s="34">
        <f t="shared" si="54"/>
        <v>0</v>
      </c>
      <c r="BH86" s="34">
        <f t="shared" si="55"/>
        <v>0</v>
      </c>
      <c r="BI86" s="34">
        <f t="shared" si="55"/>
        <v>0</v>
      </c>
      <c r="BJ86" s="34">
        <f t="shared" si="56"/>
        <v>0</v>
      </c>
      <c r="BK86" s="34">
        <f t="shared" si="57"/>
        <v>0</v>
      </c>
      <c r="BL86" s="34">
        <f t="shared" si="57"/>
        <v>0</v>
      </c>
      <c r="BM86" s="34">
        <f t="shared" si="57"/>
        <v>0</v>
      </c>
    </row>
    <row r="87" spans="1:65" ht="16.5" hidden="1">
      <c r="A87" s="26">
        <v>79</v>
      </c>
      <c r="B87" s="169"/>
      <c r="C87" s="29"/>
      <c r="D87" s="29">
        <f t="shared" si="29"/>
        <v>0</v>
      </c>
      <c r="E87" s="29">
        <f t="shared" si="30"/>
        <v>0</v>
      </c>
      <c r="F87" s="29"/>
      <c r="G87" s="29"/>
      <c r="H87" s="29"/>
      <c r="I87" s="32">
        <f t="shared" si="31"/>
        <v>0</v>
      </c>
      <c r="J87" s="32">
        <f t="shared" si="31"/>
        <v>0</v>
      </c>
      <c r="K87" s="32">
        <f t="shared" si="31"/>
        <v>0</v>
      </c>
      <c r="L87" s="51">
        <v>0</v>
      </c>
      <c r="M87" s="29">
        <f t="shared" si="32"/>
        <v>0</v>
      </c>
      <c r="N87" s="29">
        <f t="shared" si="33"/>
        <v>0</v>
      </c>
      <c r="O87" s="29">
        <v>0</v>
      </c>
      <c r="P87" s="29">
        <v>0</v>
      </c>
      <c r="Q87" s="29">
        <f t="shared" si="34"/>
        <v>0</v>
      </c>
      <c r="R87" s="32">
        <f t="shared" si="35"/>
        <v>0</v>
      </c>
      <c r="S87" s="32">
        <f t="shared" si="35"/>
        <v>0</v>
      </c>
      <c r="T87" s="32">
        <f t="shared" si="35"/>
        <v>0</v>
      </c>
      <c r="U87" s="51"/>
      <c r="V87" s="29">
        <f t="shared" si="36"/>
        <v>0</v>
      </c>
      <c r="W87" s="29">
        <f t="shared" si="37"/>
        <v>0</v>
      </c>
      <c r="X87" s="29"/>
      <c r="Y87" s="29"/>
      <c r="Z87" s="29">
        <f t="shared" si="38"/>
        <v>0</v>
      </c>
      <c r="AA87" s="32">
        <f t="shared" si="39"/>
        <v>0</v>
      </c>
      <c r="AB87" s="32">
        <f t="shared" si="39"/>
        <v>0</v>
      </c>
      <c r="AC87" s="32">
        <f t="shared" si="39"/>
        <v>0</v>
      </c>
      <c r="AD87" s="51"/>
      <c r="AE87" s="29">
        <f t="shared" si="40"/>
        <v>0</v>
      </c>
      <c r="AF87" s="29">
        <f t="shared" si="41"/>
        <v>0</v>
      </c>
      <c r="AG87" s="29"/>
      <c r="AH87" s="29"/>
      <c r="AI87" s="29">
        <f t="shared" si="42"/>
        <v>0</v>
      </c>
      <c r="AJ87" s="29">
        <f t="shared" si="43"/>
        <v>0</v>
      </c>
      <c r="AK87" s="29">
        <f t="shared" si="43"/>
        <v>0</v>
      </c>
      <c r="AL87" s="29">
        <f t="shared" si="43"/>
        <v>0</v>
      </c>
      <c r="AM87" s="51"/>
      <c r="AN87" s="29">
        <f t="shared" si="44"/>
        <v>0</v>
      </c>
      <c r="AO87" s="29">
        <f t="shared" si="45"/>
        <v>0</v>
      </c>
      <c r="AP87" s="29"/>
      <c r="AQ87" s="29"/>
      <c r="AR87" s="29">
        <f t="shared" si="46"/>
        <v>0</v>
      </c>
      <c r="AS87" s="29">
        <f t="shared" si="47"/>
        <v>0</v>
      </c>
      <c r="AT87" s="29">
        <f t="shared" si="47"/>
        <v>0</v>
      </c>
      <c r="AU87" s="29">
        <f t="shared" si="47"/>
        <v>0</v>
      </c>
      <c r="AV87" s="51"/>
      <c r="AW87" s="29">
        <f t="shared" si="48"/>
        <v>0</v>
      </c>
      <c r="AX87" s="29">
        <f t="shared" si="49"/>
        <v>0</v>
      </c>
      <c r="AY87" s="29"/>
      <c r="AZ87" s="29"/>
      <c r="BA87" s="29">
        <f t="shared" si="50"/>
        <v>0</v>
      </c>
      <c r="BB87" s="29">
        <f t="shared" si="51"/>
        <v>0</v>
      </c>
      <c r="BC87" s="29">
        <f t="shared" si="51"/>
        <v>0</v>
      </c>
      <c r="BD87" s="29">
        <f t="shared" si="51"/>
        <v>0</v>
      </c>
      <c r="BE87" s="34">
        <f t="shared" si="52"/>
        <v>0</v>
      </c>
      <c r="BF87" s="34">
        <f t="shared" si="53"/>
        <v>0</v>
      </c>
      <c r="BG87" s="34">
        <f t="shared" si="54"/>
        <v>0</v>
      </c>
      <c r="BH87" s="34">
        <f t="shared" si="55"/>
        <v>0</v>
      </c>
      <c r="BI87" s="34">
        <f t="shared" si="55"/>
        <v>0</v>
      </c>
      <c r="BJ87" s="34">
        <f t="shared" si="56"/>
        <v>0</v>
      </c>
      <c r="BK87" s="34">
        <f t="shared" si="57"/>
        <v>0</v>
      </c>
      <c r="BL87" s="34">
        <f t="shared" si="57"/>
        <v>0</v>
      </c>
      <c r="BM87" s="34">
        <f t="shared" si="57"/>
        <v>0</v>
      </c>
    </row>
    <row r="88" spans="1:65" ht="16.5" hidden="1">
      <c r="A88" s="26">
        <v>80</v>
      </c>
      <c r="B88" s="169"/>
      <c r="C88" s="29"/>
      <c r="D88" s="29">
        <f t="shared" si="29"/>
        <v>0</v>
      </c>
      <c r="E88" s="29">
        <f t="shared" si="30"/>
        <v>0</v>
      </c>
      <c r="F88" s="29"/>
      <c r="G88" s="29"/>
      <c r="H88" s="29"/>
      <c r="I88" s="32">
        <f t="shared" si="31"/>
        <v>0</v>
      </c>
      <c r="J88" s="32">
        <f t="shared" si="31"/>
        <v>0</v>
      </c>
      <c r="K88" s="32">
        <f t="shared" si="31"/>
        <v>0</v>
      </c>
      <c r="L88" s="51">
        <v>0</v>
      </c>
      <c r="M88" s="29">
        <f t="shared" si="32"/>
        <v>0</v>
      </c>
      <c r="N88" s="29">
        <f t="shared" si="33"/>
        <v>0</v>
      </c>
      <c r="O88" s="29">
        <v>0</v>
      </c>
      <c r="P88" s="29">
        <v>0</v>
      </c>
      <c r="Q88" s="29">
        <f t="shared" si="34"/>
        <v>0</v>
      </c>
      <c r="R88" s="32">
        <f t="shared" si="35"/>
        <v>0</v>
      </c>
      <c r="S88" s="32">
        <f t="shared" si="35"/>
        <v>0</v>
      </c>
      <c r="T88" s="32">
        <f t="shared" si="35"/>
        <v>0</v>
      </c>
      <c r="U88" s="51"/>
      <c r="V88" s="29">
        <f t="shared" si="36"/>
        <v>0</v>
      </c>
      <c r="W88" s="29">
        <f t="shared" si="37"/>
        <v>0</v>
      </c>
      <c r="X88" s="29"/>
      <c r="Y88" s="29"/>
      <c r="Z88" s="29">
        <f t="shared" si="38"/>
        <v>0</v>
      </c>
      <c r="AA88" s="32">
        <f t="shared" si="39"/>
        <v>0</v>
      </c>
      <c r="AB88" s="32">
        <f t="shared" si="39"/>
        <v>0</v>
      </c>
      <c r="AC88" s="32">
        <f t="shared" si="39"/>
        <v>0</v>
      </c>
      <c r="AD88" s="51"/>
      <c r="AE88" s="29">
        <f t="shared" si="40"/>
        <v>0</v>
      </c>
      <c r="AF88" s="29">
        <f t="shared" si="41"/>
        <v>0</v>
      </c>
      <c r="AG88" s="29"/>
      <c r="AH88" s="29"/>
      <c r="AI88" s="29">
        <f t="shared" si="42"/>
        <v>0</v>
      </c>
      <c r="AJ88" s="29">
        <f t="shared" si="43"/>
        <v>0</v>
      </c>
      <c r="AK88" s="29">
        <f t="shared" si="43"/>
        <v>0</v>
      </c>
      <c r="AL88" s="29">
        <f t="shared" si="43"/>
        <v>0</v>
      </c>
      <c r="AM88" s="51"/>
      <c r="AN88" s="29">
        <f t="shared" si="44"/>
        <v>0</v>
      </c>
      <c r="AO88" s="29">
        <f t="shared" si="45"/>
        <v>0</v>
      </c>
      <c r="AP88" s="29"/>
      <c r="AQ88" s="29"/>
      <c r="AR88" s="29">
        <f t="shared" si="46"/>
        <v>0</v>
      </c>
      <c r="AS88" s="29">
        <f t="shared" si="47"/>
        <v>0</v>
      </c>
      <c r="AT88" s="29">
        <f t="shared" si="47"/>
        <v>0</v>
      </c>
      <c r="AU88" s="29">
        <f t="shared" si="47"/>
        <v>0</v>
      </c>
      <c r="AV88" s="51"/>
      <c r="AW88" s="29">
        <f t="shared" si="48"/>
        <v>0</v>
      </c>
      <c r="AX88" s="29">
        <f t="shared" si="49"/>
        <v>0</v>
      </c>
      <c r="AY88" s="29"/>
      <c r="AZ88" s="29"/>
      <c r="BA88" s="29">
        <f t="shared" si="50"/>
        <v>0</v>
      </c>
      <c r="BB88" s="29">
        <f t="shared" si="51"/>
        <v>0</v>
      </c>
      <c r="BC88" s="29">
        <f t="shared" si="51"/>
        <v>0</v>
      </c>
      <c r="BD88" s="29">
        <f t="shared" si="51"/>
        <v>0</v>
      </c>
      <c r="BE88" s="34">
        <f t="shared" si="52"/>
        <v>0</v>
      </c>
      <c r="BF88" s="34">
        <f t="shared" si="53"/>
        <v>0</v>
      </c>
      <c r="BG88" s="34">
        <f t="shared" si="54"/>
        <v>0</v>
      </c>
      <c r="BH88" s="34">
        <f t="shared" si="55"/>
        <v>0</v>
      </c>
      <c r="BI88" s="34">
        <f t="shared" si="55"/>
        <v>0</v>
      </c>
      <c r="BJ88" s="34">
        <f t="shared" si="56"/>
        <v>0</v>
      </c>
      <c r="BK88" s="34">
        <f t="shared" si="57"/>
        <v>0</v>
      </c>
      <c r="BL88" s="34">
        <f t="shared" si="57"/>
        <v>0</v>
      </c>
      <c r="BM88" s="34">
        <f t="shared" si="57"/>
        <v>0</v>
      </c>
    </row>
    <row r="89" spans="1:65" ht="16.5" hidden="1">
      <c r="A89" s="26">
        <v>81</v>
      </c>
      <c r="B89" s="169"/>
      <c r="C89" s="29"/>
      <c r="D89" s="29">
        <f t="shared" si="29"/>
        <v>0</v>
      </c>
      <c r="E89" s="29">
        <f t="shared" si="30"/>
        <v>0</v>
      </c>
      <c r="F89" s="29"/>
      <c r="G89" s="29"/>
      <c r="H89" s="29"/>
      <c r="I89" s="32">
        <f t="shared" si="31"/>
        <v>0</v>
      </c>
      <c r="J89" s="32">
        <f t="shared" si="31"/>
        <v>0</v>
      </c>
      <c r="K89" s="32">
        <f t="shared" si="31"/>
        <v>0</v>
      </c>
      <c r="L89" s="51">
        <v>0</v>
      </c>
      <c r="M89" s="29">
        <f t="shared" si="32"/>
        <v>0</v>
      </c>
      <c r="N89" s="29">
        <f t="shared" si="33"/>
        <v>0</v>
      </c>
      <c r="O89" s="29">
        <v>0</v>
      </c>
      <c r="P89" s="29">
        <v>0</v>
      </c>
      <c r="Q89" s="29">
        <f t="shared" si="34"/>
        <v>0</v>
      </c>
      <c r="R89" s="32">
        <f t="shared" si="35"/>
        <v>0</v>
      </c>
      <c r="S89" s="32">
        <f t="shared" si="35"/>
        <v>0</v>
      </c>
      <c r="T89" s="32">
        <f t="shared" si="35"/>
        <v>0</v>
      </c>
      <c r="U89" s="51"/>
      <c r="V89" s="29">
        <f t="shared" si="36"/>
        <v>0</v>
      </c>
      <c r="W89" s="29">
        <f t="shared" si="37"/>
        <v>0</v>
      </c>
      <c r="X89" s="29"/>
      <c r="Y89" s="29"/>
      <c r="Z89" s="29">
        <f t="shared" si="38"/>
        <v>0</v>
      </c>
      <c r="AA89" s="32">
        <f t="shared" si="39"/>
        <v>0</v>
      </c>
      <c r="AB89" s="32">
        <f t="shared" si="39"/>
        <v>0</v>
      </c>
      <c r="AC89" s="32">
        <f t="shared" si="39"/>
        <v>0</v>
      </c>
      <c r="AD89" s="51"/>
      <c r="AE89" s="29">
        <f t="shared" si="40"/>
        <v>0</v>
      </c>
      <c r="AF89" s="29">
        <f t="shared" si="41"/>
        <v>0</v>
      </c>
      <c r="AG89" s="29"/>
      <c r="AH89" s="29"/>
      <c r="AI89" s="29">
        <f t="shared" si="42"/>
        <v>0</v>
      </c>
      <c r="AJ89" s="29">
        <f t="shared" si="43"/>
        <v>0</v>
      </c>
      <c r="AK89" s="29">
        <f t="shared" si="43"/>
        <v>0</v>
      </c>
      <c r="AL89" s="29">
        <f t="shared" si="43"/>
        <v>0</v>
      </c>
      <c r="AM89" s="51"/>
      <c r="AN89" s="29">
        <f t="shared" si="44"/>
        <v>0</v>
      </c>
      <c r="AO89" s="29">
        <f t="shared" si="45"/>
        <v>0</v>
      </c>
      <c r="AP89" s="29"/>
      <c r="AQ89" s="29"/>
      <c r="AR89" s="29">
        <f t="shared" si="46"/>
        <v>0</v>
      </c>
      <c r="AS89" s="29">
        <f t="shared" si="47"/>
        <v>0</v>
      </c>
      <c r="AT89" s="29">
        <f t="shared" si="47"/>
        <v>0</v>
      </c>
      <c r="AU89" s="29">
        <f t="shared" si="47"/>
        <v>0</v>
      </c>
      <c r="AV89" s="51"/>
      <c r="AW89" s="29">
        <f t="shared" si="48"/>
        <v>0</v>
      </c>
      <c r="AX89" s="29">
        <f t="shared" si="49"/>
        <v>0</v>
      </c>
      <c r="AY89" s="29"/>
      <c r="AZ89" s="29"/>
      <c r="BA89" s="29">
        <f t="shared" si="50"/>
        <v>0</v>
      </c>
      <c r="BB89" s="29">
        <f t="shared" si="51"/>
        <v>0</v>
      </c>
      <c r="BC89" s="29">
        <f t="shared" si="51"/>
        <v>0</v>
      </c>
      <c r="BD89" s="29">
        <f t="shared" si="51"/>
        <v>0</v>
      </c>
      <c r="BE89" s="34">
        <f t="shared" si="52"/>
        <v>0</v>
      </c>
      <c r="BF89" s="34">
        <f t="shared" si="53"/>
        <v>0</v>
      </c>
      <c r="BG89" s="34">
        <f t="shared" si="54"/>
        <v>0</v>
      </c>
      <c r="BH89" s="34">
        <f t="shared" si="55"/>
        <v>0</v>
      </c>
      <c r="BI89" s="34">
        <f t="shared" si="55"/>
        <v>0</v>
      </c>
      <c r="BJ89" s="34">
        <f t="shared" si="56"/>
        <v>0</v>
      </c>
      <c r="BK89" s="34">
        <f t="shared" si="57"/>
        <v>0</v>
      </c>
      <c r="BL89" s="34">
        <f t="shared" si="57"/>
        <v>0</v>
      </c>
      <c r="BM89" s="34">
        <f t="shared" si="57"/>
        <v>0</v>
      </c>
    </row>
    <row r="90" spans="1:65" ht="16.5" hidden="1">
      <c r="A90" s="26">
        <v>82</v>
      </c>
      <c r="B90" s="169"/>
      <c r="C90" s="29"/>
      <c r="D90" s="29">
        <f t="shared" si="29"/>
        <v>0</v>
      </c>
      <c r="E90" s="29">
        <f t="shared" si="30"/>
        <v>0</v>
      </c>
      <c r="F90" s="29"/>
      <c r="G90" s="29"/>
      <c r="H90" s="29"/>
      <c r="I90" s="32">
        <f t="shared" si="31"/>
        <v>0</v>
      </c>
      <c r="J90" s="32">
        <f t="shared" si="31"/>
        <v>0</v>
      </c>
      <c r="K90" s="32">
        <f t="shared" si="31"/>
        <v>0</v>
      </c>
      <c r="L90" s="51">
        <v>0</v>
      </c>
      <c r="M90" s="29">
        <f t="shared" si="32"/>
        <v>0</v>
      </c>
      <c r="N90" s="29">
        <f t="shared" si="33"/>
        <v>0</v>
      </c>
      <c r="O90" s="29">
        <v>0</v>
      </c>
      <c r="P90" s="29">
        <v>0</v>
      </c>
      <c r="Q90" s="29">
        <f t="shared" si="34"/>
        <v>0</v>
      </c>
      <c r="R90" s="32">
        <f t="shared" si="35"/>
        <v>0</v>
      </c>
      <c r="S90" s="32">
        <f t="shared" si="35"/>
        <v>0</v>
      </c>
      <c r="T90" s="32">
        <f t="shared" si="35"/>
        <v>0</v>
      </c>
      <c r="U90" s="51"/>
      <c r="V90" s="29">
        <f t="shared" si="36"/>
        <v>0</v>
      </c>
      <c r="W90" s="29">
        <f t="shared" si="37"/>
        <v>0</v>
      </c>
      <c r="X90" s="29"/>
      <c r="Y90" s="29"/>
      <c r="Z90" s="29">
        <f t="shared" si="38"/>
        <v>0</v>
      </c>
      <c r="AA90" s="32">
        <f t="shared" si="39"/>
        <v>0</v>
      </c>
      <c r="AB90" s="32">
        <f t="shared" si="39"/>
        <v>0</v>
      </c>
      <c r="AC90" s="32">
        <f t="shared" si="39"/>
        <v>0</v>
      </c>
      <c r="AD90" s="51"/>
      <c r="AE90" s="29">
        <f t="shared" si="40"/>
        <v>0</v>
      </c>
      <c r="AF90" s="29">
        <f t="shared" si="41"/>
        <v>0</v>
      </c>
      <c r="AG90" s="29"/>
      <c r="AH90" s="29"/>
      <c r="AI90" s="29">
        <f t="shared" si="42"/>
        <v>0</v>
      </c>
      <c r="AJ90" s="29">
        <f t="shared" si="43"/>
        <v>0</v>
      </c>
      <c r="AK90" s="29">
        <f t="shared" si="43"/>
        <v>0</v>
      </c>
      <c r="AL90" s="29">
        <f t="shared" si="43"/>
        <v>0</v>
      </c>
      <c r="AM90" s="51"/>
      <c r="AN90" s="29">
        <f t="shared" si="44"/>
        <v>0</v>
      </c>
      <c r="AO90" s="29">
        <f t="shared" si="45"/>
        <v>0</v>
      </c>
      <c r="AP90" s="29"/>
      <c r="AQ90" s="29"/>
      <c r="AR90" s="29">
        <f t="shared" si="46"/>
        <v>0</v>
      </c>
      <c r="AS90" s="29">
        <f t="shared" si="47"/>
        <v>0</v>
      </c>
      <c r="AT90" s="29">
        <f t="shared" si="47"/>
        <v>0</v>
      </c>
      <c r="AU90" s="29">
        <f t="shared" si="47"/>
        <v>0</v>
      </c>
      <c r="AV90" s="51"/>
      <c r="AW90" s="29">
        <f t="shared" si="48"/>
        <v>0</v>
      </c>
      <c r="AX90" s="29">
        <f t="shared" si="49"/>
        <v>0</v>
      </c>
      <c r="AY90" s="29"/>
      <c r="AZ90" s="29"/>
      <c r="BA90" s="29">
        <f t="shared" si="50"/>
        <v>0</v>
      </c>
      <c r="BB90" s="29">
        <f t="shared" si="51"/>
        <v>0</v>
      </c>
      <c r="BC90" s="29">
        <f t="shared" si="51"/>
        <v>0</v>
      </c>
      <c r="BD90" s="29">
        <f t="shared" si="51"/>
        <v>0</v>
      </c>
      <c r="BE90" s="34">
        <f t="shared" si="52"/>
        <v>0</v>
      </c>
      <c r="BF90" s="34">
        <f t="shared" si="53"/>
        <v>0</v>
      </c>
      <c r="BG90" s="34">
        <f t="shared" si="54"/>
        <v>0</v>
      </c>
      <c r="BH90" s="34">
        <f t="shared" si="55"/>
        <v>0</v>
      </c>
      <c r="BI90" s="34">
        <f t="shared" si="55"/>
        <v>0</v>
      </c>
      <c r="BJ90" s="34">
        <f t="shared" si="56"/>
        <v>0</v>
      </c>
      <c r="BK90" s="34">
        <f t="shared" si="57"/>
        <v>0</v>
      </c>
      <c r="BL90" s="34">
        <f t="shared" si="57"/>
        <v>0</v>
      </c>
      <c r="BM90" s="34">
        <f t="shared" si="57"/>
        <v>0</v>
      </c>
    </row>
    <row r="91" spans="1:65" ht="16.5" hidden="1">
      <c r="A91" s="26">
        <v>83</v>
      </c>
      <c r="B91" s="169"/>
      <c r="C91" s="29"/>
      <c r="D91" s="29">
        <f t="shared" si="29"/>
        <v>0</v>
      </c>
      <c r="E91" s="29">
        <f t="shared" si="30"/>
        <v>0</v>
      </c>
      <c r="F91" s="29"/>
      <c r="G91" s="29"/>
      <c r="H91" s="29"/>
      <c r="I91" s="32">
        <f t="shared" si="31"/>
        <v>0</v>
      </c>
      <c r="J91" s="32">
        <f t="shared" si="31"/>
        <v>0</v>
      </c>
      <c r="K91" s="32">
        <f t="shared" si="31"/>
        <v>0</v>
      </c>
      <c r="L91" s="51">
        <v>0</v>
      </c>
      <c r="M91" s="29">
        <f t="shared" si="32"/>
        <v>0</v>
      </c>
      <c r="N91" s="29">
        <f t="shared" si="33"/>
        <v>0</v>
      </c>
      <c r="O91" s="29">
        <v>0</v>
      </c>
      <c r="P91" s="29">
        <v>0</v>
      </c>
      <c r="Q91" s="29">
        <f t="shared" si="34"/>
        <v>0</v>
      </c>
      <c r="R91" s="32">
        <f t="shared" si="35"/>
        <v>0</v>
      </c>
      <c r="S91" s="32">
        <f t="shared" si="35"/>
        <v>0</v>
      </c>
      <c r="T91" s="32">
        <f t="shared" si="35"/>
        <v>0</v>
      </c>
      <c r="U91" s="51"/>
      <c r="V91" s="29">
        <f t="shared" si="36"/>
        <v>0</v>
      </c>
      <c r="W91" s="29">
        <f t="shared" si="37"/>
        <v>0</v>
      </c>
      <c r="X91" s="29"/>
      <c r="Y91" s="29"/>
      <c r="Z91" s="29">
        <f t="shared" si="38"/>
        <v>0</v>
      </c>
      <c r="AA91" s="32">
        <f t="shared" si="39"/>
        <v>0</v>
      </c>
      <c r="AB91" s="32">
        <f t="shared" si="39"/>
        <v>0</v>
      </c>
      <c r="AC91" s="32">
        <f t="shared" si="39"/>
        <v>0</v>
      </c>
      <c r="AD91" s="51"/>
      <c r="AE91" s="29">
        <f t="shared" si="40"/>
        <v>0</v>
      </c>
      <c r="AF91" s="29">
        <f t="shared" si="41"/>
        <v>0</v>
      </c>
      <c r="AG91" s="29"/>
      <c r="AH91" s="29"/>
      <c r="AI91" s="29">
        <f t="shared" si="42"/>
        <v>0</v>
      </c>
      <c r="AJ91" s="29">
        <f t="shared" si="43"/>
        <v>0</v>
      </c>
      <c r="AK91" s="29">
        <f t="shared" si="43"/>
        <v>0</v>
      </c>
      <c r="AL91" s="29">
        <f t="shared" si="43"/>
        <v>0</v>
      </c>
      <c r="AM91" s="51"/>
      <c r="AN91" s="29">
        <f t="shared" si="44"/>
        <v>0</v>
      </c>
      <c r="AO91" s="29">
        <f t="shared" si="45"/>
        <v>0</v>
      </c>
      <c r="AP91" s="29"/>
      <c r="AQ91" s="29"/>
      <c r="AR91" s="29">
        <f t="shared" si="46"/>
        <v>0</v>
      </c>
      <c r="AS91" s="29">
        <f t="shared" si="47"/>
        <v>0</v>
      </c>
      <c r="AT91" s="29">
        <f t="shared" si="47"/>
        <v>0</v>
      </c>
      <c r="AU91" s="29">
        <f t="shared" si="47"/>
        <v>0</v>
      </c>
      <c r="AV91" s="51"/>
      <c r="AW91" s="29">
        <f t="shared" si="48"/>
        <v>0</v>
      </c>
      <c r="AX91" s="29">
        <f t="shared" si="49"/>
        <v>0</v>
      </c>
      <c r="AY91" s="29"/>
      <c r="AZ91" s="29"/>
      <c r="BA91" s="29">
        <f t="shared" si="50"/>
        <v>0</v>
      </c>
      <c r="BB91" s="29">
        <f t="shared" si="51"/>
        <v>0</v>
      </c>
      <c r="BC91" s="29">
        <f t="shared" si="51"/>
        <v>0</v>
      </c>
      <c r="BD91" s="29">
        <f t="shared" si="51"/>
        <v>0</v>
      </c>
      <c r="BE91" s="34">
        <f t="shared" si="52"/>
        <v>0</v>
      </c>
      <c r="BF91" s="34">
        <f t="shared" si="53"/>
        <v>0</v>
      </c>
      <c r="BG91" s="34">
        <f t="shared" si="54"/>
        <v>0</v>
      </c>
      <c r="BH91" s="34">
        <f t="shared" si="55"/>
        <v>0</v>
      </c>
      <c r="BI91" s="34">
        <f t="shared" si="55"/>
        <v>0</v>
      </c>
      <c r="BJ91" s="34">
        <f t="shared" si="56"/>
        <v>0</v>
      </c>
      <c r="BK91" s="34">
        <f t="shared" si="57"/>
        <v>0</v>
      </c>
      <c r="BL91" s="34">
        <f t="shared" si="57"/>
        <v>0</v>
      </c>
      <c r="BM91" s="34">
        <f t="shared" si="57"/>
        <v>0</v>
      </c>
    </row>
    <row r="92" spans="1:65" ht="16.5" hidden="1">
      <c r="A92" s="26">
        <v>84</v>
      </c>
      <c r="B92" s="169"/>
      <c r="C92" s="29"/>
      <c r="D92" s="29">
        <f t="shared" si="29"/>
        <v>0</v>
      </c>
      <c r="E92" s="29">
        <f t="shared" si="30"/>
        <v>0</v>
      </c>
      <c r="F92" s="29"/>
      <c r="G92" s="29"/>
      <c r="H92" s="29"/>
      <c r="I92" s="32">
        <f t="shared" si="31"/>
        <v>0</v>
      </c>
      <c r="J92" s="32">
        <f t="shared" si="31"/>
        <v>0</v>
      </c>
      <c r="K92" s="32">
        <f t="shared" si="31"/>
        <v>0</v>
      </c>
      <c r="L92" s="51">
        <v>0</v>
      </c>
      <c r="M92" s="29">
        <f t="shared" si="32"/>
        <v>0</v>
      </c>
      <c r="N92" s="29">
        <f t="shared" si="33"/>
        <v>0</v>
      </c>
      <c r="O92" s="29">
        <v>0</v>
      </c>
      <c r="P92" s="29">
        <v>0</v>
      </c>
      <c r="Q92" s="29">
        <f t="shared" si="34"/>
        <v>0</v>
      </c>
      <c r="R92" s="32">
        <f t="shared" si="35"/>
        <v>0</v>
      </c>
      <c r="S92" s="32">
        <f t="shared" si="35"/>
        <v>0</v>
      </c>
      <c r="T92" s="32">
        <f t="shared" si="35"/>
        <v>0</v>
      </c>
      <c r="U92" s="51"/>
      <c r="V92" s="29">
        <f t="shared" si="36"/>
        <v>0</v>
      </c>
      <c r="W92" s="29">
        <f t="shared" si="37"/>
        <v>0</v>
      </c>
      <c r="X92" s="29"/>
      <c r="Y92" s="29"/>
      <c r="Z92" s="29">
        <f t="shared" si="38"/>
        <v>0</v>
      </c>
      <c r="AA92" s="32">
        <f t="shared" si="39"/>
        <v>0</v>
      </c>
      <c r="AB92" s="32">
        <f t="shared" si="39"/>
        <v>0</v>
      </c>
      <c r="AC92" s="32">
        <f t="shared" si="39"/>
        <v>0</v>
      </c>
      <c r="AD92" s="51"/>
      <c r="AE92" s="29">
        <f t="shared" si="40"/>
        <v>0</v>
      </c>
      <c r="AF92" s="29">
        <f t="shared" si="41"/>
        <v>0</v>
      </c>
      <c r="AG92" s="29"/>
      <c r="AH92" s="29"/>
      <c r="AI92" s="29">
        <f t="shared" si="42"/>
        <v>0</v>
      </c>
      <c r="AJ92" s="29">
        <f t="shared" si="43"/>
        <v>0</v>
      </c>
      <c r="AK92" s="29">
        <f t="shared" si="43"/>
        <v>0</v>
      </c>
      <c r="AL92" s="29">
        <f t="shared" si="43"/>
        <v>0</v>
      </c>
      <c r="AM92" s="51"/>
      <c r="AN92" s="29">
        <f t="shared" si="44"/>
        <v>0</v>
      </c>
      <c r="AO92" s="29">
        <f t="shared" si="45"/>
        <v>0</v>
      </c>
      <c r="AP92" s="29"/>
      <c r="AQ92" s="29"/>
      <c r="AR92" s="29">
        <f t="shared" si="46"/>
        <v>0</v>
      </c>
      <c r="AS92" s="29">
        <f t="shared" si="47"/>
        <v>0</v>
      </c>
      <c r="AT92" s="29">
        <f t="shared" si="47"/>
        <v>0</v>
      </c>
      <c r="AU92" s="29">
        <f t="shared" si="47"/>
        <v>0</v>
      </c>
      <c r="AV92" s="51"/>
      <c r="AW92" s="29">
        <f t="shared" si="48"/>
        <v>0</v>
      </c>
      <c r="AX92" s="29">
        <f t="shared" si="49"/>
        <v>0</v>
      </c>
      <c r="AY92" s="29"/>
      <c r="AZ92" s="29"/>
      <c r="BA92" s="29">
        <f t="shared" si="50"/>
        <v>0</v>
      </c>
      <c r="BB92" s="29">
        <f t="shared" si="51"/>
        <v>0</v>
      </c>
      <c r="BC92" s="29">
        <f t="shared" si="51"/>
        <v>0</v>
      </c>
      <c r="BD92" s="29">
        <f t="shared" si="51"/>
        <v>0</v>
      </c>
      <c r="BE92" s="34">
        <f t="shared" si="52"/>
        <v>0</v>
      </c>
      <c r="BF92" s="34">
        <f t="shared" si="53"/>
        <v>0</v>
      </c>
      <c r="BG92" s="34">
        <f t="shared" si="54"/>
        <v>0</v>
      </c>
      <c r="BH92" s="34">
        <f t="shared" si="55"/>
        <v>0</v>
      </c>
      <c r="BI92" s="34">
        <f t="shared" si="55"/>
        <v>0</v>
      </c>
      <c r="BJ92" s="34">
        <f t="shared" si="56"/>
        <v>0</v>
      </c>
      <c r="BK92" s="34">
        <f t="shared" si="57"/>
        <v>0</v>
      </c>
      <c r="BL92" s="34">
        <f t="shared" si="57"/>
        <v>0</v>
      </c>
      <c r="BM92" s="34">
        <f t="shared" si="57"/>
        <v>0</v>
      </c>
    </row>
    <row r="93" spans="1:65" ht="16.5" hidden="1">
      <c r="A93" s="26">
        <v>85</v>
      </c>
      <c r="B93" s="169"/>
      <c r="C93" s="29"/>
      <c r="D93" s="29">
        <f t="shared" si="29"/>
        <v>0</v>
      </c>
      <c r="E93" s="29">
        <f t="shared" si="30"/>
        <v>0</v>
      </c>
      <c r="F93" s="29"/>
      <c r="G93" s="29"/>
      <c r="H93" s="29"/>
      <c r="I93" s="32">
        <f t="shared" si="31"/>
        <v>0</v>
      </c>
      <c r="J93" s="32">
        <f t="shared" si="31"/>
        <v>0</v>
      </c>
      <c r="K93" s="32">
        <f t="shared" si="31"/>
        <v>0</v>
      </c>
      <c r="L93" s="51">
        <v>0</v>
      </c>
      <c r="M93" s="29">
        <f t="shared" si="32"/>
        <v>0</v>
      </c>
      <c r="N93" s="29">
        <f t="shared" si="33"/>
        <v>0</v>
      </c>
      <c r="O93" s="29">
        <v>0</v>
      </c>
      <c r="P93" s="29">
        <v>0</v>
      </c>
      <c r="Q93" s="29">
        <f t="shared" si="34"/>
        <v>0</v>
      </c>
      <c r="R93" s="32">
        <f t="shared" si="35"/>
        <v>0</v>
      </c>
      <c r="S93" s="32">
        <f t="shared" si="35"/>
        <v>0</v>
      </c>
      <c r="T93" s="32">
        <f t="shared" si="35"/>
        <v>0</v>
      </c>
      <c r="U93" s="51"/>
      <c r="V93" s="29">
        <f t="shared" si="36"/>
        <v>0</v>
      </c>
      <c r="W93" s="29">
        <f t="shared" si="37"/>
        <v>0</v>
      </c>
      <c r="X93" s="29"/>
      <c r="Y93" s="29"/>
      <c r="Z93" s="29">
        <f t="shared" si="38"/>
        <v>0</v>
      </c>
      <c r="AA93" s="32">
        <f t="shared" si="39"/>
        <v>0</v>
      </c>
      <c r="AB93" s="32">
        <f t="shared" si="39"/>
        <v>0</v>
      </c>
      <c r="AC93" s="32">
        <f t="shared" si="39"/>
        <v>0</v>
      </c>
      <c r="AD93" s="51"/>
      <c r="AE93" s="29">
        <f t="shared" si="40"/>
        <v>0</v>
      </c>
      <c r="AF93" s="29">
        <f t="shared" si="41"/>
        <v>0</v>
      </c>
      <c r="AG93" s="29"/>
      <c r="AH93" s="29"/>
      <c r="AI93" s="29">
        <f t="shared" si="42"/>
        <v>0</v>
      </c>
      <c r="AJ93" s="29">
        <f t="shared" si="43"/>
        <v>0</v>
      </c>
      <c r="AK93" s="29">
        <f t="shared" si="43"/>
        <v>0</v>
      </c>
      <c r="AL93" s="29">
        <f t="shared" si="43"/>
        <v>0</v>
      </c>
      <c r="AM93" s="51"/>
      <c r="AN93" s="29">
        <f t="shared" si="44"/>
        <v>0</v>
      </c>
      <c r="AO93" s="29">
        <f t="shared" si="45"/>
        <v>0</v>
      </c>
      <c r="AP93" s="29"/>
      <c r="AQ93" s="29"/>
      <c r="AR93" s="29">
        <f t="shared" si="46"/>
        <v>0</v>
      </c>
      <c r="AS93" s="29">
        <f t="shared" si="47"/>
        <v>0</v>
      </c>
      <c r="AT93" s="29">
        <f t="shared" si="47"/>
        <v>0</v>
      </c>
      <c r="AU93" s="29">
        <f t="shared" si="47"/>
        <v>0</v>
      </c>
      <c r="AV93" s="51"/>
      <c r="AW93" s="29">
        <f t="shared" si="48"/>
        <v>0</v>
      </c>
      <c r="AX93" s="29">
        <f t="shared" si="49"/>
        <v>0</v>
      </c>
      <c r="AY93" s="29"/>
      <c r="AZ93" s="29"/>
      <c r="BA93" s="29">
        <f t="shared" si="50"/>
        <v>0</v>
      </c>
      <c r="BB93" s="29">
        <f t="shared" si="51"/>
        <v>0</v>
      </c>
      <c r="BC93" s="29">
        <f t="shared" si="51"/>
        <v>0</v>
      </c>
      <c r="BD93" s="29">
        <f t="shared" si="51"/>
        <v>0</v>
      </c>
      <c r="BE93" s="34">
        <f t="shared" si="52"/>
        <v>0</v>
      </c>
      <c r="BF93" s="34">
        <f t="shared" si="53"/>
        <v>0</v>
      </c>
      <c r="BG93" s="34">
        <f t="shared" si="54"/>
        <v>0</v>
      </c>
      <c r="BH93" s="34">
        <f t="shared" si="55"/>
        <v>0</v>
      </c>
      <c r="BI93" s="34">
        <f t="shared" si="55"/>
        <v>0</v>
      </c>
      <c r="BJ93" s="34">
        <f t="shared" si="56"/>
        <v>0</v>
      </c>
      <c r="BK93" s="34">
        <f t="shared" si="57"/>
        <v>0</v>
      </c>
      <c r="BL93" s="34">
        <f t="shared" si="57"/>
        <v>0</v>
      </c>
      <c r="BM93" s="34">
        <f t="shared" si="57"/>
        <v>0</v>
      </c>
    </row>
    <row r="94" spans="1:65" ht="16.5" hidden="1">
      <c r="A94" s="26">
        <v>86</v>
      </c>
      <c r="B94" s="169"/>
      <c r="C94" s="29"/>
      <c r="D94" s="29">
        <f t="shared" si="29"/>
        <v>0</v>
      </c>
      <c r="E94" s="29">
        <f t="shared" si="30"/>
        <v>0</v>
      </c>
      <c r="F94" s="29"/>
      <c r="G94" s="29"/>
      <c r="H94" s="29"/>
      <c r="I94" s="32">
        <f t="shared" si="31"/>
        <v>0</v>
      </c>
      <c r="J94" s="32">
        <f t="shared" si="31"/>
        <v>0</v>
      </c>
      <c r="K94" s="32">
        <f t="shared" si="31"/>
        <v>0</v>
      </c>
      <c r="L94" s="51">
        <v>0</v>
      </c>
      <c r="M94" s="29">
        <f t="shared" si="32"/>
        <v>0</v>
      </c>
      <c r="N94" s="29">
        <f t="shared" si="33"/>
        <v>0</v>
      </c>
      <c r="O94" s="29">
        <v>0</v>
      </c>
      <c r="P94" s="29">
        <v>0</v>
      </c>
      <c r="Q94" s="29">
        <f t="shared" si="34"/>
        <v>0</v>
      </c>
      <c r="R94" s="32">
        <f t="shared" si="35"/>
        <v>0</v>
      </c>
      <c r="S94" s="32">
        <f t="shared" si="35"/>
        <v>0</v>
      </c>
      <c r="T94" s="32">
        <f t="shared" si="35"/>
        <v>0</v>
      </c>
      <c r="U94" s="51"/>
      <c r="V94" s="29">
        <f t="shared" si="36"/>
        <v>0</v>
      </c>
      <c r="W94" s="29">
        <f t="shared" si="37"/>
        <v>0</v>
      </c>
      <c r="X94" s="29"/>
      <c r="Y94" s="29"/>
      <c r="Z94" s="29">
        <f t="shared" si="38"/>
        <v>0</v>
      </c>
      <c r="AA94" s="32">
        <f t="shared" si="39"/>
        <v>0</v>
      </c>
      <c r="AB94" s="32">
        <f t="shared" si="39"/>
        <v>0</v>
      </c>
      <c r="AC94" s="32">
        <f t="shared" si="39"/>
        <v>0</v>
      </c>
      <c r="AD94" s="51"/>
      <c r="AE94" s="29">
        <f t="shared" si="40"/>
        <v>0</v>
      </c>
      <c r="AF94" s="29">
        <f t="shared" si="41"/>
        <v>0</v>
      </c>
      <c r="AG94" s="29"/>
      <c r="AH94" s="29"/>
      <c r="AI94" s="29">
        <f t="shared" si="42"/>
        <v>0</v>
      </c>
      <c r="AJ94" s="29">
        <f t="shared" si="43"/>
        <v>0</v>
      </c>
      <c r="AK94" s="29">
        <f t="shared" si="43"/>
        <v>0</v>
      </c>
      <c r="AL94" s="29">
        <f t="shared" si="43"/>
        <v>0</v>
      </c>
      <c r="AM94" s="51"/>
      <c r="AN94" s="29">
        <f t="shared" si="44"/>
        <v>0</v>
      </c>
      <c r="AO94" s="29">
        <f t="shared" si="45"/>
        <v>0</v>
      </c>
      <c r="AP94" s="29"/>
      <c r="AQ94" s="29"/>
      <c r="AR94" s="29">
        <f t="shared" si="46"/>
        <v>0</v>
      </c>
      <c r="AS94" s="29">
        <f t="shared" si="47"/>
        <v>0</v>
      </c>
      <c r="AT94" s="29">
        <f t="shared" si="47"/>
        <v>0</v>
      </c>
      <c r="AU94" s="29">
        <f t="shared" si="47"/>
        <v>0</v>
      </c>
      <c r="AV94" s="51"/>
      <c r="AW94" s="29">
        <f t="shared" si="48"/>
        <v>0</v>
      </c>
      <c r="AX94" s="29">
        <f t="shared" si="49"/>
        <v>0</v>
      </c>
      <c r="AY94" s="29"/>
      <c r="AZ94" s="29"/>
      <c r="BA94" s="29">
        <f t="shared" si="50"/>
        <v>0</v>
      </c>
      <c r="BB94" s="29">
        <f t="shared" si="51"/>
        <v>0</v>
      </c>
      <c r="BC94" s="29">
        <f t="shared" si="51"/>
        <v>0</v>
      </c>
      <c r="BD94" s="29">
        <f t="shared" si="51"/>
        <v>0</v>
      </c>
      <c r="BE94" s="34">
        <f t="shared" si="52"/>
        <v>0</v>
      </c>
      <c r="BF94" s="34">
        <f t="shared" si="53"/>
        <v>0</v>
      </c>
      <c r="BG94" s="34">
        <f t="shared" si="54"/>
        <v>0</v>
      </c>
      <c r="BH94" s="34">
        <f t="shared" si="55"/>
        <v>0</v>
      </c>
      <c r="BI94" s="34">
        <f t="shared" si="55"/>
        <v>0</v>
      </c>
      <c r="BJ94" s="34">
        <f t="shared" si="56"/>
        <v>0</v>
      </c>
      <c r="BK94" s="34">
        <f t="shared" si="57"/>
        <v>0</v>
      </c>
      <c r="BL94" s="34">
        <f t="shared" si="57"/>
        <v>0</v>
      </c>
      <c r="BM94" s="34">
        <f t="shared" si="57"/>
        <v>0</v>
      </c>
    </row>
    <row r="95" spans="1:65" ht="16.5" hidden="1">
      <c r="A95" s="26">
        <v>87</v>
      </c>
      <c r="B95" s="169"/>
      <c r="C95" s="29"/>
      <c r="D95" s="29">
        <f t="shared" si="29"/>
        <v>0</v>
      </c>
      <c r="E95" s="29">
        <f t="shared" si="30"/>
        <v>0</v>
      </c>
      <c r="F95" s="29"/>
      <c r="G95" s="29"/>
      <c r="H95" s="29"/>
      <c r="I95" s="32">
        <f t="shared" si="31"/>
        <v>0</v>
      </c>
      <c r="J95" s="32">
        <f t="shared" si="31"/>
        <v>0</v>
      </c>
      <c r="K95" s="32">
        <f t="shared" si="31"/>
        <v>0</v>
      </c>
      <c r="L95" s="51">
        <v>0</v>
      </c>
      <c r="M95" s="29">
        <f t="shared" si="32"/>
        <v>0</v>
      </c>
      <c r="N95" s="29">
        <f t="shared" si="33"/>
        <v>0</v>
      </c>
      <c r="O95" s="29">
        <v>0</v>
      </c>
      <c r="P95" s="29">
        <v>0</v>
      </c>
      <c r="Q95" s="29">
        <f t="shared" si="34"/>
        <v>0</v>
      </c>
      <c r="R95" s="32">
        <f t="shared" si="35"/>
        <v>0</v>
      </c>
      <c r="S95" s="32">
        <f t="shared" si="35"/>
        <v>0</v>
      </c>
      <c r="T95" s="32">
        <f t="shared" si="35"/>
        <v>0</v>
      </c>
      <c r="U95" s="51"/>
      <c r="V95" s="29">
        <f t="shared" si="36"/>
        <v>0</v>
      </c>
      <c r="W95" s="29">
        <f t="shared" si="37"/>
        <v>0</v>
      </c>
      <c r="X95" s="29"/>
      <c r="Y95" s="29"/>
      <c r="Z95" s="29">
        <f t="shared" si="38"/>
        <v>0</v>
      </c>
      <c r="AA95" s="32">
        <f t="shared" si="39"/>
        <v>0</v>
      </c>
      <c r="AB95" s="32">
        <f t="shared" si="39"/>
        <v>0</v>
      </c>
      <c r="AC95" s="32">
        <f t="shared" si="39"/>
        <v>0</v>
      </c>
      <c r="AD95" s="51"/>
      <c r="AE95" s="29">
        <f t="shared" si="40"/>
        <v>0</v>
      </c>
      <c r="AF95" s="29">
        <f t="shared" si="41"/>
        <v>0</v>
      </c>
      <c r="AG95" s="29"/>
      <c r="AH95" s="29"/>
      <c r="AI95" s="29">
        <f t="shared" si="42"/>
        <v>0</v>
      </c>
      <c r="AJ95" s="29">
        <f t="shared" si="43"/>
        <v>0</v>
      </c>
      <c r="AK95" s="29">
        <f t="shared" si="43"/>
        <v>0</v>
      </c>
      <c r="AL95" s="29">
        <f t="shared" si="43"/>
        <v>0</v>
      </c>
      <c r="AM95" s="51"/>
      <c r="AN95" s="29">
        <f t="shared" si="44"/>
        <v>0</v>
      </c>
      <c r="AO95" s="29">
        <f t="shared" si="45"/>
        <v>0</v>
      </c>
      <c r="AP95" s="29"/>
      <c r="AQ95" s="29"/>
      <c r="AR95" s="29">
        <f t="shared" si="46"/>
        <v>0</v>
      </c>
      <c r="AS95" s="29">
        <f t="shared" si="47"/>
        <v>0</v>
      </c>
      <c r="AT95" s="29">
        <f t="shared" si="47"/>
        <v>0</v>
      </c>
      <c r="AU95" s="29">
        <f t="shared" si="47"/>
        <v>0</v>
      </c>
      <c r="AV95" s="51"/>
      <c r="AW95" s="29">
        <f t="shared" si="48"/>
        <v>0</v>
      </c>
      <c r="AX95" s="29">
        <f t="shared" si="49"/>
        <v>0</v>
      </c>
      <c r="AY95" s="29"/>
      <c r="AZ95" s="29"/>
      <c r="BA95" s="29">
        <f t="shared" si="50"/>
        <v>0</v>
      </c>
      <c r="BB95" s="29">
        <f t="shared" si="51"/>
        <v>0</v>
      </c>
      <c r="BC95" s="29">
        <f t="shared" si="51"/>
        <v>0</v>
      </c>
      <c r="BD95" s="29">
        <f t="shared" si="51"/>
        <v>0</v>
      </c>
      <c r="BE95" s="34">
        <f t="shared" si="52"/>
        <v>0</v>
      </c>
      <c r="BF95" s="34">
        <f t="shared" si="53"/>
        <v>0</v>
      </c>
      <c r="BG95" s="34">
        <f t="shared" si="54"/>
        <v>0</v>
      </c>
      <c r="BH95" s="34">
        <f t="shared" si="55"/>
        <v>0</v>
      </c>
      <c r="BI95" s="34">
        <f t="shared" si="55"/>
        <v>0</v>
      </c>
      <c r="BJ95" s="34">
        <f t="shared" si="56"/>
        <v>0</v>
      </c>
      <c r="BK95" s="34">
        <f t="shared" si="57"/>
        <v>0</v>
      </c>
      <c r="BL95" s="34">
        <f t="shared" si="57"/>
        <v>0</v>
      </c>
      <c r="BM95" s="34">
        <f t="shared" si="57"/>
        <v>0</v>
      </c>
    </row>
    <row r="96" spans="1:65" ht="16.5" hidden="1">
      <c r="A96" s="26">
        <v>88</v>
      </c>
      <c r="B96" s="169"/>
      <c r="C96" s="29"/>
      <c r="D96" s="29">
        <f t="shared" si="29"/>
        <v>0</v>
      </c>
      <c r="E96" s="29">
        <f t="shared" si="30"/>
        <v>0</v>
      </c>
      <c r="F96" s="29"/>
      <c r="G96" s="29"/>
      <c r="H96" s="29"/>
      <c r="I96" s="32">
        <f t="shared" si="31"/>
        <v>0</v>
      </c>
      <c r="J96" s="32">
        <f t="shared" si="31"/>
        <v>0</v>
      </c>
      <c r="K96" s="32">
        <f t="shared" si="31"/>
        <v>0</v>
      </c>
      <c r="L96" s="51">
        <v>0</v>
      </c>
      <c r="M96" s="29">
        <f t="shared" si="32"/>
        <v>0</v>
      </c>
      <c r="N96" s="29">
        <f t="shared" si="33"/>
        <v>0</v>
      </c>
      <c r="O96" s="29">
        <v>0</v>
      </c>
      <c r="P96" s="29">
        <v>0</v>
      </c>
      <c r="Q96" s="29">
        <f t="shared" si="34"/>
        <v>0</v>
      </c>
      <c r="R96" s="32">
        <f t="shared" si="35"/>
        <v>0</v>
      </c>
      <c r="S96" s="32">
        <f t="shared" si="35"/>
        <v>0</v>
      </c>
      <c r="T96" s="32">
        <f t="shared" si="35"/>
        <v>0</v>
      </c>
      <c r="U96" s="51"/>
      <c r="V96" s="29">
        <f t="shared" si="36"/>
        <v>0</v>
      </c>
      <c r="W96" s="29">
        <f t="shared" si="37"/>
        <v>0</v>
      </c>
      <c r="X96" s="29"/>
      <c r="Y96" s="29"/>
      <c r="Z96" s="29">
        <f t="shared" si="38"/>
        <v>0</v>
      </c>
      <c r="AA96" s="32">
        <f t="shared" si="39"/>
        <v>0</v>
      </c>
      <c r="AB96" s="32">
        <f t="shared" si="39"/>
        <v>0</v>
      </c>
      <c r="AC96" s="32">
        <f t="shared" si="39"/>
        <v>0</v>
      </c>
      <c r="AD96" s="51"/>
      <c r="AE96" s="29">
        <f t="shared" si="40"/>
        <v>0</v>
      </c>
      <c r="AF96" s="29">
        <f t="shared" si="41"/>
        <v>0</v>
      </c>
      <c r="AG96" s="29"/>
      <c r="AH96" s="29"/>
      <c r="AI96" s="29">
        <f t="shared" si="42"/>
        <v>0</v>
      </c>
      <c r="AJ96" s="29">
        <f t="shared" si="43"/>
        <v>0</v>
      </c>
      <c r="AK96" s="29">
        <f t="shared" si="43"/>
        <v>0</v>
      </c>
      <c r="AL96" s="29">
        <f t="shared" si="43"/>
        <v>0</v>
      </c>
      <c r="AM96" s="51"/>
      <c r="AN96" s="29">
        <f t="shared" si="44"/>
        <v>0</v>
      </c>
      <c r="AO96" s="29">
        <f t="shared" si="45"/>
        <v>0</v>
      </c>
      <c r="AP96" s="29"/>
      <c r="AQ96" s="29"/>
      <c r="AR96" s="29">
        <f t="shared" si="46"/>
        <v>0</v>
      </c>
      <c r="AS96" s="29">
        <f t="shared" si="47"/>
        <v>0</v>
      </c>
      <c r="AT96" s="29">
        <f t="shared" si="47"/>
        <v>0</v>
      </c>
      <c r="AU96" s="29">
        <f t="shared" si="47"/>
        <v>0</v>
      </c>
      <c r="AV96" s="51"/>
      <c r="AW96" s="29">
        <f t="shared" si="48"/>
        <v>0</v>
      </c>
      <c r="AX96" s="29">
        <f t="shared" si="49"/>
        <v>0</v>
      </c>
      <c r="AY96" s="29"/>
      <c r="AZ96" s="29"/>
      <c r="BA96" s="29">
        <f t="shared" si="50"/>
        <v>0</v>
      </c>
      <c r="BB96" s="29">
        <f t="shared" si="51"/>
        <v>0</v>
      </c>
      <c r="BC96" s="29">
        <f t="shared" si="51"/>
        <v>0</v>
      </c>
      <c r="BD96" s="29">
        <f t="shared" si="51"/>
        <v>0</v>
      </c>
      <c r="BE96" s="34">
        <f t="shared" si="52"/>
        <v>0</v>
      </c>
      <c r="BF96" s="34">
        <f t="shared" si="53"/>
        <v>0</v>
      </c>
      <c r="BG96" s="34">
        <f t="shared" si="54"/>
        <v>0</v>
      </c>
      <c r="BH96" s="34">
        <f t="shared" si="55"/>
        <v>0</v>
      </c>
      <c r="BI96" s="34">
        <f t="shared" si="55"/>
        <v>0</v>
      </c>
      <c r="BJ96" s="34">
        <f t="shared" si="56"/>
        <v>0</v>
      </c>
      <c r="BK96" s="34">
        <f t="shared" si="57"/>
        <v>0</v>
      </c>
      <c r="BL96" s="34">
        <f t="shared" si="57"/>
        <v>0</v>
      </c>
      <c r="BM96" s="34">
        <f t="shared" si="57"/>
        <v>0</v>
      </c>
    </row>
    <row r="97" spans="1:65" ht="16.5" hidden="1">
      <c r="A97" s="26">
        <v>89</v>
      </c>
      <c r="B97" s="169"/>
      <c r="C97" s="29"/>
      <c r="D97" s="29">
        <f t="shared" si="29"/>
        <v>0</v>
      </c>
      <c r="E97" s="29">
        <f t="shared" si="30"/>
        <v>0</v>
      </c>
      <c r="F97" s="29"/>
      <c r="G97" s="29"/>
      <c r="H97" s="29"/>
      <c r="I97" s="32">
        <f t="shared" si="31"/>
        <v>0</v>
      </c>
      <c r="J97" s="32">
        <f t="shared" si="31"/>
        <v>0</v>
      </c>
      <c r="K97" s="32">
        <f t="shared" si="31"/>
        <v>0</v>
      </c>
      <c r="L97" s="51">
        <v>0</v>
      </c>
      <c r="M97" s="29">
        <f t="shared" si="32"/>
        <v>0</v>
      </c>
      <c r="N97" s="29">
        <f t="shared" si="33"/>
        <v>0</v>
      </c>
      <c r="O97" s="29">
        <v>0</v>
      </c>
      <c r="P97" s="29">
        <v>0</v>
      </c>
      <c r="Q97" s="29">
        <f t="shared" si="34"/>
        <v>0</v>
      </c>
      <c r="R97" s="32">
        <f t="shared" si="35"/>
        <v>0</v>
      </c>
      <c r="S97" s="32">
        <f t="shared" si="35"/>
        <v>0</v>
      </c>
      <c r="T97" s="32">
        <f t="shared" si="35"/>
        <v>0</v>
      </c>
      <c r="U97" s="51"/>
      <c r="V97" s="29">
        <f t="shared" si="36"/>
        <v>0</v>
      </c>
      <c r="W97" s="29">
        <f t="shared" si="37"/>
        <v>0</v>
      </c>
      <c r="X97" s="29"/>
      <c r="Y97" s="29"/>
      <c r="Z97" s="29">
        <f t="shared" si="38"/>
        <v>0</v>
      </c>
      <c r="AA97" s="32">
        <f t="shared" si="39"/>
        <v>0</v>
      </c>
      <c r="AB97" s="32">
        <f t="shared" si="39"/>
        <v>0</v>
      </c>
      <c r="AC97" s="32">
        <f t="shared" si="39"/>
        <v>0</v>
      </c>
      <c r="AD97" s="51"/>
      <c r="AE97" s="29">
        <f t="shared" si="40"/>
        <v>0</v>
      </c>
      <c r="AF97" s="29">
        <f t="shared" si="41"/>
        <v>0</v>
      </c>
      <c r="AG97" s="29"/>
      <c r="AH97" s="29"/>
      <c r="AI97" s="29">
        <f t="shared" si="42"/>
        <v>0</v>
      </c>
      <c r="AJ97" s="29">
        <f t="shared" si="43"/>
        <v>0</v>
      </c>
      <c r="AK97" s="29">
        <f t="shared" si="43"/>
        <v>0</v>
      </c>
      <c r="AL97" s="29">
        <f t="shared" si="43"/>
        <v>0</v>
      </c>
      <c r="AM97" s="51"/>
      <c r="AN97" s="29">
        <f t="shared" si="44"/>
        <v>0</v>
      </c>
      <c r="AO97" s="29">
        <f t="shared" si="45"/>
        <v>0</v>
      </c>
      <c r="AP97" s="29"/>
      <c r="AQ97" s="29"/>
      <c r="AR97" s="29">
        <f t="shared" si="46"/>
        <v>0</v>
      </c>
      <c r="AS97" s="29">
        <f t="shared" si="47"/>
        <v>0</v>
      </c>
      <c r="AT97" s="29">
        <f t="shared" si="47"/>
        <v>0</v>
      </c>
      <c r="AU97" s="29">
        <f t="shared" si="47"/>
        <v>0</v>
      </c>
      <c r="AV97" s="51"/>
      <c r="AW97" s="29">
        <f t="shared" si="48"/>
        <v>0</v>
      </c>
      <c r="AX97" s="29">
        <f t="shared" si="49"/>
        <v>0</v>
      </c>
      <c r="AY97" s="29"/>
      <c r="AZ97" s="29"/>
      <c r="BA97" s="29">
        <f t="shared" si="50"/>
        <v>0</v>
      </c>
      <c r="BB97" s="29">
        <f t="shared" si="51"/>
        <v>0</v>
      </c>
      <c r="BC97" s="29">
        <f t="shared" si="51"/>
        <v>0</v>
      </c>
      <c r="BD97" s="29">
        <f t="shared" si="51"/>
        <v>0</v>
      </c>
      <c r="BE97" s="34">
        <f t="shared" si="52"/>
        <v>0</v>
      </c>
      <c r="BF97" s="34">
        <f t="shared" si="53"/>
        <v>0</v>
      </c>
      <c r="BG97" s="34">
        <f t="shared" si="54"/>
        <v>0</v>
      </c>
      <c r="BH97" s="34">
        <f t="shared" si="55"/>
        <v>0</v>
      </c>
      <c r="BI97" s="34">
        <f t="shared" si="55"/>
        <v>0</v>
      </c>
      <c r="BJ97" s="34">
        <f t="shared" si="56"/>
        <v>0</v>
      </c>
      <c r="BK97" s="34">
        <f t="shared" si="57"/>
        <v>0</v>
      </c>
      <c r="BL97" s="34">
        <f t="shared" si="57"/>
        <v>0</v>
      </c>
      <c r="BM97" s="34">
        <f t="shared" si="57"/>
        <v>0</v>
      </c>
    </row>
    <row r="98" spans="1:65" ht="16.5" hidden="1">
      <c r="A98" s="26">
        <v>90</v>
      </c>
      <c r="B98" s="169"/>
      <c r="C98" s="29"/>
      <c r="D98" s="29">
        <f t="shared" si="29"/>
        <v>0</v>
      </c>
      <c r="E98" s="29">
        <f t="shared" si="30"/>
        <v>0</v>
      </c>
      <c r="F98" s="29"/>
      <c r="G98" s="29"/>
      <c r="H98" s="29"/>
      <c r="I98" s="32">
        <f t="shared" si="31"/>
        <v>0</v>
      </c>
      <c r="J98" s="32">
        <f t="shared" si="31"/>
        <v>0</v>
      </c>
      <c r="K98" s="32">
        <f t="shared" si="31"/>
        <v>0</v>
      </c>
      <c r="L98" s="51">
        <v>0</v>
      </c>
      <c r="M98" s="29">
        <f t="shared" si="32"/>
        <v>0</v>
      </c>
      <c r="N98" s="29">
        <f t="shared" si="33"/>
        <v>0</v>
      </c>
      <c r="O98" s="29">
        <v>0</v>
      </c>
      <c r="P98" s="29">
        <v>0</v>
      </c>
      <c r="Q98" s="29">
        <f t="shared" si="34"/>
        <v>0</v>
      </c>
      <c r="R98" s="32">
        <f t="shared" si="35"/>
        <v>0</v>
      </c>
      <c r="S98" s="32">
        <f t="shared" si="35"/>
        <v>0</v>
      </c>
      <c r="T98" s="32">
        <f t="shared" si="35"/>
        <v>0</v>
      </c>
      <c r="U98" s="51"/>
      <c r="V98" s="29">
        <f t="shared" si="36"/>
        <v>0</v>
      </c>
      <c r="W98" s="29">
        <f t="shared" si="37"/>
        <v>0</v>
      </c>
      <c r="X98" s="29"/>
      <c r="Y98" s="29"/>
      <c r="Z98" s="29">
        <f t="shared" si="38"/>
        <v>0</v>
      </c>
      <c r="AA98" s="32">
        <f t="shared" si="39"/>
        <v>0</v>
      </c>
      <c r="AB98" s="32">
        <f t="shared" si="39"/>
        <v>0</v>
      </c>
      <c r="AC98" s="32">
        <f t="shared" si="39"/>
        <v>0</v>
      </c>
      <c r="AD98" s="51"/>
      <c r="AE98" s="29">
        <f t="shared" si="40"/>
        <v>0</v>
      </c>
      <c r="AF98" s="29">
        <f t="shared" si="41"/>
        <v>0</v>
      </c>
      <c r="AG98" s="29"/>
      <c r="AH98" s="29"/>
      <c r="AI98" s="29">
        <f t="shared" si="42"/>
        <v>0</v>
      </c>
      <c r="AJ98" s="29">
        <f t="shared" si="43"/>
        <v>0</v>
      </c>
      <c r="AK98" s="29">
        <f t="shared" si="43"/>
        <v>0</v>
      </c>
      <c r="AL98" s="29">
        <f t="shared" si="43"/>
        <v>0</v>
      </c>
      <c r="AM98" s="51"/>
      <c r="AN98" s="29">
        <f t="shared" si="44"/>
        <v>0</v>
      </c>
      <c r="AO98" s="29">
        <f t="shared" si="45"/>
        <v>0</v>
      </c>
      <c r="AP98" s="29"/>
      <c r="AQ98" s="29"/>
      <c r="AR98" s="29">
        <f t="shared" si="46"/>
        <v>0</v>
      </c>
      <c r="AS98" s="29">
        <f t="shared" si="47"/>
        <v>0</v>
      </c>
      <c r="AT98" s="29">
        <f t="shared" si="47"/>
        <v>0</v>
      </c>
      <c r="AU98" s="29">
        <f t="shared" si="47"/>
        <v>0</v>
      </c>
      <c r="AV98" s="51"/>
      <c r="AW98" s="29">
        <f t="shared" si="48"/>
        <v>0</v>
      </c>
      <c r="AX98" s="29">
        <f t="shared" si="49"/>
        <v>0</v>
      </c>
      <c r="AY98" s="29"/>
      <c r="AZ98" s="29"/>
      <c r="BA98" s="29">
        <f t="shared" si="50"/>
        <v>0</v>
      </c>
      <c r="BB98" s="29">
        <f t="shared" si="51"/>
        <v>0</v>
      </c>
      <c r="BC98" s="29">
        <f t="shared" si="51"/>
        <v>0</v>
      </c>
      <c r="BD98" s="29">
        <f t="shared" si="51"/>
        <v>0</v>
      </c>
      <c r="BE98" s="34">
        <f t="shared" si="52"/>
        <v>0</v>
      </c>
      <c r="BF98" s="34">
        <f t="shared" si="53"/>
        <v>0</v>
      </c>
      <c r="BG98" s="34">
        <f t="shared" si="54"/>
        <v>0</v>
      </c>
      <c r="BH98" s="34">
        <f t="shared" si="55"/>
        <v>0</v>
      </c>
      <c r="BI98" s="34">
        <f t="shared" si="55"/>
        <v>0</v>
      </c>
      <c r="BJ98" s="34">
        <f t="shared" si="56"/>
        <v>0</v>
      </c>
      <c r="BK98" s="34">
        <f t="shared" si="57"/>
        <v>0</v>
      </c>
      <c r="BL98" s="34">
        <f t="shared" si="57"/>
        <v>0</v>
      </c>
      <c r="BM98" s="34">
        <f t="shared" si="57"/>
        <v>0</v>
      </c>
    </row>
    <row r="99" spans="1:65" ht="16.5" hidden="1">
      <c r="A99" s="26">
        <v>91</v>
      </c>
      <c r="B99" s="169"/>
      <c r="C99" s="29"/>
      <c r="D99" s="29">
        <f t="shared" si="29"/>
        <v>0</v>
      </c>
      <c r="E99" s="29">
        <f t="shared" si="30"/>
        <v>0</v>
      </c>
      <c r="F99" s="29"/>
      <c r="G99" s="29"/>
      <c r="H99" s="29"/>
      <c r="I99" s="32">
        <f t="shared" si="31"/>
        <v>0</v>
      </c>
      <c r="J99" s="32">
        <f t="shared" si="31"/>
        <v>0</v>
      </c>
      <c r="K99" s="32">
        <f t="shared" si="31"/>
        <v>0</v>
      </c>
      <c r="L99" s="51">
        <v>0</v>
      </c>
      <c r="M99" s="29">
        <f t="shared" si="32"/>
        <v>0</v>
      </c>
      <c r="N99" s="29">
        <f t="shared" si="33"/>
        <v>0</v>
      </c>
      <c r="O99" s="29">
        <v>0</v>
      </c>
      <c r="P99" s="29">
        <v>0</v>
      </c>
      <c r="Q99" s="29">
        <f t="shared" si="34"/>
        <v>0</v>
      </c>
      <c r="R99" s="32">
        <f t="shared" si="35"/>
        <v>0</v>
      </c>
      <c r="S99" s="32">
        <f t="shared" si="35"/>
        <v>0</v>
      </c>
      <c r="T99" s="32">
        <f t="shared" si="35"/>
        <v>0</v>
      </c>
      <c r="U99" s="51"/>
      <c r="V99" s="29">
        <f t="shared" si="36"/>
        <v>0</v>
      </c>
      <c r="W99" s="29">
        <f t="shared" si="37"/>
        <v>0</v>
      </c>
      <c r="X99" s="29"/>
      <c r="Y99" s="29"/>
      <c r="Z99" s="29">
        <f t="shared" si="38"/>
        <v>0</v>
      </c>
      <c r="AA99" s="32">
        <f t="shared" si="39"/>
        <v>0</v>
      </c>
      <c r="AB99" s="32">
        <f t="shared" si="39"/>
        <v>0</v>
      </c>
      <c r="AC99" s="32">
        <f t="shared" si="39"/>
        <v>0</v>
      </c>
      <c r="AD99" s="51"/>
      <c r="AE99" s="29">
        <f t="shared" si="40"/>
        <v>0</v>
      </c>
      <c r="AF99" s="29">
        <f t="shared" si="41"/>
        <v>0</v>
      </c>
      <c r="AG99" s="29"/>
      <c r="AH99" s="29"/>
      <c r="AI99" s="29">
        <f t="shared" si="42"/>
        <v>0</v>
      </c>
      <c r="AJ99" s="29">
        <f t="shared" si="43"/>
        <v>0</v>
      </c>
      <c r="AK99" s="29">
        <f t="shared" si="43"/>
        <v>0</v>
      </c>
      <c r="AL99" s="29">
        <f t="shared" si="43"/>
        <v>0</v>
      </c>
      <c r="AM99" s="51"/>
      <c r="AN99" s="29">
        <f t="shared" si="44"/>
        <v>0</v>
      </c>
      <c r="AO99" s="29">
        <f t="shared" si="45"/>
        <v>0</v>
      </c>
      <c r="AP99" s="29"/>
      <c r="AQ99" s="29"/>
      <c r="AR99" s="29">
        <f t="shared" si="46"/>
        <v>0</v>
      </c>
      <c r="AS99" s="29">
        <f t="shared" si="47"/>
        <v>0</v>
      </c>
      <c r="AT99" s="29">
        <f t="shared" si="47"/>
        <v>0</v>
      </c>
      <c r="AU99" s="29">
        <f t="shared" si="47"/>
        <v>0</v>
      </c>
      <c r="AV99" s="51"/>
      <c r="AW99" s="29">
        <f t="shared" si="48"/>
        <v>0</v>
      </c>
      <c r="AX99" s="29">
        <f t="shared" si="49"/>
        <v>0</v>
      </c>
      <c r="AY99" s="29"/>
      <c r="AZ99" s="29"/>
      <c r="BA99" s="29">
        <f t="shared" si="50"/>
        <v>0</v>
      </c>
      <c r="BB99" s="29">
        <f t="shared" si="51"/>
        <v>0</v>
      </c>
      <c r="BC99" s="29">
        <f t="shared" si="51"/>
        <v>0</v>
      </c>
      <c r="BD99" s="29">
        <f t="shared" si="51"/>
        <v>0</v>
      </c>
      <c r="BE99" s="34">
        <f t="shared" si="52"/>
        <v>0</v>
      </c>
      <c r="BF99" s="34">
        <f t="shared" si="53"/>
        <v>0</v>
      </c>
      <c r="BG99" s="34">
        <f t="shared" si="54"/>
        <v>0</v>
      </c>
      <c r="BH99" s="34">
        <f t="shared" si="55"/>
        <v>0</v>
      </c>
      <c r="BI99" s="34">
        <f t="shared" si="55"/>
        <v>0</v>
      </c>
      <c r="BJ99" s="34">
        <f t="shared" si="56"/>
        <v>0</v>
      </c>
      <c r="BK99" s="34">
        <f t="shared" si="57"/>
        <v>0</v>
      </c>
      <c r="BL99" s="34">
        <f t="shared" si="57"/>
        <v>0</v>
      </c>
      <c r="BM99" s="34">
        <f t="shared" si="57"/>
        <v>0</v>
      </c>
    </row>
    <row r="100" spans="1:65" ht="16.5" hidden="1">
      <c r="A100" s="26">
        <v>92</v>
      </c>
      <c r="B100" s="169"/>
      <c r="C100" s="29"/>
      <c r="D100" s="29">
        <f t="shared" si="29"/>
        <v>0</v>
      </c>
      <c r="E100" s="29">
        <f t="shared" si="30"/>
        <v>0</v>
      </c>
      <c r="F100" s="29"/>
      <c r="G100" s="29"/>
      <c r="H100" s="29"/>
      <c r="I100" s="32">
        <f t="shared" si="31"/>
        <v>0</v>
      </c>
      <c r="J100" s="32">
        <f t="shared" si="31"/>
        <v>0</v>
      </c>
      <c r="K100" s="32">
        <f t="shared" si="31"/>
        <v>0</v>
      </c>
      <c r="L100" s="51">
        <v>0</v>
      </c>
      <c r="M100" s="29">
        <f t="shared" si="32"/>
        <v>0</v>
      </c>
      <c r="N100" s="29">
        <f t="shared" si="33"/>
        <v>0</v>
      </c>
      <c r="O100" s="29">
        <v>0</v>
      </c>
      <c r="P100" s="29">
        <v>0</v>
      </c>
      <c r="Q100" s="29">
        <f t="shared" si="34"/>
        <v>0</v>
      </c>
      <c r="R100" s="32">
        <f t="shared" si="35"/>
        <v>0</v>
      </c>
      <c r="S100" s="32">
        <f t="shared" si="35"/>
        <v>0</v>
      </c>
      <c r="T100" s="32">
        <f t="shared" si="35"/>
        <v>0</v>
      </c>
      <c r="U100" s="51"/>
      <c r="V100" s="29">
        <f t="shared" si="36"/>
        <v>0</v>
      </c>
      <c r="W100" s="29">
        <f t="shared" si="37"/>
        <v>0</v>
      </c>
      <c r="X100" s="29"/>
      <c r="Y100" s="29"/>
      <c r="Z100" s="29">
        <f t="shared" si="38"/>
        <v>0</v>
      </c>
      <c r="AA100" s="32">
        <f t="shared" si="39"/>
        <v>0</v>
      </c>
      <c r="AB100" s="32">
        <f t="shared" si="39"/>
        <v>0</v>
      </c>
      <c r="AC100" s="32">
        <f t="shared" si="39"/>
        <v>0</v>
      </c>
      <c r="AD100" s="51"/>
      <c r="AE100" s="29">
        <f t="shared" si="40"/>
        <v>0</v>
      </c>
      <c r="AF100" s="29">
        <f t="shared" si="41"/>
        <v>0</v>
      </c>
      <c r="AG100" s="29"/>
      <c r="AH100" s="29"/>
      <c r="AI100" s="29">
        <f t="shared" si="42"/>
        <v>0</v>
      </c>
      <c r="AJ100" s="29">
        <f t="shared" si="43"/>
        <v>0</v>
      </c>
      <c r="AK100" s="29">
        <f t="shared" si="43"/>
        <v>0</v>
      </c>
      <c r="AL100" s="29">
        <f t="shared" si="43"/>
        <v>0</v>
      </c>
      <c r="AM100" s="51"/>
      <c r="AN100" s="29">
        <f t="shared" si="44"/>
        <v>0</v>
      </c>
      <c r="AO100" s="29">
        <f t="shared" si="45"/>
        <v>0</v>
      </c>
      <c r="AP100" s="29"/>
      <c r="AQ100" s="29"/>
      <c r="AR100" s="29">
        <f t="shared" si="46"/>
        <v>0</v>
      </c>
      <c r="AS100" s="29">
        <f t="shared" si="47"/>
        <v>0</v>
      </c>
      <c r="AT100" s="29">
        <f t="shared" si="47"/>
        <v>0</v>
      </c>
      <c r="AU100" s="29">
        <f t="shared" si="47"/>
        <v>0</v>
      </c>
      <c r="AV100" s="51"/>
      <c r="AW100" s="29">
        <f t="shared" si="48"/>
        <v>0</v>
      </c>
      <c r="AX100" s="29">
        <f t="shared" si="49"/>
        <v>0</v>
      </c>
      <c r="AY100" s="29"/>
      <c r="AZ100" s="29"/>
      <c r="BA100" s="29">
        <f t="shared" si="50"/>
        <v>0</v>
      </c>
      <c r="BB100" s="29">
        <f t="shared" si="51"/>
        <v>0</v>
      </c>
      <c r="BC100" s="29">
        <f t="shared" si="51"/>
        <v>0</v>
      </c>
      <c r="BD100" s="29">
        <f t="shared" si="51"/>
        <v>0</v>
      </c>
      <c r="BE100" s="34">
        <f t="shared" si="52"/>
        <v>0</v>
      </c>
      <c r="BF100" s="34">
        <f t="shared" si="53"/>
        <v>0</v>
      </c>
      <c r="BG100" s="34">
        <f t="shared" si="54"/>
        <v>0</v>
      </c>
      <c r="BH100" s="34">
        <f t="shared" si="55"/>
        <v>0</v>
      </c>
      <c r="BI100" s="34">
        <f t="shared" si="55"/>
        <v>0</v>
      </c>
      <c r="BJ100" s="34">
        <f t="shared" si="56"/>
        <v>0</v>
      </c>
      <c r="BK100" s="34">
        <f t="shared" si="57"/>
        <v>0</v>
      </c>
      <c r="BL100" s="34">
        <f t="shared" si="57"/>
        <v>0</v>
      </c>
      <c r="BM100" s="34">
        <f t="shared" si="57"/>
        <v>0</v>
      </c>
    </row>
    <row r="101" spans="1:65" ht="16.5" hidden="1">
      <c r="A101" s="26">
        <v>93</v>
      </c>
      <c r="B101" s="169"/>
      <c r="C101" s="29"/>
      <c r="D101" s="29">
        <f t="shared" si="29"/>
        <v>0</v>
      </c>
      <c r="E101" s="29">
        <f t="shared" si="30"/>
        <v>0</v>
      </c>
      <c r="F101" s="29"/>
      <c r="G101" s="29"/>
      <c r="H101" s="29"/>
      <c r="I101" s="32">
        <f t="shared" si="31"/>
        <v>0</v>
      </c>
      <c r="J101" s="32">
        <f t="shared" si="31"/>
        <v>0</v>
      </c>
      <c r="K101" s="32">
        <f t="shared" si="31"/>
        <v>0</v>
      </c>
      <c r="L101" s="51">
        <v>0</v>
      </c>
      <c r="M101" s="29">
        <f t="shared" si="32"/>
        <v>0</v>
      </c>
      <c r="N101" s="29">
        <f t="shared" si="33"/>
        <v>0</v>
      </c>
      <c r="O101" s="29">
        <v>0</v>
      </c>
      <c r="P101" s="29">
        <v>0</v>
      </c>
      <c r="Q101" s="29">
        <f t="shared" si="34"/>
        <v>0</v>
      </c>
      <c r="R101" s="32">
        <f t="shared" si="35"/>
        <v>0</v>
      </c>
      <c r="S101" s="32">
        <f t="shared" si="35"/>
        <v>0</v>
      </c>
      <c r="T101" s="32">
        <f t="shared" si="35"/>
        <v>0</v>
      </c>
      <c r="U101" s="51"/>
      <c r="V101" s="29">
        <f t="shared" si="36"/>
        <v>0</v>
      </c>
      <c r="W101" s="29">
        <f t="shared" si="37"/>
        <v>0</v>
      </c>
      <c r="X101" s="29"/>
      <c r="Y101" s="29"/>
      <c r="Z101" s="29">
        <f t="shared" si="38"/>
        <v>0</v>
      </c>
      <c r="AA101" s="32">
        <f t="shared" si="39"/>
        <v>0</v>
      </c>
      <c r="AB101" s="32">
        <f t="shared" si="39"/>
        <v>0</v>
      </c>
      <c r="AC101" s="32">
        <f t="shared" si="39"/>
        <v>0</v>
      </c>
      <c r="AD101" s="51"/>
      <c r="AE101" s="29">
        <f t="shared" si="40"/>
        <v>0</v>
      </c>
      <c r="AF101" s="29">
        <f t="shared" si="41"/>
        <v>0</v>
      </c>
      <c r="AG101" s="29"/>
      <c r="AH101" s="29"/>
      <c r="AI101" s="29">
        <f t="shared" si="42"/>
        <v>0</v>
      </c>
      <c r="AJ101" s="29">
        <f t="shared" si="43"/>
        <v>0</v>
      </c>
      <c r="AK101" s="29">
        <f t="shared" si="43"/>
        <v>0</v>
      </c>
      <c r="AL101" s="29">
        <f t="shared" si="43"/>
        <v>0</v>
      </c>
      <c r="AM101" s="51"/>
      <c r="AN101" s="29">
        <f t="shared" si="44"/>
        <v>0</v>
      </c>
      <c r="AO101" s="29">
        <f t="shared" si="45"/>
        <v>0</v>
      </c>
      <c r="AP101" s="29"/>
      <c r="AQ101" s="29"/>
      <c r="AR101" s="29">
        <f t="shared" si="46"/>
        <v>0</v>
      </c>
      <c r="AS101" s="29">
        <f t="shared" si="47"/>
        <v>0</v>
      </c>
      <c r="AT101" s="29">
        <f t="shared" si="47"/>
        <v>0</v>
      </c>
      <c r="AU101" s="29">
        <f t="shared" si="47"/>
        <v>0</v>
      </c>
      <c r="AV101" s="51"/>
      <c r="AW101" s="29">
        <f t="shared" si="48"/>
        <v>0</v>
      </c>
      <c r="AX101" s="29">
        <f t="shared" si="49"/>
        <v>0</v>
      </c>
      <c r="AY101" s="29"/>
      <c r="AZ101" s="29"/>
      <c r="BA101" s="29">
        <f t="shared" si="50"/>
        <v>0</v>
      </c>
      <c r="BB101" s="29">
        <f t="shared" si="51"/>
        <v>0</v>
      </c>
      <c r="BC101" s="29">
        <f t="shared" si="51"/>
        <v>0</v>
      </c>
      <c r="BD101" s="29">
        <f t="shared" si="51"/>
        <v>0</v>
      </c>
      <c r="BE101" s="34">
        <f t="shared" si="52"/>
        <v>0</v>
      </c>
      <c r="BF101" s="34">
        <f t="shared" si="53"/>
        <v>0</v>
      </c>
      <c r="BG101" s="34">
        <f t="shared" si="54"/>
        <v>0</v>
      </c>
      <c r="BH101" s="34">
        <f t="shared" si="55"/>
        <v>0</v>
      </c>
      <c r="BI101" s="34">
        <f t="shared" si="55"/>
        <v>0</v>
      </c>
      <c r="BJ101" s="34">
        <f t="shared" si="56"/>
        <v>0</v>
      </c>
      <c r="BK101" s="34">
        <f t="shared" si="57"/>
        <v>0</v>
      </c>
      <c r="BL101" s="34">
        <f t="shared" si="57"/>
        <v>0</v>
      </c>
      <c r="BM101" s="34">
        <f t="shared" si="57"/>
        <v>0</v>
      </c>
    </row>
    <row r="102" spans="1:65" ht="16.5" hidden="1">
      <c r="A102" s="26">
        <v>94</v>
      </c>
      <c r="B102" s="169"/>
      <c r="C102" s="29"/>
      <c r="D102" s="29">
        <f t="shared" si="29"/>
        <v>0</v>
      </c>
      <c r="E102" s="29">
        <f t="shared" si="30"/>
        <v>0</v>
      </c>
      <c r="F102" s="29"/>
      <c r="G102" s="29"/>
      <c r="H102" s="29"/>
      <c r="I102" s="32">
        <f t="shared" si="31"/>
        <v>0</v>
      </c>
      <c r="J102" s="32">
        <f t="shared" si="31"/>
        <v>0</v>
      </c>
      <c r="K102" s="32">
        <f t="shared" si="31"/>
        <v>0</v>
      </c>
      <c r="L102" s="51">
        <v>0</v>
      </c>
      <c r="M102" s="29">
        <f t="shared" si="32"/>
        <v>0</v>
      </c>
      <c r="N102" s="29">
        <f t="shared" si="33"/>
        <v>0</v>
      </c>
      <c r="O102" s="29">
        <v>0</v>
      </c>
      <c r="P102" s="29">
        <v>0</v>
      </c>
      <c r="Q102" s="29">
        <f t="shared" si="34"/>
        <v>0</v>
      </c>
      <c r="R102" s="32">
        <f t="shared" si="35"/>
        <v>0</v>
      </c>
      <c r="S102" s="32">
        <f t="shared" si="35"/>
        <v>0</v>
      </c>
      <c r="T102" s="32">
        <f t="shared" si="35"/>
        <v>0</v>
      </c>
      <c r="U102" s="51"/>
      <c r="V102" s="29">
        <f t="shared" si="36"/>
        <v>0</v>
      </c>
      <c r="W102" s="29">
        <f t="shared" si="37"/>
        <v>0</v>
      </c>
      <c r="X102" s="29"/>
      <c r="Y102" s="29"/>
      <c r="Z102" s="29">
        <f t="shared" si="38"/>
        <v>0</v>
      </c>
      <c r="AA102" s="32">
        <f t="shared" si="39"/>
        <v>0</v>
      </c>
      <c r="AB102" s="32">
        <f t="shared" si="39"/>
        <v>0</v>
      </c>
      <c r="AC102" s="32">
        <f t="shared" si="39"/>
        <v>0</v>
      </c>
      <c r="AD102" s="51"/>
      <c r="AE102" s="29">
        <f t="shared" si="40"/>
        <v>0</v>
      </c>
      <c r="AF102" s="29">
        <f t="shared" si="41"/>
        <v>0</v>
      </c>
      <c r="AG102" s="29"/>
      <c r="AH102" s="29"/>
      <c r="AI102" s="29">
        <f t="shared" si="42"/>
        <v>0</v>
      </c>
      <c r="AJ102" s="29">
        <f t="shared" si="43"/>
        <v>0</v>
      </c>
      <c r="AK102" s="29">
        <f t="shared" si="43"/>
        <v>0</v>
      </c>
      <c r="AL102" s="29">
        <f t="shared" si="43"/>
        <v>0</v>
      </c>
      <c r="AM102" s="51"/>
      <c r="AN102" s="29">
        <f t="shared" si="44"/>
        <v>0</v>
      </c>
      <c r="AO102" s="29">
        <f t="shared" si="45"/>
        <v>0</v>
      </c>
      <c r="AP102" s="29"/>
      <c r="AQ102" s="29"/>
      <c r="AR102" s="29">
        <f t="shared" si="46"/>
        <v>0</v>
      </c>
      <c r="AS102" s="29">
        <f t="shared" si="47"/>
        <v>0</v>
      </c>
      <c r="AT102" s="29">
        <f t="shared" si="47"/>
        <v>0</v>
      </c>
      <c r="AU102" s="29">
        <f t="shared" si="47"/>
        <v>0</v>
      </c>
      <c r="AV102" s="51"/>
      <c r="AW102" s="29">
        <f t="shared" si="48"/>
        <v>0</v>
      </c>
      <c r="AX102" s="29">
        <f t="shared" si="49"/>
        <v>0</v>
      </c>
      <c r="AY102" s="29"/>
      <c r="AZ102" s="29"/>
      <c r="BA102" s="29">
        <f t="shared" si="50"/>
        <v>0</v>
      </c>
      <c r="BB102" s="29">
        <f t="shared" si="51"/>
        <v>0</v>
      </c>
      <c r="BC102" s="29">
        <f t="shared" si="51"/>
        <v>0</v>
      </c>
      <c r="BD102" s="29">
        <f t="shared" si="51"/>
        <v>0</v>
      </c>
      <c r="BE102" s="34">
        <f t="shared" si="52"/>
        <v>0</v>
      </c>
      <c r="BF102" s="34">
        <f t="shared" si="53"/>
        <v>0</v>
      </c>
      <c r="BG102" s="34">
        <f t="shared" si="54"/>
        <v>0</v>
      </c>
      <c r="BH102" s="34">
        <f t="shared" si="55"/>
        <v>0</v>
      </c>
      <c r="BI102" s="34">
        <f t="shared" si="55"/>
        <v>0</v>
      </c>
      <c r="BJ102" s="34">
        <f t="shared" si="56"/>
        <v>0</v>
      </c>
      <c r="BK102" s="34">
        <f t="shared" si="57"/>
        <v>0</v>
      </c>
      <c r="BL102" s="34">
        <f t="shared" si="57"/>
        <v>0</v>
      </c>
      <c r="BM102" s="34">
        <f t="shared" si="57"/>
        <v>0</v>
      </c>
    </row>
    <row r="103" spans="1:65" ht="16.5" hidden="1">
      <c r="A103" s="26">
        <v>95</v>
      </c>
      <c r="B103" s="169"/>
      <c r="C103" s="29"/>
      <c r="D103" s="29">
        <f t="shared" si="29"/>
        <v>0</v>
      </c>
      <c r="E103" s="29">
        <f t="shared" si="30"/>
        <v>0</v>
      </c>
      <c r="F103" s="29"/>
      <c r="G103" s="29"/>
      <c r="H103" s="29"/>
      <c r="I103" s="32">
        <f t="shared" si="31"/>
        <v>0</v>
      </c>
      <c r="J103" s="32">
        <f t="shared" si="31"/>
        <v>0</v>
      </c>
      <c r="K103" s="32">
        <f t="shared" si="31"/>
        <v>0</v>
      </c>
      <c r="L103" s="51">
        <v>0</v>
      </c>
      <c r="M103" s="29">
        <f t="shared" si="32"/>
        <v>0</v>
      </c>
      <c r="N103" s="29">
        <f t="shared" si="33"/>
        <v>0</v>
      </c>
      <c r="O103" s="29">
        <v>0</v>
      </c>
      <c r="P103" s="29">
        <v>0</v>
      </c>
      <c r="Q103" s="29">
        <f t="shared" si="34"/>
        <v>0</v>
      </c>
      <c r="R103" s="32">
        <f t="shared" si="35"/>
        <v>0</v>
      </c>
      <c r="S103" s="32">
        <f t="shared" si="35"/>
        <v>0</v>
      </c>
      <c r="T103" s="32">
        <f t="shared" si="35"/>
        <v>0</v>
      </c>
      <c r="U103" s="51"/>
      <c r="V103" s="29">
        <f t="shared" si="36"/>
        <v>0</v>
      </c>
      <c r="W103" s="29">
        <f t="shared" si="37"/>
        <v>0</v>
      </c>
      <c r="X103" s="29"/>
      <c r="Y103" s="29"/>
      <c r="Z103" s="29">
        <f t="shared" si="38"/>
        <v>0</v>
      </c>
      <c r="AA103" s="32">
        <f t="shared" si="39"/>
        <v>0</v>
      </c>
      <c r="AB103" s="32">
        <f t="shared" si="39"/>
        <v>0</v>
      </c>
      <c r="AC103" s="32">
        <f t="shared" si="39"/>
        <v>0</v>
      </c>
      <c r="AD103" s="51"/>
      <c r="AE103" s="29">
        <f t="shared" si="40"/>
        <v>0</v>
      </c>
      <c r="AF103" s="29">
        <f t="shared" si="41"/>
        <v>0</v>
      </c>
      <c r="AG103" s="29"/>
      <c r="AH103" s="29"/>
      <c r="AI103" s="29">
        <f t="shared" si="42"/>
        <v>0</v>
      </c>
      <c r="AJ103" s="29">
        <f t="shared" si="43"/>
        <v>0</v>
      </c>
      <c r="AK103" s="29">
        <f t="shared" si="43"/>
        <v>0</v>
      </c>
      <c r="AL103" s="29">
        <f t="shared" si="43"/>
        <v>0</v>
      </c>
      <c r="AM103" s="51"/>
      <c r="AN103" s="29">
        <f t="shared" si="44"/>
        <v>0</v>
      </c>
      <c r="AO103" s="29">
        <f t="shared" si="45"/>
        <v>0</v>
      </c>
      <c r="AP103" s="29"/>
      <c r="AQ103" s="29"/>
      <c r="AR103" s="29">
        <f t="shared" si="46"/>
        <v>0</v>
      </c>
      <c r="AS103" s="29">
        <f t="shared" si="47"/>
        <v>0</v>
      </c>
      <c r="AT103" s="29">
        <f t="shared" si="47"/>
        <v>0</v>
      </c>
      <c r="AU103" s="29">
        <f t="shared" si="47"/>
        <v>0</v>
      </c>
      <c r="AV103" s="51"/>
      <c r="AW103" s="29">
        <f t="shared" si="48"/>
        <v>0</v>
      </c>
      <c r="AX103" s="29">
        <f t="shared" si="49"/>
        <v>0</v>
      </c>
      <c r="AY103" s="29"/>
      <c r="AZ103" s="29"/>
      <c r="BA103" s="29">
        <f t="shared" si="50"/>
        <v>0</v>
      </c>
      <c r="BB103" s="29">
        <f t="shared" si="51"/>
        <v>0</v>
      </c>
      <c r="BC103" s="29">
        <f t="shared" si="51"/>
        <v>0</v>
      </c>
      <c r="BD103" s="29">
        <f t="shared" si="51"/>
        <v>0</v>
      </c>
      <c r="BE103" s="34">
        <f t="shared" si="52"/>
        <v>0</v>
      </c>
      <c r="BF103" s="34">
        <f t="shared" si="53"/>
        <v>0</v>
      </c>
      <c r="BG103" s="34">
        <f t="shared" si="54"/>
        <v>0</v>
      </c>
      <c r="BH103" s="34">
        <f t="shared" si="55"/>
        <v>0</v>
      </c>
      <c r="BI103" s="34">
        <f t="shared" si="55"/>
        <v>0</v>
      </c>
      <c r="BJ103" s="34">
        <f t="shared" si="56"/>
        <v>0</v>
      </c>
      <c r="BK103" s="34">
        <f t="shared" si="57"/>
        <v>0</v>
      </c>
      <c r="BL103" s="34">
        <f t="shared" si="57"/>
        <v>0</v>
      </c>
      <c r="BM103" s="34">
        <f t="shared" si="57"/>
        <v>0</v>
      </c>
    </row>
    <row r="104" spans="1:65" ht="16.5" hidden="1">
      <c r="A104" s="26">
        <v>96</v>
      </c>
      <c r="B104" s="169"/>
      <c r="C104" s="29"/>
      <c r="D104" s="29">
        <f t="shared" si="29"/>
        <v>0</v>
      </c>
      <c r="E104" s="29">
        <f t="shared" si="30"/>
        <v>0</v>
      </c>
      <c r="F104" s="29"/>
      <c r="G104" s="29"/>
      <c r="H104" s="29"/>
      <c r="I104" s="32">
        <f t="shared" si="31"/>
        <v>0</v>
      </c>
      <c r="J104" s="32">
        <f t="shared" si="31"/>
        <v>0</v>
      </c>
      <c r="K104" s="32">
        <f t="shared" si="31"/>
        <v>0</v>
      </c>
      <c r="L104" s="51">
        <v>0</v>
      </c>
      <c r="M104" s="29">
        <f t="shared" si="32"/>
        <v>0</v>
      </c>
      <c r="N104" s="29">
        <f t="shared" si="33"/>
        <v>0</v>
      </c>
      <c r="O104" s="29">
        <v>0</v>
      </c>
      <c r="P104" s="29">
        <v>0</v>
      </c>
      <c r="Q104" s="29">
        <f t="shared" si="34"/>
        <v>0</v>
      </c>
      <c r="R104" s="32">
        <f t="shared" si="35"/>
        <v>0</v>
      </c>
      <c r="S104" s="32">
        <f t="shared" si="35"/>
        <v>0</v>
      </c>
      <c r="T104" s="32">
        <f t="shared" si="35"/>
        <v>0</v>
      </c>
      <c r="U104" s="51"/>
      <c r="V104" s="29">
        <f t="shared" si="36"/>
        <v>0</v>
      </c>
      <c r="W104" s="29">
        <f t="shared" si="37"/>
        <v>0</v>
      </c>
      <c r="X104" s="29"/>
      <c r="Y104" s="29"/>
      <c r="Z104" s="29">
        <f t="shared" si="38"/>
        <v>0</v>
      </c>
      <c r="AA104" s="32">
        <f t="shared" si="39"/>
        <v>0</v>
      </c>
      <c r="AB104" s="32">
        <f t="shared" si="39"/>
        <v>0</v>
      </c>
      <c r="AC104" s="32">
        <f t="shared" si="39"/>
        <v>0</v>
      </c>
      <c r="AD104" s="51"/>
      <c r="AE104" s="29">
        <f t="shared" si="40"/>
        <v>0</v>
      </c>
      <c r="AF104" s="29">
        <f t="shared" si="41"/>
        <v>0</v>
      </c>
      <c r="AG104" s="29"/>
      <c r="AH104" s="29"/>
      <c r="AI104" s="29">
        <f t="shared" si="42"/>
        <v>0</v>
      </c>
      <c r="AJ104" s="29">
        <f t="shared" si="43"/>
        <v>0</v>
      </c>
      <c r="AK104" s="29">
        <f t="shared" si="43"/>
        <v>0</v>
      </c>
      <c r="AL104" s="29">
        <f t="shared" si="43"/>
        <v>0</v>
      </c>
      <c r="AM104" s="51"/>
      <c r="AN104" s="29">
        <f t="shared" si="44"/>
        <v>0</v>
      </c>
      <c r="AO104" s="29">
        <f t="shared" si="45"/>
        <v>0</v>
      </c>
      <c r="AP104" s="29"/>
      <c r="AQ104" s="29"/>
      <c r="AR104" s="29">
        <f t="shared" si="46"/>
        <v>0</v>
      </c>
      <c r="AS104" s="29">
        <f t="shared" si="47"/>
        <v>0</v>
      </c>
      <c r="AT104" s="29">
        <f t="shared" si="47"/>
        <v>0</v>
      </c>
      <c r="AU104" s="29">
        <f t="shared" si="47"/>
        <v>0</v>
      </c>
      <c r="AV104" s="51"/>
      <c r="AW104" s="29">
        <f t="shared" si="48"/>
        <v>0</v>
      </c>
      <c r="AX104" s="29">
        <f t="shared" si="49"/>
        <v>0</v>
      </c>
      <c r="AY104" s="29"/>
      <c r="AZ104" s="29"/>
      <c r="BA104" s="29">
        <f t="shared" si="50"/>
        <v>0</v>
      </c>
      <c r="BB104" s="29">
        <f t="shared" si="51"/>
        <v>0</v>
      </c>
      <c r="BC104" s="29">
        <f t="shared" si="51"/>
        <v>0</v>
      </c>
      <c r="BD104" s="29">
        <f t="shared" si="51"/>
        <v>0</v>
      </c>
      <c r="BE104" s="34">
        <f t="shared" si="52"/>
        <v>0</v>
      </c>
      <c r="BF104" s="34">
        <f t="shared" si="53"/>
        <v>0</v>
      </c>
      <c r="BG104" s="34">
        <f t="shared" si="54"/>
        <v>0</v>
      </c>
      <c r="BH104" s="34">
        <f t="shared" si="55"/>
        <v>0</v>
      </c>
      <c r="BI104" s="34">
        <f t="shared" si="55"/>
        <v>0</v>
      </c>
      <c r="BJ104" s="34">
        <f t="shared" si="56"/>
        <v>0</v>
      </c>
      <c r="BK104" s="34">
        <f t="shared" si="57"/>
        <v>0</v>
      </c>
      <c r="BL104" s="34">
        <f t="shared" si="57"/>
        <v>0</v>
      </c>
      <c r="BM104" s="34">
        <f t="shared" si="57"/>
        <v>0</v>
      </c>
    </row>
    <row r="105" spans="1:65" ht="16.5" hidden="1">
      <c r="A105" s="26">
        <v>97</v>
      </c>
      <c r="B105" s="169"/>
      <c r="C105" s="29"/>
      <c r="D105" s="29">
        <f t="shared" si="29"/>
        <v>0</v>
      </c>
      <c r="E105" s="29">
        <f t="shared" si="30"/>
        <v>0</v>
      </c>
      <c r="F105" s="29"/>
      <c r="G105" s="29"/>
      <c r="H105" s="29"/>
      <c r="I105" s="32">
        <f t="shared" si="31"/>
        <v>0</v>
      </c>
      <c r="J105" s="32">
        <f t="shared" si="31"/>
        <v>0</v>
      </c>
      <c r="K105" s="32">
        <f t="shared" si="31"/>
        <v>0</v>
      </c>
      <c r="L105" s="51">
        <v>0</v>
      </c>
      <c r="M105" s="29">
        <f t="shared" si="32"/>
        <v>0</v>
      </c>
      <c r="N105" s="29">
        <f t="shared" si="33"/>
        <v>0</v>
      </c>
      <c r="O105" s="29">
        <v>0</v>
      </c>
      <c r="P105" s="29">
        <v>0</v>
      </c>
      <c r="Q105" s="29">
        <f t="shared" si="34"/>
        <v>0</v>
      </c>
      <c r="R105" s="32">
        <f t="shared" si="35"/>
        <v>0</v>
      </c>
      <c r="S105" s="32">
        <f t="shared" si="35"/>
        <v>0</v>
      </c>
      <c r="T105" s="32">
        <f t="shared" si="35"/>
        <v>0</v>
      </c>
      <c r="U105" s="51"/>
      <c r="V105" s="29">
        <f t="shared" si="36"/>
        <v>0</v>
      </c>
      <c r="W105" s="29">
        <f t="shared" si="37"/>
        <v>0</v>
      </c>
      <c r="X105" s="29"/>
      <c r="Y105" s="29"/>
      <c r="Z105" s="29">
        <f t="shared" si="38"/>
        <v>0</v>
      </c>
      <c r="AA105" s="32">
        <f t="shared" si="39"/>
        <v>0</v>
      </c>
      <c r="AB105" s="32">
        <f t="shared" si="39"/>
        <v>0</v>
      </c>
      <c r="AC105" s="32">
        <f t="shared" si="39"/>
        <v>0</v>
      </c>
      <c r="AD105" s="51"/>
      <c r="AE105" s="29">
        <f t="shared" si="40"/>
        <v>0</v>
      </c>
      <c r="AF105" s="29">
        <f t="shared" si="41"/>
        <v>0</v>
      </c>
      <c r="AG105" s="29"/>
      <c r="AH105" s="29"/>
      <c r="AI105" s="29">
        <f t="shared" si="42"/>
        <v>0</v>
      </c>
      <c r="AJ105" s="29">
        <f t="shared" si="43"/>
        <v>0</v>
      </c>
      <c r="AK105" s="29">
        <f t="shared" si="43"/>
        <v>0</v>
      </c>
      <c r="AL105" s="29">
        <f t="shared" si="43"/>
        <v>0</v>
      </c>
      <c r="AM105" s="51"/>
      <c r="AN105" s="29">
        <f t="shared" si="44"/>
        <v>0</v>
      </c>
      <c r="AO105" s="29">
        <f t="shared" si="45"/>
        <v>0</v>
      </c>
      <c r="AP105" s="29"/>
      <c r="AQ105" s="29"/>
      <c r="AR105" s="29">
        <f t="shared" si="46"/>
        <v>0</v>
      </c>
      <c r="AS105" s="29">
        <f t="shared" si="47"/>
        <v>0</v>
      </c>
      <c r="AT105" s="29">
        <f t="shared" si="47"/>
        <v>0</v>
      </c>
      <c r="AU105" s="29">
        <f t="shared" si="47"/>
        <v>0</v>
      </c>
      <c r="AV105" s="51"/>
      <c r="AW105" s="29">
        <f t="shared" si="48"/>
        <v>0</v>
      </c>
      <c r="AX105" s="29">
        <f t="shared" si="49"/>
        <v>0</v>
      </c>
      <c r="AY105" s="29"/>
      <c r="AZ105" s="29"/>
      <c r="BA105" s="29">
        <f t="shared" si="50"/>
        <v>0</v>
      </c>
      <c r="BB105" s="29">
        <f t="shared" si="51"/>
        <v>0</v>
      </c>
      <c r="BC105" s="29">
        <f t="shared" si="51"/>
        <v>0</v>
      </c>
      <c r="BD105" s="29">
        <f t="shared" si="51"/>
        <v>0</v>
      </c>
      <c r="BE105" s="34">
        <f t="shared" si="52"/>
        <v>0</v>
      </c>
      <c r="BF105" s="34">
        <f t="shared" si="53"/>
        <v>0</v>
      </c>
      <c r="BG105" s="34">
        <f t="shared" si="54"/>
        <v>0</v>
      </c>
      <c r="BH105" s="34">
        <f t="shared" si="55"/>
        <v>0</v>
      </c>
      <c r="BI105" s="34">
        <f t="shared" si="55"/>
        <v>0</v>
      </c>
      <c r="BJ105" s="34">
        <f t="shared" si="56"/>
        <v>0</v>
      </c>
      <c r="BK105" s="34">
        <f t="shared" si="57"/>
        <v>0</v>
      </c>
      <c r="BL105" s="34">
        <f t="shared" si="57"/>
        <v>0</v>
      </c>
      <c r="BM105" s="34">
        <f t="shared" si="57"/>
        <v>0</v>
      </c>
    </row>
    <row r="106" spans="1:65" ht="16.5" hidden="1">
      <c r="A106" s="26">
        <v>98</v>
      </c>
      <c r="B106" s="169"/>
      <c r="C106" s="29"/>
      <c r="D106" s="29">
        <f t="shared" si="29"/>
        <v>0</v>
      </c>
      <c r="E106" s="29">
        <f t="shared" si="30"/>
        <v>0</v>
      </c>
      <c r="F106" s="29"/>
      <c r="G106" s="29"/>
      <c r="H106" s="29"/>
      <c r="I106" s="32">
        <f t="shared" si="31"/>
        <v>0</v>
      </c>
      <c r="J106" s="32">
        <f t="shared" si="31"/>
        <v>0</v>
      </c>
      <c r="K106" s="32">
        <f t="shared" si="31"/>
        <v>0</v>
      </c>
      <c r="L106" s="51">
        <v>0</v>
      </c>
      <c r="M106" s="29">
        <f t="shared" si="32"/>
        <v>0</v>
      </c>
      <c r="N106" s="29">
        <f t="shared" si="33"/>
        <v>0</v>
      </c>
      <c r="O106" s="29">
        <v>0</v>
      </c>
      <c r="P106" s="29">
        <v>0</v>
      </c>
      <c r="Q106" s="29">
        <f t="shared" si="34"/>
        <v>0</v>
      </c>
      <c r="R106" s="32">
        <f t="shared" si="35"/>
        <v>0</v>
      </c>
      <c r="S106" s="32">
        <f t="shared" si="35"/>
        <v>0</v>
      </c>
      <c r="T106" s="32">
        <f t="shared" si="35"/>
        <v>0</v>
      </c>
      <c r="U106" s="51"/>
      <c r="V106" s="29">
        <f t="shared" si="36"/>
        <v>0</v>
      </c>
      <c r="W106" s="29">
        <f t="shared" si="37"/>
        <v>0</v>
      </c>
      <c r="X106" s="29"/>
      <c r="Y106" s="29"/>
      <c r="Z106" s="29">
        <f t="shared" si="38"/>
        <v>0</v>
      </c>
      <c r="AA106" s="32">
        <f t="shared" si="39"/>
        <v>0</v>
      </c>
      <c r="AB106" s="32">
        <f t="shared" si="39"/>
        <v>0</v>
      </c>
      <c r="AC106" s="32">
        <f t="shared" si="39"/>
        <v>0</v>
      </c>
      <c r="AD106" s="51"/>
      <c r="AE106" s="29">
        <f t="shared" si="40"/>
        <v>0</v>
      </c>
      <c r="AF106" s="29">
        <f t="shared" si="41"/>
        <v>0</v>
      </c>
      <c r="AG106" s="29"/>
      <c r="AH106" s="29"/>
      <c r="AI106" s="29">
        <f t="shared" si="42"/>
        <v>0</v>
      </c>
      <c r="AJ106" s="29">
        <f t="shared" si="43"/>
        <v>0</v>
      </c>
      <c r="AK106" s="29">
        <f t="shared" si="43"/>
        <v>0</v>
      </c>
      <c r="AL106" s="29">
        <f t="shared" si="43"/>
        <v>0</v>
      </c>
      <c r="AM106" s="51"/>
      <c r="AN106" s="29">
        <f t="shared" si="44"/>
        <v>0</v>
      </c>
      <c r="AO106" s="29">
        <f t="shared" si="45"/>
        <v>0</v>
      </c>
      <c r="AP106" s="29"/>
      <c r="AQ106" s="29"/>
      <c r="AR106" s="29">
        <f t="shared" si="46"/>
        <v>0</v>
      </c>
      <c r="AS106" s="29">
        <f t="shared" si="47"/>
        <v>0</v>
      </c>
      <c r="AT106" s="29">
        <f t="shared" si="47"/>
        <v>0</v>
      </c>
      <c r="AU106" s="29">
        <f t="shared" si="47"/>
        <v>0</v>
      </c>
      <c r="AV106" s="51"/>
      <c r="AW106" s="29">
        <f t="shared" si="48"/>
        <v>0</v>
      </c>
      <c r="AX106" s="29">
        <f t="shared" si="49"/>
        <v>0</v>
      </c>
      <c r="AY106" s="29"/>
      <c r="AZ106" s="29"/>
      <c r="BA106" s="29">
        <f t="shared" si="50"/>
        <v>0</v>
      </c>
      <c r="BB106" s="29">
        <f t="shared" si="51"/>
        <v>0</v>
      </c>
      <c r="BC106" s="29">
        <f t="shared" si="51"/>
        <v>0</v>
      </c>
      <c r="BD106" s="29">
        <f t="shared" si="51"/>
        <v>0</v>
      </c>
      <c r="BE106" s="34">
        <f t="shared" si="52"/>
        <v>0</v>
      </c>
      <c r="BF106" s="34">
        <f t="shared" si="53"/>
        <v>0</v>
      </c>
      <c r="BG106" s="34">
        <f t="shared" si="54"/>
        <v>0</v>
      </c>
      <c r="BH106" s="34">
        <f t="shared" si="55"/>
        <v>0</v>
      </c>
      <c r="BI106" s="34">
        <f t="shared" si="55"/>
        <v>0</v>
      </c>
      <c r="BJ106" s="34">
        <f t="shared" si="56"/>
        <v>0</v>
      </c>
      <c r="BK106" s="34">
        <f t="shared" si="57"/>
        <v>0</v>
      </c>
      <c r="BL106" s="34">
        <f t="shared" si="57"/>
        <v>0</v>
      </c>
      <c r="BM106" s="34">
        <f t="shared" si="57"/>
        <v>0</v>
      </c>
    </row>
    <row r="107" spans="1:65" ht="16.5" hidden="1">
      <c r="A107" s="26">
        <v>99</v>
      </c>
      <c r="B107" s="169"/>
      <c r="C107" s="29"/>
      <c r="D107" s="29">
        <f t="shared" si="29"/>
        <v>0</v>
      </c>
      <c r="E107" s="29">
        <f t="shared" si="30"/>
        <v>0</v>
      </c>
      <c r="F107" s="29"/>
      <c r="G107" s="29"/>
      <c r="H107" s="29"/>
      <c r="I107" s="32">
        <f t="shared" si="31"/>
        <v>0</v>
      </c>
      <c r="J107" s="32">
        <f t="shared" si="31"/>
        <v>0</v>
      </c>
      <c r="K107" s="32">
        <f t="shared" si="31"/>
        <v>0</v>
      </c>
      <c r="L107" s="51">
        <v>0</v>
      </c>
      <c r="M107" s="29">
        <f t="shared" si="32"/>
        <v>0</v>
      </c>
      <c r="N107" s="29">
        <f t="shared" si="33"/>
        <v>0</v>
      </c>
      <c r="O107" s="29">
        <v>0</v>
      </c>
      <c r="P107" s="29">
        <v>0</v>
      </c>
      <c r="Q107" s="29">
        <f t="shared" si="34"/>
        <v>0</v>
      </c>
      <c r="R107" s="32">
        <f t="shared" si="35"/>
        <v>0</v>
      </c>
      <c r="S107" s="32">
        <f t="shared" si="35"/>
        <v>0</v>
      </c>
      <c r="T107" s="32">
        <f t="shared" si="35"/>
        <v>0</v>
      </c>
      <c r="U107" s="51"/>
      <c r="V107" s="29">
        <f t="shared" si="36"/>
        <v>0</v>
      </c>
      <c r="W107" s="29">
        <f t="shared" si="37"/>
        <v>0</v>
      </c>
      <c r="X107" s="29"/>
      <c r="Y107" s="29"/>
      <c r="Z107" s="29">
        <f t="shared" si="38"/>
        <v>0</v>
      </c>
      <c r="AA107" s="32">
        <f t="shared" si="39"/>
        <v>0</v>
      </c>
      <c r="AB107" s="32">
        <f t="shared" si="39"/>
        <v>0</v>
      </c>
      <c r="AC107" s="32">
        <f t="shared" si="39"/>
        <v>0</v>
      </c>
      <c r="AD107" s="51"/>
      <c r="AE107" s="29">
        <f t="shared" si="40"/>
        <v>0</v>
      </c>
      <c r="AF107" s="29">
        <f t="shared" si="41"/>
        <v>0</v>
      </c>
      <c r="AG107" s="29"/>
      <c r="AH107" s="29"/>
      <c r="AI107" s="29">
        <f t="shared" si="42"/>
        <v>0</v>
      </c>
      <c r="AJ107" s="29">
        <f t="shared" si="43"/>
        <v>0</v>
      </c>
      <c r="AK107" s="29">
        <f t="shared" si="43"/>
        <v>0</v>
      </c>
      <c r="AL107" s="29">
        <f t="shared" si="43"/>
        <v>0</v>
      </c>
      <c r="AM107" s="51"/>
      <c r="AN107" s="29">
        <f t="shared" si="44"/>
        <v>0</v>
      </c>
      <c r="AO107" s="29">
        <f t="shared" si="45"/>
        <v>0</v>
      </c>
      <c r="AP107" s="29"/>
      <c r="AQ107" s="29"/>
      <c r="AR107" s="29">
        <f t="shared" si="46"/>
        <v>0</v>
      </c>
      <c r="AS107" s="29">
        <f t="shared" si="47"/>
        <v>0</v>
      </c>
      <c r="AT107" s="29">
        <f t="shared" si="47"/>
        <v>0</v>
      </c>
      <c r="AU107" s="29">
        <f t="shared" si="47"/>
        <v>0</v>
      </c>
      <c r="AV107" s="51"/>
      <c r="AW107" s="29">
        <f t="shared" si="48"/>
        <v>0</v>
      </c>
      <c r="AX107" s="29">
        <f t="shared" si="49"/>
        <v>0</v>
      </c>
      <c r="AY107" s="29"/>
      <c r="AZ107" s="29"/>
      <c r="BA107" s="29">
        <f t="shared" si="50"/>
        <v>0</v>
      </c>
      <c r="BB107" s="29">
        <f t="shared" si="51"/>
        <v>0</v>
      </c>
      <c r="BC107" s="29">
        <f t="shared" si="51"/>
        <v>0</v>
      </c>
      <c r="BD107" s="29">
        <f t="shared" si="51"/>
        <v>0</v>
      </c>
      <c r="BE107" s="34">
        <f t="shared" si="52"/>
        <v>0</v>
      </c>
      <c r="BF107" s="34">
        <f t="shared" si="53"/>
        <v>0</v>
      </c>
      <c r="BG107" s="34">
        <f t="shared" si="54"/>
        <v>0</v>
      </c>
      <c r="BH107" s="34">
        <f t="shared" si="55"/>
        <v>0</v>
      </c>
      <c r="BI107" s="34">
        <f t="shared" si="55"/>
        <v>0</v>
      </c>
      <c r="BJ107" s="34">
        <f t="shared" si="56"/>
        <v>0</v>
      </c>
      <c r="BK107" s="34">
        <f t="shared" si="57"/>
        <v>0</v>
      </c>
      <c r="BL107" s="34">
        <f t="shared" si="57"/>
        <v>0</v>
      </c>
      <c r="BM107" s="34">
        <f t="shared" si="57"/>
        <v>0</v>
      </c>
    </row>
    <row r="108" spans="1:65" ht="16.5" hidden="1">
      <c r="A108" s="26">
        <v>100</v>
      </c>
      <c r="B108" s="169"/>
      <c r="C108" s="29"/>
      <c r="D108" s="29">
        <f t="shared" si="29"/>
        <v>0</v>
      </c>
      <c r="E108" s="29">
        <f t="shared" si="30"/>
        <v>0</v>
      </c>
      <c r="F108" s="29"/>
      <c r="G108" s="29"/>
      <c r="H108" s="29"/>
      <c r="I108" s="32">
        <f t="shared" si="31"/>
        <v>0</v>
      </c>
      <c r="J108" s="32">
        <f t="shared" si="31"/>
        <v>0</v>
      </c>
      <c r="K108" s="32">
        <f t="shared" si="31"/>
        <v>0</v>
      </c>
      <c r="L108" s="51">
        <v>0</v>
      </c>
      <c r="M108" s="29">
        <f t="shared" si="32"/>
        <v>0</v>
      </c>
      <c r="N108" s="29">
        <f t="shared" si="33"/>
        <v>0</v>
      </c>
      <c r="O108" s="29">
        <v>0</v>
      </c>
      <c r="P108" s="29">
        <v>0</v>
      </c>
      <c r="Q108" s="29">
        <f t="shared" si="34"/>
        <v>0</v>
      </c>
      <c r="R108" s="32">
        <f t="shared" si="35"/>
        <v>0</v>
      </c>
      <c r="S108" s="32">
        <f t="shared" si="35"/>
        <v>0</v>
      </c>
      <c r="T108" s="32">
        <f t="shared" si="35"/>
        <v>0</v>
      </c>
      <c r="U108" s="51"/>
      <c r="V108" s="29">
        <f t="shared" si="36"/>
        <v>0</v>
      </c>
      <c r="W108" s="29">
        <f t="shared" si="37"/>
        <v>0</v>
      </c>
      <c r="X108" s="29"/>
      <c r="Y108" s="29"/>
      <c r="Z108" s="29">
        <f t="shared" si="38"/>
        <v>0</v>
      </c>
      <c r="AA108" s="32">
        <f t="shared" si="39"/>
        <v>0</v>
      </c>
      <c r="AB108" s="32">
        <f t="shared" si="39"/>
        <v>0</v>
      </c>
      <c r="AC108" s="32">
        <f t="shared" si="39"/>
        <v>0</v>
      </c>
      <c r="AD108" s="51"/>
      <c r="AE108" s="29">
        <f t="shared" si="40"/>
        <v>0</v>
      </c>
      <c r="AF108" s="29">
        <f t="shared" si="41"/>
        <v>0</v>
      </c>
      <c r="AG108" s="29"/>
      <c r="AH108" s="29"/>
      <c r="AI108" s="29">
        <f t="shared" si="42"/>
        <v>0</v>
      </c>
      <c r="AJ108" s="29">
        <f t="shared" si="43"/>
        <v>0</v>
      </c>
      <c r="AK108" s="29">
        <f t="shared" si="43"/>
        <v>0</v>
      </c>
      <c r="AL108" s="29">
        <f t="shared" si="43"/>
        <v>0</v>
      </c>
      <c r="AM108" s="51"/>
      <c r="AN108" s="29">
        <f t="shared" si="44"/>
        <v>0</v>
      </c>
      <c r="AO108" s="29">
        <f t="shared" si="45"/>
        <v>0</v>
      </c>
      <c r="AP108" s="29"/>
      <c r="AQ108" s="29"/>
      <c r="AR108" s="29">
        <f t="shared" si="46"/>
        <v>0</v>
      </c>
      <c r="AS108" s="29">
        <f t="shared" si="47"/>
        <v>0</v>
      </c>
      <c r="AT108" s="29">
        <f t="shared" si="47"/>
        <v>0</v>
      </c>
      <c r="AU108" s="29">
        <f t="shared" si="47"/>
        <v>0</v>
      </c>
      <c r="AV108" s="51"/>
      <c r="AW108" s="29">
        <f t="shared" si="48"/>
        <v>0</v>
      </c>
      <c r="AX108" s="29">
        <f t="shared" si="49"/>
        <v>0</v>
      </c>
      <c r="AY108" s="29"/>
      <c r="AZ108" s="29"/>
      <c r="BA108" s="29">
        <f t="shared" si="50"/>
        <v>0</v>
      </c>
      <c r="BB108" s="29">
        <f t="shared" si="51"/>
        <v>0</v>
      </c>
      <c r="BC108" s="29">
        <f t="shared" si="51"/>
        <v>0</v>
      </c>
      <c r="BD108" s="29">
        <f t="shared" si="51"/>
        <v>0</v>
      </c>
      <c r="BE108" s="34">
        <f t="shared" si="52"/>
        <v>0</v>
      </c>
      <c r="BF108" s="34">
        <f t="shared" si="53"/>
        <v>0</v>
      </c>
      <c r="BG108" s="34">
        <f t="shared" si="54"/>
        <v>0</v>
      </c>
      <c r="BH108" s="34">
        <f t="shared" si="55"/>
        <v>0</v>
      </c>
      <c r="BI108" s="34">
        <f t="shared" si="55"/>
        <v>0</v>
      </c>
      <c r="BJ108" s="34">
        <f t="shared" si="56"/>
        <v>0</v>
      </c>
      <c r="BK108" s="34">
        <f t="shared" si="57"/>
        <v>0</v>
      </c>
      <c r="BL108" s="34">
        <f t="shared" si="57"/>
        <v>0</v>
      </c>
      <c r="BM108" s="34">
        <f t="shared" si="57"/>
        <v>0</v>
      </c>
    </row>
    <row r="109" spans="1:65" ht="16.5" hidden="1">
      <c r="A109" s="26">
        <v>101</v>
      </c>
      <c r="B109" s="169"/>
      <c r="C109" s="29"/>
      <c r="D109" s="29">
        <f t="shared" si="29"/>
        <v>0</v>
      </c>
      <c r="E109" s="29">
        <f t="shared" si="30"/>
        <v>0</v>
      </c>
      <c r="F109" s="29"/>
      <c r="G109" s="29"/>
      <c r="H109" s="29"/>
      <c r="I109" s="32">
        <f t="shared" si="31"/>
        <v>0</v>
      </c>
      <c r="J109" s="32">
        <f t="shared" si="31"/>
        <v>0</v>
      </c>
      <c r="K109" s="32">
        <f t="shared" si="31"/>
        <v>0</v>
      </c>
      <c r="L109" s="51">
        <v>0</v>
      </c>
      <c r="M109" s="29">
        <f t="shared" si="32"/>
        <v>0</v>
      </c>
      <c r="N109" s="29">
        <f t="shared" si="33"/>
        <v>0</v>
      </c>
      <c r="O109" s="29">
        <v>0</v>
      </c>
      <c r="P109" s="29">
        <v>0</v>
      </c>
      <c r="Q109" s="29">
        <f t="shared" si="34"/>
        <v>0</v>
      </c>
      <c r="R109" s="32">
        <f t="shared" si="35"/>
        <v>0</v>
      </c>
      <c r="S109" s="32">
        <f t="shared" si="35"/>
        <v>0</v>
      </c>
      <c r="T109" s="32">
        <f t="shared" si="35"/>
        <v>0</v>
      </c>
      <c r="U109" s="51"/>
      <c r="V109" s="29">
        <f t="shared" si="36"/>
        <v>0</v>
      </c>
      <c r="W109" s="29">
        <f t="shared" si="37"/>
        <v>0</v>
      </c>
      <c r="X109" s="29"/>
      <c r="Y109" s="29"/>
      <c r="Z109" s="29">
        <f t="shared" si="38"/>
        <v>0</v>
      </c>
      <c r="AA109" s="32">
        <f t="shared" si="39"/>
        <v>0</v>
      </c>
      <c r="AB109" s="32">
        <f t="shared" si="39"/>
        <v>0</v>
      </c>
      <c r="AC109" s="32">
        <f t="shared" si="39"/>
        <v>0</v>
      </c>
      <c r="AD109" s="51"/>
      <c r="AE109" s="29">
        <f t="shared" si="40"/>
        <v>0</v>
      </c>
      <c r="AF109" s="29">
        <f t="shared" si="41"/>
        <v>0</v>
      </c>
      <c r="AG109" s="29"/>
      <c r="AH109" s="29"/>
      <c r="AI109" s="29">
        <f t="shared" si="42"/>
        <v>0</v>
      </c>
      <c r="AJ109" s="29">
        <f t="shared" si="43"/>
        <v>0</v>
      </c>
      <c r="AK109" s="29">
        <f t="shared" si="43"/>
        <v>0</v>
      </c>
      <c r="AL109" s="29">
        <f t="shared" si="43"/>
        <v>0</v>
      </c>
      <c r="AM109" s="51"/>
      <c r="AN109" s="29">
        <f t="shared" si="44"/>
        <v>0</v>
      </c>
      <c r="AO109" s="29">
        <f t="shared" si="45"/>
        <v>0</v>
      </c>
      <c r="AP109" s="29"/>
      <c r="AQ109" s="29"/>
      <c r="AR109" s="29">
        <f t="shared" si="46"/>
        <v>0</v>
      </c>
      <c r="AS109" s="29">
        <f t="shared" si="47"/>
        <v>0</v>
      </c>
      <c r="AT109" s="29">
        <f t="shared" si="47"/>
        <v>0</v>
      </c>
      <c r="AU109" s="29">
        <f t="shared" si="47"/>
        <v>0</v>
      </c>
      <c r="AV109" s="51"/>
      <c r="AW109" s="29">
        <f t="shared" si="48"/>
        <v>0</v>
      </c>
      <c r="AX109" s="29">
        <f t="shared" si="49"/>
        <v>0</v>
      </c>
      <c r="AY109" s="29"/>
      <c r="AZ109" s="29"/>
      <c r="BA109" s="29">
        <f t="shared" si="50"/>
        <v>0</v>
      </c>
      <c r="BB109" s="29">
        <f t="shared" si="51"/>
        <v>0</v>
      </c>
      <c r="BC109" s="29">
        <f t="shared" si="51"/>
        <v>0</v>
      </c>
      <c r="BD109" s="29">
        <f t="shared" si="51"/>
        <v>0</v>
      </c>
      <c r="BE109" s="34">
        <f t="shared" si="52"/>
        <v>0</v>
      </c>
      <c r="BF109" s="34">
        <f t="shared" si="53"/>
        <v>0</v>
      </c>
      <c r="BG109" s="34">
        <f t="shared" si="54"/>
        <v>0</v>
      </c>
      <c r="BH109" s="34">
        <f t="shared" si="55"/>
        <v>0</v>
      </c>
      <c r="BI109" s="34">
        <f t="shared" si="55"/>
        <v>0</v>
      </c>
      <c r="BJ109" s="34">
        <f t="shared" si="56"/>
        <v>0</v>
      </c>
      <c r="BK109" s="34">
        <f t="shared" si="57"/>
        <v>0</v>
      </c>
      <c r="BL109" s="34">
        <f t="shared" si="57"/>
        <v>0</v>
      </c>
      <c r="BM109" s="34">
        <f t="shared" si="57"/>
        <v>0</v>
      </c>
    </row>
    <row r="110" spans="1:65" ht="16.5" hidden="1">
      <c r="A110" s="26">
        <v>102</v>
      </c>
      <c r="B110" s="169"/>
      <c r="C110" s="29"/>
      <c r="D110" s="29">
        <f t="shared" si="29"/>
        <v>0</v>
      </c>
      <c r="E110" s="29">
        <f t="shared" si="30"/>
        <v>0</v>
      </c>
      <c r="F110" s="29"/>
      <c r="G110" s="29"/>
      <c r="H110" s="29"/>
      <c r="I110" s="32">
        <f t="shared" si="31"/>
        <v>0</v>
      </c>
      <c r="J110" s="32">
        <f t="shared" si="31"/>
        <v>0</v>
      </c>
      <c r="K110" s="32">
        <f t="shared" si="31"/>
        <v>0</v>
      </c>
      <c r="L110" s="51">
        <v>0</v>
      </c>
      <c r="M110" s="29">
        <f t="shared" si="32"/>
        <v>0</v>
      </c>
      <c r="N110" s="29">
        <f t="shared" si="33"/>
        <v>0</v>
      </c>
      <c r="O110" s="29">
        <v>0</v>
      </c>
      <c r="P110" s="29">
        <v>0</v>
      </c>
      <c r="Q110" s="29">
        <f t="shared" si="34"/>
        <v>0</v>
      </c>
      <c r="R110" s="32">
        <f t="shared" si="35"/>
        <v>0</v>
      </c>
      <c r="S110" s="32">
        <f t="shared" si="35"/>
        <v>0</v>
      </c>
      <c r="T110" s="32">
        <f t="shared" si="35"/>
        <v>0</v>
      </c>
      <c r="U110" s="51"/>
      <c r="V110" s="29">
        <f t="shared" si="36"/>
        <v>0</v>
      </c>
      <c r="W110" s="29">
        <f t="shared" si="37"/>
        <v>0</v>
      </c>
      <c r="X110" s="29"/>
      <c r="Y110" s="29"/>
      <c r="Z110" s="29">
        <f t="shared" si="38"/>
        <v>0</v>
      </c>
      <c r="AA110" s="32">
        <f t="shared" si="39"/>
        <v>0</v>
      </c>
      <c r="AB110" s="32">
        <f t="shared" si="39"/>
        <v>0</v>
      </c>
      <c r="AC110" s="32">
        <f t="shared" si="39"/>
        <v>0</v>
      </c>
      <c r="AD110" s="51"/>
      <c r="AE110" s="29">
        <f t="shared" si="40"/>
        <v>0</v>
      </c>
      <c r="AF110" s="29">
        <f t="shared" si="41"/>
        <v>0</v>
      </c>
      <c r="AG110" s="29"/>
      <c r="AH110" s="29"/>
      <c r="AI110" s="29">
        <f t="shared" si="42"/>
        <v>0</v>
      </c>
      <c r="AJ110" s="29">
        <f t="shared" si="43"/>
        <v>0</v>
      </c>
      <c r="AK110" s="29">
        <f t="shared" si="43"/>
        <v>0</v>
      </c>
      <c r="AL110" s="29">
        <f t="shared" si="43"/>
        <v>0</v>
      </c>
      <c r="AM110" s="51"/>
      <c r="AN110" s="29">
        <f t="shared" si="44"/>
        <v>0</v>
      </c>
      <c r="AO110" s="29">
        <f t="shared" si="45"/>
        <v>0</v>
      </c>
      <c r="AP110" s="29"/>
      <c r="AQ110" s="29"/>
      <c r="AR110" s="29">
        <f t="shared" si="46"/>
        <v>0</v>
      </c>
      <c r="AS110" s="29">
        <f t="shared" si="47"/>
        <v>0</v>
      </c>
      <c r="AT110" s="29">
        <f t="shared" si="47"/>
        <v>0</v>
      </c>
      <c r="AU110" s="29">
        <f t="shared" si="47"/>
        <v>0</v>
      </c>
      <c r="AV110" s="51"/>
      <c r="AW110" s="29">
        <f t="shared" si="48"/>
        <v>0</v>
      </c>
      <c r="AX110" s="29">
        <f t="shared" si="49"/>
        <v>0</v>
      </c>
      <c r="AY110" s="29"/>
      <c r="AZ110" s="29"/>
      <c r="BA110" s="29">
        <f t="shared" si="50"/>
        <v>0</v>
      </c>
      <c r="BB110" s="29">
        <f t="shared" si="51"/>
        <v>0</v>
      </c>
      <c r="BC110" s="29">
        <f t="shared" si="51"/>
        <v>0</v>
      </c>
      <c r="BD110" s="29">
        <f t="shared" si="51"/>
        <v>0</v>
      </c>
      <c r="BE110" s="34">
        <f t="shared" si="52"/>
        <v>0</v>
      </c>
      <c r="BF110" s="34">
        <f t="shared" si="53"/>
        <v>0</v>
      </c>
      <c r="BG110" s="34">
        <f t="shared" si="54"/>
        <v>0</v>
      </c>
      <c r="BH110" s="34">
        <f t="shared" si="55"/>
        <v>0</v>
      </c>
      <c r="BI110" s="34">
        <f t="shared" si="55"/>
        <v>0</v>
      </c>
      <c r="BJ110" s="34">
        <f t="shared" si="56"/>
        <v>0</v>
      </c>
      <c r="BK110" s="34">
        <f t="shared" si="57"/>
        <v>0</v>
      </c>
      <c r="BL110" s="34">
        <f t="shared" si="57"/>
        <v>0</v>
      </c>
      <c r="BM110" s="34">
        <f t="shared" si="57"/>
        <v>0</v>
      </c>
    </row>
    <row r="111" spans="1:65" ht="16.5" hidden="1">
      <c r="A111" s="26">
        <v>103</v>
      </c>
      <c r="B111" s="169"/>
      <c r="C111" s="29"/>
      <c r="D111" s="29">
        <f t="shared" si="29"/>
        <v>0</v>
      </c>
      <c r="E111" s="29">
        <f t="shared" si="30"/>
        <v>0</v>
      </c>
      <c r="F111" s="29"/>
      <c r="G111" s="29"/>
      <c r="H111" s="29"/>
      <c r="I111" s="32">
        <f t="shared" si="31"/>
        <v>0</v>
      </c>
      <c r="J111" s="32">
        <f t="shared" si="31"/>
        <v>0</v>
      </c>
      <c r="K111" s="32">
        <f t="shared" si="31"/>
        <v>0</v>
      </c>
      <c r="L111" s="51">
        <v>0</v>
      </c>
      <c r="M111" s="29">
        <f t="shared" si="32"/>
        <v>0</v>
      </c>
      <c r="N111" s="29">
        <f t="shared" si="33"/>
        <v>0</v>
      </c>
      <c r="O111" s="29">
        <v>0</v>
      </c>
      <c r="P111" s="29">
        <v>0</v>
      </c>
      <c r="Q111" s="29">
        <f t="shared" si="34"/>
        <v>0</v>
      </c>
      <c r="R111" s="32">
        <f t="shared" si="35"/>
        <v>0</v>
      </c>
      <c r="S111" s="32">
        <f t="shared" si="35"/>
        <v>0</v>
      </c>
      <c r="T111" s="32">
        <f t="shared" si="35"/>
        <v>0</v>
      </c>
      <c r="U111" s="51"/>
      <c r="V111" s="29">
        <f t="shared" si="36"/>
        <v>0</v>
      </c>
      <c r="W111" s="29">
        <f t="shared" si="37"/>
        <v>0</v>
      </c>
      <c r="X111" s="29"/>
      <c r="Y111" s="29"/>
      <c r="Z111" s="29">
        <f t="shared" si="38"/>
        <v>0</v>
      </c>
      <c r="AA111" s="32">
        <f t="shared" si="39"/>
        <v>0</v>
      </c>
      <c r="AB111" s="32">
        <f t="shared" si="39"/>
        <v>0</v>
      </c>
      <c r="AC111" s="32">
        <f t="shared" si="39"/>
        <v>0</v>
      </c>
      <c r="AD111" s="51"/>
      <c r="AE111" s="29">
        <f t="shared" si="40"/>
        <v>0</v>
      </c>
      <c r="AF111" s="29">
        <f t="shared" si="41"/>
        <v>0</v>
      </c>
      <c r="AG111" s="29"/>
      <c r="AH111" s="29"/>
      <c r="AI111" s="29">
        <f t="shared" si="42"/>
        <v>0</v>
      </c>
      <c r="AJ111" s="29">
        <f t="shared" si="43"/>
        <v>0</v>
      </c>
      <c r="AK111" s="29">
        <f t="shared" si="43"/>
        <v>0</v>
      </c>
      <c r="AL111" s="29">
        <f t="shared" si="43"/>
        <v>0</v>
      </c>
      <c r="AM111" s="51"/>
      <c r="AN111" s="29">
        <f t="shared" si="44"/>
        <v>0</v>
      </c>
      <c r="AO111" s="29">
        <f t="shared" si="45"/>
        <v>0</v>
      </c>
      <c r="AP111" s="29"/>
      <c r="AQ111" s="29"/>
      <c r="AR111" s="29">
        <f t="shared" si="46"/>
        <v>0</v>
      </c>
      <c r="AS111" s="29">
        <f t="shared" si="47"/>
        <v>0</v>
      </c>
      <c r="AT111" s="29">
        <f t="shared" si="47"/>
        <v>0</v>
      </c>
      <c r="AU111" s="29">
        <f t="shared" si="47"/>
        <v>0</v>
      </c>
      <c r="AV111" s="51"/>
      <c r="AW111" s="29">
        <f t="shared" si="48"/>
        <v>0</v>
      </c>
      <c r="AX111" s="29">
        <f t="shared" si="49"/>
        <v>0</v>
      </c>
      <c r="AY111" s="29"/>
      <c r="AZ111" s="29"/>
      <c r="BA111" s="29">
        <f t="shared" si="50"/>
        <v>0</v>
      </c>
      <c r="BB111" s="29">
        <f t="shared" si="51"/>
        <v>0</v>
      </c>
      <c r="BC111" s="29">
        <f t="shared" si="51"/>
        <v>0</v>
      </c>
      <c r="BD111" s="29">
        <f t="shared" si="51"/>
        <v>0</v>
      </c>
      <c r="BE111" s="34">
        <f t="shared" si="52"/>
        <v>0</v>
      </c>
      <c r="BF111" s="34">
        <f t="shared" si="53"/>
        <v>0</v>
      </c>
      <c r="BG111" s="34">
        <f t="shared" si="54"/>
        <v>0</v>
      </c>
      <c r="BH111" s="34">
        <f t="shared" si="55"/>
        <v>0</v>
      </c>
      <c r="BI111" s="34">
        <f t="shared" si="55"/>
        <v>0</v>
      </c>
      <c r="BJ111" s="34">
        <f t="shared" si="56"/>
        <v>0</v>
      </c>
      <c r="BK111" s="34">
        <f t="shared" si="57"/>
        <v>0</v>
      </c>
      <c r="BL111" s="34">
        <f t="shared" si="57"/>
        <v>0</v>
      </c>
      <c r="BM111" s="34">
        <f t="shared" si="57"/>
        <v>0</v>
      </c>
    </row>
    <row r="112" spans="1:65" ht="16.5" hidden="1">
      <c r="A112" s="26">
        <v>104</v>
      </c>
      <c r="B112" s="169"/>
      <c r="C112" s="29"/>
      <c r="D112" s="29">
        <f t="shared" si="29"/>
        <v>0</v>
      </c>
      <c r="E112" s="29">
        <f t="shared" si="30"/>
        <v>0</v>
      </c>
      <c r="F112" s="29"/>
      <c r="G112" s="29"/>
      <c r="H112" s="29"/>
      <c r="I112" s="32">
        <f t="shared" si="31"/>
        <v>0</v>
      </c>
      <c r="J112" s="32">
        <f t="shared" si="31"/>
        <v>0</v>
      </c>
      <c r="K112" s="32">
        <f t="shared" si="31"/>
        <v>0</v>
      </c>
      <c r="L112" s="51">
        <v>0</v>
      </c>
      <c r="M112" s="29">
        <f t="shared" si="32"/>
        <v>0</v>
      </c>
      <c r="N112" s="29">
        <f t="shared" si="33"/>
        <v>0</v>
      </c>
      <c r="O112" s="29">
        <v>0</v>
      </c>
      <c r="P112" s="29">
        <v>0</v>
      </c>
      <c r="Q112" s="29">
        <f t="shared" si="34"/>
        <v>0</v>
      </c>
      <c r="R112" s="32">
        <f t="shared" si="35"/>
        <v>0</v>
      </c>
      <c r="S112" s="32">
        <f t="shared" si="35"/>
        <v>0</v>
      </c>
      <c r="T112" s="32">
        <f t="shared" si="35"/>
        <v>0</v>
      </c>
      <c r="U112" s="51"/>
      <c r="V112" s="29">
        <f t="shared" si="36"/>
        <v>0</v>
      </c>
      <c r="W112" s="29">
        <f t="shared" si="37"/>
        <v>0</v>
      </c>
      <c r="X112" s="29"/>
      <c r="Y112" s="29"/>
      <c r="Z112" s="29">
        <f t="shared" si="38"/>
        <v>0</v>
      </c>
      <c r="AA112" s="32">
        <f t="shared" si="39"/>
        <v>0</v>
      </c>
      <c r="AB112" s="32">
        <f t="shared" si="39"/>
        <v>0</v>
      </c>
      <c r="AC112" s="32">
        <f t="shared" si="39"/>
        <v>0</v>
      </c>
      <c r="AD112" s="51"/>
      <c r="AE112" s="29">
        <f t="shared" si="40"/>
        <v>0</v>
      </c>
      <c r="AF112" s="29">
        <f t="shared" si="41"/>
        <v>0</v>
      </c>
      <c r="AG112" s="29"/>
      <c r="AH112" s="29"/>
      <c r="AI112" s="29">
        <f t="shared" si="42"/>
        <v>0</v>
      </c>
      <c r="AJ112" s="29">
        <f t="shared" si="43"/>
        <v>0</v>
      </c>
      <c r="AK112" s="29">
        <f t="shared" si="43"/>
        <v>0</v>
      </c>
      <c r="AL112" s="29">
        <f t="shared" si="43"/>
        <v>0</v>
      </c>
      <c r="AM112" s="51"/>
      <c r="AN112" s="29">
        <f t="shared" si="44"/>
        <v>0</v>
      </c>
      <c r="AO112" s="29">
        <f t="shared" si="45"/>
        <v>0</v>
      </c>
      <c r="AP112" s="29"/>
      <c r="AQ112" s="29"/>
      <c r="AR112" s="29">
        <f t="shared" si="46"/>
        <v>0</v>
      </c>
      <c r="AS112" s="29">
        <f t="shared" si="47"/>
        <v>0</v>
      </c>
      <c r="AT112" s="29">
        <f t="shared" si="47"/>
        <v>0</v>
      </c>
      <c r="AU112" s="29">
        <f t="shared" si="47"/>
        <v>0</v>
      </c>
      <c r="AV112" s="51"/>
      <c r="AW112" s="29">
        <f t="shared" si="48"/>
        <v>0</v>
      </c>
      <c r="AX112" s="29">
        <f t="shared" si="49"/>
        <v>0</v>
      </c>
      <c r="AY112" s="29"/>
      <c r="AZ112" s="29"/>
      <c r="BA112" s="29">
        <f t="shared" si="50"/>
        <v>0</v>
      </c>
      <c r="BB112" s="29">
        <f t="shared" si="51"/>
        <v>0</v>
      </c>
      <c r="BC112" s="29">
        <f t="shared" si="51"/>
        <v>0</v>
      </c>
      <c r="BD112" s="29">
        <f t="shared" si="51"/>
        <v>0</v>
      </c>
      <c r="BE112" s="34">
        <f t="shared" si="52"/>
        <v>0</v>
      </c>
      <c r="BF112" s="34">
        <f t="shared" si="53"/>
        <v>0</v>
      </c>
      <c r="BG112" s="34">
        <f t="shared" si="54"/>
        <v>0</v>
      </c>
      <c r="BH112" s="34">
        <f t="shared" si="55"/>
        <v>0</v>
      </c>
      <c r="BI112" s="34">
        <f t="shared" si="55"/>
        <v>0</v>
      </c>
      <c r="BJ112" s="34">
        <f t="shared" si="56"/>
        <v>0</v>
      </c>
      <c r="BK112" s="34">
        <f t="shared" si="57"/>
        <v>0</v>
      </c>
      <c r="BL112" s="34">
        <f t="shared" si="57"/>
        <v>0</v>
      </c>
      <c r="BM112" s="34">
        <f t="shared" si="57"/>
        <v>0</v>
      </c>
    </row>
    <row r="113" spans="1:65" ht="16.5" hidden="1">
      <c r="A113" s="26">
        <v>105</v>
      </c>
      <c r="B113" s="169"/>
      <c r="C113" s="29"/>
      <c r="D113" s="29">
        <f t="shared" si="29"/>
        <v>0</v>
      </c>
      <c r="E113" s="29">
        <f t="shared" si="30"/>
        <v>0</v>
      </c>
      <c r="F113" s="29"/>
      <c r="G113" s="29"/>
      <c r="H113" s="29"/>
      <c r="I113" s="32">
        <f t="shared" si="31"/>
        <v>0</v>
      </c>
      <c r="J113" s="32">
        <f t="shared" si="31"/>
        <v>0</v>
      </c>
      <c r="K113" s="32">
        <f t="shared" si="31"/>
        <v>0</v>
      </c>
      <c r="L113" s="51">
        <v>0</v>
      </c>
      <c r="M113" s="29">
        <f t="shared" si="32"/>
        <v>0</v>
      </c>
      <c r="N113" s="29">
        <f t="shared" si="33"/>
        <v>0</v>
      </c>
      <c r="O113" s="29">
        <v>0</v>
      </c>
      <c r="P113" s="29">
        <v>0</v>
      </c>
      <c r="Q113" s="29">
        <f t="shared" si="34"/>
        <v>0</v>
      </c>
      <c r="R113" s="32">
        <f t="shared" si="35"/>
        <v>0</v>
      </c>
      <c r="S113" s="32">
        <f t="shared" si="35"/>
        <v>0</v>
      </c>
      <c r="T113" s="32">
        <f t="shared" si="35"/>
        <v>0</v>
      </c>
      <c r="U113" s="51"/>
      <c r="V113" s="29">
        <f t="shared" si="36"/>
        <v>0</v>
      </c>
      <c r="W113" s="29">
        <f t="shared" si="37"/>
        <v>0</v>
      </c>
      <c r="X113" s="29"/>
      <c r="Y113" s="29"/>
      <c r="Z113" s="29">
        <f t="shared" si="38"/>
        <v>0</v>
      </c>
      <c r="AA113" s="32">
        <f t="shared" si="39"/>
        <v>0</v>
      </c>
      <c r="AB113" s="32">
        <f t="shared" si="39"/>
        <v>0</v>
      </c>
      <c r="AC113" s="32">
        <f t="shared" si="39"/>
        <v>0</v>
      </c>
      <c r="AD113" s="51"/>
      <c r="AE113" s="29">
        <f t="shared" si="40"/>
        <v>0</v>
      </c>
      <c r="AF113" s="29">
        <f t="shared" si="41"/>
        <v>0</v>
      </c>
      <c r="AG113" s="29"/>
      <c r="AH113" s="29"/>
      <c r="AI113" s="29">
        <f t="shared" si="42"/>
        <v>0</v>
      </c>
      <c r="AJ113" s="29">
        <f t="shared" si="43"/>
        <v>0</v>
      </c>
      <c r="AK113" s="29">
        <f t="shared" si="43"/>
        <v>0</v>
      </c>
      <c r="AL113" s="29">
        <f t="shared" si="43"/>
        <v>0</v>
      </c>
      <c r="AM113" s="51"/>
      <c r="AN113" s="29">
        <f t="shared" si="44"/>
        <v>0</v>
      </c>
      <c r="AO113" s="29">
        <f t="shared" si="45"/>
        <v>0</v>
      </c>
      <c r="AP113" s="29"/>
      <c r="AQ113" s="29"/>
      <c r="AR113" s="29">
        <f t="shared" si="46"/>
        <v>0</v>
      </c>
      <c r="AS113" s="29">
        <f t="shared" si="47"/>
        <v>0</v>
      </c>
      <c r="AT113" s="29">
        <f t="shared" si="47"/>
        <v>0</v>
      </c>
      <c r="AU113" s="29">
        <f t="shared" si="47"/>
        <v>0</v>
      </c>
      <c r="AV113" s="51"/>
      <c r="AW113" s="29">
        <f t="shared" si="48"/>
        <v>0</v>
      </c>
      <c r="AX113" s="29">
        <f t="shared" si="49"/>
        <v>0</v>
      </c>
      <c r="AY113" s="29"/>
      <c r="AZ113" s="29"/>
      <c r="BA113" s="29">
        <f t="shared" si="50"/>
        <v>0</v>
      </c>
      <c r="BB113" s="29">
        <f t="shared" si="51"/>
        <v>0</v>
      </c>
      <c r="BC113" s="29">
        <f t="shared" si="51"/>
        <v>0</v>
      </c>
      <c r="BD113" s="29">
        <f t="shared" si="51"/>
        <v>0</v>
      </c>
      <c r="BE113" s="34">
        <f t="shared" si="52"/>
        <v>0</v>
      </c>
      <c r="BF113" s="34">
        <f t="shared" si="53"/>
        <v>0</v>
      </c>
      <c r="BG113" s="34">
        <f t="shared" si="54"/>
        <v>0</v>
      </c>
      <c r="BH113" s="34">
        <f t="shared" si="55"/>
        <v>0</v>
      </c>
      <c r="BI113" s="34">
        <f t="shared" si="55"/>
        <v>0</v>
      </c>
      <c r="BJ113" s="34">
        <f t="shared" si="56"/>
        <v>0</v>
      </c>
      <c r="BK113" s="34">
        <f t="shared" si="57"/>
        <v>0</v>
      </c>
      <c r="BL113" s="34">
        <f t="shared" si="57"/>
        <v>0</v>
      </c>
      <c r="BM113" s="34">
        <f t="shared" si="57"/>
        <v>0</v>
      </c>
    </row>
    <row r="114" spans="1:65" ht="16.5" hidden="1">
      <c r="A114" s="26">
        <v>106</v>
      </c>
      <c r="B114" s="169"/>
      <c r="C114" s="29"/>
      <c r="D114" s="29">
        <f t="shared" si="29"/>
        <v>0</v>
      </c>
      <c r="E114" s="29">
        <f t="shared" si="30"/>
        <v>0</v>
      </c>
      <c r="F114" s="29"/>
      <c r="G114" s="29"/>
      <c r="H114" s="29"/>
      <c r="I114" s="32">
        <f t="shared" si="31"/>
        <v>0</v>
      </c>
      <c r="J114" s="32">
        <f t="shared" si="31"/>
        <v>0</v>
      </c>
      <c r="K114" s="32">
        <f t="shared" si="31"/>
        <v>0</v>
      </c>
      <c r="L114" s="51">
        <v>0</v>
      </c>
      <c r="M114" s="29">
        <f t="shared" si="32"/>
        <v>0</v>
      </c>
      <c r="N114" s="29">
        <f t="shared" si="33"/>
        <v>0</v>
      </c>
      <c r="O114" s="29">
        <v>0</v>
      </c>
      <c r="P114" s="29">
        <v>0</v>
      </c>
      <c r="Q114" s="29">
        <f t="shared" si="34"/>
        <v>0</v>
      </c>
      <c r="R114" s="32">
        <f t="shared" si="35"/>
        <v>0</v>
      </c>
      <c r="S114" s="32">
        <f t="shared" si="35"/>
        <v>0</v>
      </c>
      <c r="T114" s="32">
        <f t="shared" si="35"/>
        <v>0</v>
      </c>
      <c r="U114" s="51"/>
      <c r="V114" s="29">
        <f t="shared" si="36"/>
        <v>0</v>
      </c>
      <c r="W114" s="29">
        <f t="shared" si="37"/>
        <v>0</v>
      </c>
      <c r="X114" s="29"/>
      <c r="Y114" s="29"/>
      <c r="Z114" s="29">
        <f t="shared" si="38"/>
        <v>0</v>
      </c>
      <c r="AA114" s="32">
        <f t="shared" si="39"/>
        <v>0</v>
      </c>
      <c r="AB114" s="32">
        <f t="shared" si="39"/>
        <v>0</v>
      </c>
      <c r="AC114" s="32">
        <f t="shared" si="39"/>
        <v>0</v>
      </c>
      <c r="AD114" s="51"/>
      <c r="AE114" s="29">
        <f t="shared" si="40"/>
        <v>0</v>
      </c>
      <c r="AF114" s="29">
        <f t="shared" si="41"/>
        <v>0</v>
      </c>
      <c r="AG114" s="29"/>
      <c r="AH114" s="29"/>
      <c r="AI114" s="29">
        <f t="shared" si="42"/>
        <v>0</v>
      </c>
      <c r="AJ114" s="29">
        <f t="shared" si="43"/>
        <v>0</v>
      </c>
      <c r="AK114" s="29">
        <f t="shared" si="43"/>
        <v>0</v>
      </c>
      <c r="AL114" s="29">
        <f t="shared" si="43"/>
        <v>0</v>
      </c>
      <c r="AM114" s="51"/>
      <c r="AN114" s="29">
        <f t="shared" si="44"/>
        <v>0</v>
      </c>
      <c r="AO114" s="29">
        <f t="shared" si="45"/>
        <v>0</v>
      </c>
      <c r="AP114" s="29"/>
      <c r="AQ114" s="29"/>
      <c r="AR114" s="29">
        <f t="shared" si="46"/>
        <v>0</v>
      </c>
      <c r="AS114" s="29">
        <f t="shared" si="47"/>
        <v>0</v>
      </c>
      <c r="AT114" s="29">
        <f t="shared" si="47"/>
        <v>0</v>
      </c>
      <c r="AU114" s="29">
        <f t="shared" si="47"/>
        <v>0</v>
      </c>
      <c r="AV114" s="51"/>
      <c r="AW114" s="29">
        <f t="shared" si="48"/>
        <v>0</v>
      </c>
      <c r="AX114" s="29">
        <f t="shared" si="49"/>
        <v>0</v>
      </c>
      <c r="AY114" s="29"/>
      <c r="AZ114" s="29"/>
      <c r="BA114" s="29">
        <f t="shared" si="50"/>
        <v>0</v>
      </c>
      <c r="BB114" s="29">
        <f t="shared" si="51"/>
        <v>0</v>
      </c>
      <c r="BC114" s="29">
        <f t="shared" si="51"/>
        <v>0</v>
      </c>
      <c r="BD114" s="29">
        <f t="shared" si="51"/>
        <v>0</v>
      </c>
      <c r="BE114" s="34">
        <f t="shared" si="52"/>
        <v>0</v>
      </c>
      <c r="BF114" s="34">
        <f t="shared" si="53"/>
        <v>0</v>
      </c>
      <c r="BG114" s="34">
        <f t="shared" si="54"/>
        <v>0</v>
      </c>
      <c r="BH114" s="34">
        <f t="shared" si="55"/>
        <v>0</v>
      </c>
      <c r="BI114" s="34">
        <f t="shared" si="55"/>
        <v>0</v>
      </c>
      <c r="BJ114" s="34">
        <f t="shared" si="56"/>
        <v>0</v>
      </c>
      <c r="BK114" s="34">
        <f t="shared" si="57"/>
        <v>0</v>
      </c>
      <c r="BL114" s="34">
        <f t="shared" si="57"/>
        <v>0</v>
      </c>
      <c r="BM114" s="34">
        <f t="shared" si="57"/>
        <v>0</v>
      </c>
    </row>
    <row r="115" spans="1:65" ht="16.5" hidden="1">
      <c r="A115" s="26">
        <v>107</v>
      </c>
      <c r="B115" s="169"/>
      <c r="C115" s="29"/>
      <c r="D115" s="29">
        <f t="shared" si="29"/>
        <v>0</v>
      </c>
      <c r="E115" s="29">
        <f t="shared" si="30"/>
        <v>0</v>
      </c>
      <c r="F115" s="29"/>
      <c r="G115" s="29"/>
      <c r="H115" s="29"/>
      <c r="I115" s="32">
        <f t="shared" si="31"/>
        <v>0</v>
      </c>
      <c r="J115" s="32">
        <f t="shared" si="31"/>
        <v>0</v>
      </c>
      <c r="K115" s="32">
        <f t="shared" si="31"/>
        <v>0</v>
      </c>
      <c r="L115" s="51">
        <v>0</v>
      </c>
      <c r="M115" s="29">
        <f t="shared" si="32"/>
        <v>0</v>
      </c>
      <c r="N115" s="29">
        <f t="shared" si="33"/>
        <v>0</v>
      </c>
      <c r="O115" s="29">
        <v>0</v>
      </c>
      <c r="P115" s="29">
        <v>0</v>
      </c>
      <c r="Q115" s="29">
        <f t="shared" si="34"/>
        <v>0</v>
      </c>
      <c r="R115" s="32">
        <f t="shared" si="35"/>
        <v>0</v>
      </c>
      <c r="S115" s="32">
        <f t="shared" si="35"/>
        <v>0</v>
      </c>
      <c r="T115" s="32">
        <f t="shared" si="35"/>
        <v>0</v>
      </c>
      <c r="U115" s="51"/>
      <c r="V115" s="29">
        <f t="shared" si="36"/>
        <v>0</v>
      </c>
      <c r="W115" s="29">
        <f t="shared" si="37"/>
        <v>0</v>
      </c>
      <c r="X115" s="29"/>
      <c r="Y115" s="29"/>
      <c r="Z115" s="29">
        <f t="shared" si="38"/>
        <v>0</v>
      </c>
      <c r="AA115" s="32">
        <f t="shared" si="39"/>
        <v>0</v>
      </c>
      <c r="AB115" s="32">
        <f t="shared" si="39"/>
        <v>0</v>
      </c>
      <c r="AC115" s="32">
        <f t="shared" si="39"/>
        <v>0</v>
      </c>
      <c r="AD115" s="51"/>
      <c r="AE115" s="29">
        <f t="shared" si="40"/>
        <v>0</v>
      </c>
      <c r="AF115" s="29">
        <f t="shared" si="41"/>
        <v>0</v>
      </c>
      <c r="AG115" s="29"/>
      <c r="AH115" s="29"/>
      <c r="AI115" s="29">
        <f t="shared" si="42"/>
        <v>0</v>
      </c>
      <c r="AJ115" s="29">
        <f t="shared" si="43"/>
        <v>0</v>
      </c>
      <c r="AK115" s="29">
        <f t="shared" si="43"/>
        <v>0</v>
      </c>
      <c r="AL115" s="29">
        <f t="shared" si="43"/>
        <v>0</v>
      </c>
      <c r="AM115" s="51"/>
      <c r="AN115" s="29">
        <f t="shared" si="44"/>
        <v>0</v>
      </c>
      <c r="AO115" s="29">
        <f t="shared" si="45"/>
        <v>0</v>
      </c>
      <c r="AP115" s="29"/>
      <c r="AQ115" s="29"/>
      <c r="AR115" s="29">
        <f t="shared" si="46"/>
        <v>0</v>
      </c>
      <c r="AS115" s="29">
        <f t="shared" si="47"/>
        <v>0</v>
      </c>
      <c r="AT115" s="29">
        <f t="shared" si="47"/>
        <v>0</v>
      </c>
      <c r="AU115" s="29">
        <f t="shared" si="47"/>
        <v>0</v>
      </c>
      <c r="AV115" s="51"/>
      <c r="AW115" s="29">
        <f t="shared" si="48"/>
        <v>0</v>
      </c>
      <c r="AX115" s="29">
        <f t="shared" si="49"/>
        <v>0</v>
      </c>
      <c r="AY115" s="29"/>
      <c r="AZ115" s="29"/>
      <c r="BA115" s="29">
        <f t="shared" si="50"/>
        <v>0</v>
      </c>
      <c r="BB115" s="29">
        <f t="shared" si="51"/>
        <v>0</v>
      </c>
      <c r="BC115" s="29">
        <f t="shared" si="51"/>
        <v>0</v>
      </c>
      <c r="BD115" s="29">
        <f t="shared" si="51"/>
        <v>0</v>
      </c>
      <c r="BE115" s="34">
        <f t="shared" si="52"/>
        <v>0</v>
      </c>
      <c r="BF115" s="34">
        <f t="shared" si="53"/>
        <v>0</v>
      </c>
      <c r="BG115" s="34">
        <f t="shared" si="54"/>
        <v>0</v>
      </c>
      <c r="BH115" s="34">
        <f t="shared" si="55"/>
        <v>0</v>
      </c>
      <c r="BI115" s="34">
        <f t="shared" si="55"/>
        <v>0</v>
      </c>
      <c r="BJ115" s="34">
        <f t="shared" si="56"/>
        <v>0</v>
      </c>
      <c r="BK115" s="34">
        <f t="shared" si="57"/>
        <v>0</v>
      </c>
      <c r="BL115" s="34">
        <f t="shared" si="57"/>
        <v>0</v>
      </c>
      <c r="BM115" s="34">
        <f t="shared" si="57"/>
        <v>0</v>
      </c>
    </row>
    <row r="116" spans="1:65" ht="16.5" hidden="1">
      <c r="A116" s="26">
        <v>108</v>
      </c>
      <c r="B116" s="169"/>
      <c r="C116" s="29"/>
      <c r="D116" s="29">
        <f t="shared" si="29"/>
        <v>0</v>
      </c>
      <c r="E116" s="29">
        <f t="shared" si="30"/>
        <v>0</v>
      </c>
      <c r="F116" s="29"/>
      <c r="G116" s="29"/>
      <c r="H116" s="29"/>
      <c r="I116" s="32">
        <f t="shared" si="31"/>
        <v>0</v>
      </c>
      <c r="J116" s="32">
        <f t="shared" si="31"/>
        <v>0</v>
      </c>
      <c r="K116" s="32">
        <f t="shared" si="31"/>
        <v>0</v>
      </c>
      <c r="L116" s="51">
        <v>0</v>
      </c>
      <c r="M116" s="29">
        <f t="shared" si="32"/>
        <v>0</v>
      </c>
      <c r="N116" s="29">
        <f t="shared" si="33"/>
        <v>0</v>
      </c>
      <c r="O116" s="29">
        <v>0</v>
      </c>
      <c r="P116" s="29">
        <v>0</v>
      </c>
      <c r="Q116" s="29">
        <f t="shared" si="34"/>
        <v>0</v>
      </c>
      <c r="R116" s="32">
        <f t="shared" si="35"/>
        <v>0</v>
      </c>
      <c r="S116" s="32">
        <f t="shared" si="35"/>
        <v>0</v>
      </c>
      <c r="T116" s="32">
        <f t="shared" si="35"/>
        <v>0</v>
      </c>
      <c r="U116" s="51"/>
      <c r="V116" s="29">
        <f t="shared" si="36"/>
        <v>0</v>
      </c>
      <c r="W116" s="29">
        <f t="shared" si="37"/>
        <v>0</v>
      </c>
      <c r="X116" s="29"/>
      <c r="Y116" s="29"/>
      <c r="Z116" s="29">
        <f t="shared" si="38"/>
        <v>0</v>
      </c>
      <c r="AA116" s="32">
        <f t="shared" si="39"/>
        <v>0</v>
      </c>
      <c r="AB116" s="32">
        <f t="shared" si="39"/>
        <v>0</v>
      </c>
      <c r="AC116" s="32">
        <f t="shared" si="39"/>
        <v>0</v>
      </c>
      <c r="AD116" s="51"/>
      <c r="AE116" s="29">
        <f t="shared" si="40"/>
        <v>0</v>
      </c>
      <c r="AF116" s="29">
        <f t="shared" si="41"/>
        <v>0</v>
      </c>
      <c r="AG116" s="29"/>
      <c r="AH116" s="29"/>
      <c r="AI116" s="29">
        <f t="shared" si="42"/>
        <v>0</v>
      </c>
      <c r="AJ116" s="29">
        <f t="shared" si="43"/>
        <v>0</v>
      </c>
      <c r="AK116" s="29">
        <f t="shared" si="43"/>
        <v>0</v>
      </c>
      <c r="AL116" s="29">
        <f t="shared" si="43"/>
        <v>0</v>
      </c>
      <c r="AM116" s="51"/>
      <c r="AN116" s="29">
        <f t="shared" si="44"/>
        <v>0</v>
      </c>
      <c r="AO116" s="29">
        <f t="shared" si="45"/>
        <v>0</v>
      </c>
      <c r="AP116" s="29"/>
      <c r="AQ116" s="29"/>
      <c r="AR116" s="29">
        <f t="shared" si="46"/>
        <v>0</v>
      </c>
      <c r="AS116" s="29">
        <f t="shared" si="47"/>
        <v>0</v>
      </c>
      <c r="AT116" s="29">
        <f t="shared" si="47"/>
        <v>0</v>
      </c>
      <c r="AU116" s="29">
        <f t="shared" si="47"/>
        <v>0</v>
      </c>
      <c r="AV116" s="51"/>
      <c r="AW116" s="29">
        <f t="shared" si="48"/>
        <v>0</v>
      </c>
      <c r="AX116" s="29">
        <f t="shared" si="49"/>
        <v>0</v>
      </c>
      <c r="AY116" s="29"/>
      <c r="AZ116" s="29"/>
      <c r="BA116" s="29">
        <f t="shared" si="50"/>
        <v>0</v>
      </c>
      <c r="BB116" s="29">
        <f t="shared" si="51"/>
        <v>0</v>
      </c>
      <c r="BC116" s="29">
        <f t="shared" si="51"/>
        <v>0</v>
      </c>
      <c r="BD116" s="29">
        <f t="shared" si="51"/>
        <v>0</v>
      </c>
      <c r="BE116" s="34">
        <f t="shared" si="52"/>
        <v>0</v>
      </c>
      <c r="BF116" s="34">
        <f t="shared" si="53"/>
        <v>0</v>
      </c>
      <c r="BG116" s="34">
        <f t="shared" si="54"/>
        <v>0</v>
      </c>
      <c r="BH116" s="34">
        <f t="shared" si="55"/>
        <v>0</v>
      </c>
      <c r="BI116" s="34">
        <f t="shared" si="55"/>
        <v>0</v>
      </c>
      <c r="BJ116" s="34">
        <f t="shared" si="56"/>
        <v>0</v>
      </c>
      <c r="BK116" s="34">
        <f t="shared" si="57"/>
        <v>0</v>
      </c>
      <c r="BL116" s="34">
        <f t="shared" si="57"/>
        <v>0</v>
      </c>
      <c r="BM116" s="34">
        <f t="shared" si="57"/>
        <v>0</v>
      </c>
    </row>
    <row r="117" spans="1:65" ht="16.5" hidden="1">
      <c r="A117" s="26">
        <v>109</v>
      </c>
      <c r="B117" s="169"/>
      <c r="C117" s="29"/>
      <c r="D117" s="29">
        <f t="shared" si="29"/>
        <v>0</v>
      </c>
      <c r="E117" s="29">
        <f t="shared" si="30"/>
        <v>0</v>
      </c>
      <c r="F117" s="29"/>
      <c r="G117" s="29"/>
      <c r="H117" s="29"/>
      <c r="I117" s="32">
        <f t="shared" si="31"/>
        <v>0</v>
      </c>
      <c r="J117" s="32">
        <f t="shared" si="31"/>
        <v>0</v>
      </c>
      <c r="K117" s="32">
        <f t="shared" si="31"/>
        <v>0</v>
      </c>
      <c r="L117" s="51">
        <v>0</v>
      </c>
      <c r="M117" s="29">
        <f t="shared" si="32"/>
        <v>0</v>
      </c>
      <c r="N117" s="29">
        <f t="shared" si="33"/>
        <v>0</v>
      </c>
      <c r="O117" s="29">
        <v>0</v>
      </c>
      <c r="P117" s="29">
        <v>0</v>
      </c>
      <c r="Q117" s="29">
        <f t="shared" si="34"/>
        <v>0</v>
      </c>
      <c r="R117" s="32">
        <f t="shared" si="35"/>
        <v>0</v>
      </c>
      <c r="S117" s="32">
        <f t="shared" si="35"/>
        <v>0</v>
      </c>
      <c r="T117" s="32">
        <f t="shared" si="35"/>
        <v>0</v>
      </c>
      <c r="U117" s="51"/>
      <c r="V117" s="29">
        <f t="shared" si="36"/>
        <v>0</v>
      </c>
      <c r="W117" s="29">
        <f t="shared" si="37"/>
        <v>0</v>
      </c>
      <c r="X117" s="29"/>
      <c r="Y117" s="29"/>
      <c r="Z117" s="29">
        <f t="shared" si="38"/>
        <v>0</v>
      </c>
      <c r="AA117" s="32">
        <f t="shared" si="39"/>
        <v>0</v>
      </c>
      <c r="AB117" s="32">
        <f t="shared" si="39"/>
        <v>0</v>
      </c>
      <c r="AC117" s="32">
        <f t="shared" si="39"/>
        <v>0</v>
      </c>
      <c r="AD117" s="51"/>
      <c r="AE117" s="29">
        <f t="shared" si="40"/>
        <v>0</v>
      </c>
      <c r="AF117" s="29">
        <f t="shared" si="41"/>
        <v>0</v>
      </c>
      <c r="AG117" s="29"/>
      <c r="AH117" s="29"/>
      <c r="AI117" s="29">
        <f t="shared" si="42"/>
        <v>0</v>
      </c>
      <c r="AJ117" s="29">
        <f t="shared" si="43"/>
        <v>0</v>
      </c>
      <c r="AK117" s="29">
        <f t="shared" si="43"/>
        <v>0</v>
      </c>
      <c r="AL117" s="29">
        <f t="shared" si="43"/>
        <v>0</v>
      </c>
      <c r="AM117" s="51"/>
      <c r="AN117" s="29">
        <f t="shared" si="44"/>
        <v>0</v>
      </c>
      <c r="AO117" s="29">
        <f t="shared" si="45"/>
        <v>0</v>
      </c>
      <c r="AP117" s="29"/>
      <c r="AQ117" s="29"/>
      <c r="AR117" s="29">
        <f t="shared" si="46"/>
        <v>0</v>
      </c>
      <c r="AS117" s="29">
        <f t="shared" si="47"/>
        <v>0</v>
      </c>
      <c r="AT117" s="29">
        <f t="shared" si="47"/>
        <v>0</v>
      </c>
      <c r="AU117" s="29">
        <f t="shared" si="47"/>
        <v>0</v>
      </c>
      <c r="AV117" s="51"/>
      <c r="AW117" s="29">
        <f t="shared" si="48"/>
        <v>0</v>
      </c>
      <c r="AX117" s="29">
        <f t="shared" si="49"/>
        <v>0</v>
      </c>
      <c r="AY117" s="29"/>
      <c r="AZ117" s="29"/>
      <c r="BA117" s="29">
        <f t="shared" si="50"/>
        <v>0</v>
      </c>
      <c r="BB117" s="29">
        <f t="shared" si="51"/>
        <v>0</v>
      </c>
      <c r="BC117" s="29">
        <f t="shared" si="51"/>
        <v>0</v>
      </c>
      <c r="BD117" s="29">
        <f t="shared" si="51"/>
        <v>0</v>
      </c>
      <c r="BE117" s="34">
        <f t="shared" si="52"/>
        <v>0</v>
      </c>
      <c r="BF117" s="34">
        <f t="shared" si="53"/>
        <v>0</v>
      </c>
      <c r="BG117" s="34">
        <f t="shared" si="54"/>
        <v>0</v>
      </c>
      <c r="BH117" s="34">
        <f t="shared" si="55"/>
        <v>0</v>
      </c>
      <c r="BI117" s="34">
        <f t="shared" si="55"/>
        <v>0</v>
      </c>
      <c r="BJ117" s="34">
        <f t="shared" si="56"/>
        <v>0</v>
      </c>
      <c r="BK117" s="34">
        <f t="shared" si="57"/>
        <v>0</v>
      </c>
      <c r="BL117" s="34">
        <f t="shared" si="57"/>
        <v>0</v>
      </c>
      <c r="BM117" s="34">
        <f t="shared" si="57"/>
        <v>0</v>
      </c>
    </row>
    <row r="118" spans="1:65" ht="16.5" hidden="1">
      <c r="A118" s="26">
        <v>110</v>
      </c>
      <c r="B118" s="169"/>
      <c r="C118" s="29"/>
      <c r="D118" s="29">
        <f t="shared" si="29"/>
        <v>0</v>
      </c>
      <c r="E118" s="29">
        <f t="shared" si="30"/>
        <v>0</v>
      </c>
      <c r="F118" s="29"/>
      <c r="G118" s="29"/>
      <c r="H118" s="29"/>
      <c r="I118" s="32">
        <f t="shared" si="31"/>
        <v>0</v>
      </c>
      <c r="J118" s="32">
        <f t="shared" si="31"/>
        <v>0</v>
      </c>
      <c r="K118" s="32">
        <f t="shared" si="31"/>
        <v>0</v>
      </c>
      <c r="L118" s="51">
        <v>0</v>
      </c>
      <c r="M118" s="29">
        <f t="shared" si="32"/>
        <v>0</v>
      </c>
      <c r="N118" s="29">
        <f t="shared" si="33"/>
        <v>0</v>
      </c>
      <c r="O118" s="29">
        <v>0</v>
      </c>
      <c r="P118" s="29">
        <v>0</v>
      </c>
      <c r="Q118" s="29">
        <f t="shared" si="34"/>
        <v>0</v>
      </c>
      <c r="R118" s="32">
        <f t="shared" si="35"/>
        <v>0</v>
      </c>
      <c r="S118" s="32">
        <f t="shared" si="35"/>
        <v>0</v>
      </c>
      <c r="T118" s="32">
        <f t="shared" si="35"/>
        <v>0</v>
      </c>
      <c r="U118" s="51"/>
      <c r="V118" s="29">
        <f t="shared" si="36"/>
        <v>0</v>
      </c>
      <c r="W118" s="29">
        <f t="shared" si="37"/>
        <v>0</v>
      </c>
      <c r="X118" s="29"/>
      <c r="Y118" s="29"/>
      <c r="Z118" s="29">
        <f t="shared" si="38"/>
        <v>0</v>
      </c>
      <c r="AA118" s="32">
        <f t="shared" si="39"/>
        <v>0</v>
      </c>
      <c r="AB118" s="32">
        <f t="shared" si="39"/>
        <v>0</v>
      </c>
      <c r="AC118" s="32">
        <f t="shared" si="39"/>
        <v>0</v>
      </c>
      <c r="AD118" s="51"/>
      <c r="AE118" s="29">
        <f t="shared" si="40"/>
        <v>0</v>
      </c>
      <c r="AF118" s="29">
        <f t="shared" si="41"/>
        <v>0</v>
      </c>
      <c r="AG118" s="29"/>
      <c r="AH118" s="29"/>
      <c r="AI118" s="29">
        <f t="shared" si="42"/>
        <v>0</v>
      </c>
      <c r="AJ118" s="29">
        <f t="shared" si="43"/>
        <v>0</v>
      </c>
      <c r="AK118" s="29">
        <f t="shared" si="43"/>
        <v>0</v>
      </c>
      <c r="AL118" s="29">
        <f t="shared" si="43"/>
        <v>0</v>
      </c>
      <c r="AM118" s="51"/>
      <c r="AN118" s="29">
        <f t="shared" si="44"/>
        <v>0</v>
      </c>
      <c r="AO118" s="29">
        <f t="shared" si="45"/>
        <v>0</v>
      </c>
      <c r="AP118" s="29"/>
      <c r="AQ118" s="29"/>
      <c r="AR118" s="29">
        <f t="shared" si="46"/>
        <v>0</v>
      </c>
      <c r="AS118" s="29">
        <f t="shared" si="47"/>
        <v>0</v>
      </c>
      <c r="AT118" s="29">
        <f t="shared" si="47"/>
        <v>0</v>
      </c>
      <c r="AU118" s="29">
        <f t="shared" si="47"/>
        <v>0</v>
      </c>
      <c r="AV118" s="51"/>
      <c r="AW118" s="29">
        <f t="shared" si="48"/>
        <v>0</v>
      </c>
      <c r="AX118" s="29">
        <f t="shared" si="49"/>
        <v>0</v>
      </c>
      <c r="AY118" s="29"/>
      <c r="AZ118" s="29"/>
      <c r="BA118" s="29">
        <f t="shared" si="50"/>
        <v>0</v>
      </c>
      <c r="BB118" s="29">
        <f t="shared" si="51"/>
        <v>0</v>
      </c>
      <c r="BC118" s="29">
        <f t="shared" si="51"/>
        <v>0</v>
      </c>
      <c r="BD118" s="29">
        <f t="shared" si="51"/>
        <v>0</v>
      </c>
      <c r="BE118" s="34">
        <f t="shared" si="52"/>
        <v>0</v>
      </c>
      <c r="BF118" s="34">
        <f t="shared" si="53"/>
        <v>0</v>
      </c>
      <c r="BG118" s="34">
        <f t="shared" si="54"/>
        <v>0</v>
      </c>
      <c r="BH118" s="34">
        <f t="shared" si="55"/>
        <v>0</v>
      </c>
      <c r="BI118" s="34">
        <f t="shared" si="55"/>
        <v>0</v>
      </c>
      <c r="BJ118" s="34">
        <f t="shared" si="56"/>
        <v>0</v>
      </c>
      <c r="BK118" s="34">
        <f t="shared" si="57"/>
        <v>0</v>
      </c>
      <c r="BL118" s="34">
        <f t="shared" si="57"/>
        <v>0</v>
      </c>
      <c r="BM118" s="34">
        <f t="shared" si="57"/>
        <v>0</v>
      </c>
    </row>
    <row r="119" spans="1:65" ht="16.5" hidden="1">
      <c r="A119" s="26">
        <v>111</v>
      </c>
      <c r="B119" s="169"/>
      <c r="C119" s="29"/>
      <c r="D119" s="29">
        <f t="shared" si="29"/>
        <v>0</v>
      </c>
      <c r="E119" s="29">
        <f t="shared" si="30"/>
        <v>0</v>
      </c>
      <c r="F119" s="29"/>
      <c r="G119" s="29"/>
      <c r="H119" s="29"/>
      <c r="I119" s="32">
        <f t="shared" si="31"/>
        <v>0</v>
      </c>
      <c r="J119" s="32">
        <f t="shared" si="31"/>
        <v>0</v>
      </c>
      <c r="K119" s="32">
        <f t="shared" si="31"/>
        <v>0</v>
      </c>
      <c r="L119" s="51">
        <v>0</v>
      </c>
      <c r="M119" s="29">
        <f t="shared" si="32"/>
        <v>0</v>
      </c>
      <c r="N119" s="29">
        <f t="shared" si="33"/>
        <v>0</v>
      </c>
      <c r="O119" s="29">
        <v>0</v>
      </c>
      <c r="P119" s="29">
        <v>0</v>
      </c>
      <c r="Q119" s="29">
        <f t="shared" si="34"/>
        <v>0</v>
      </c>
      <c r="R119" s="32">
        <f t="shared" si="35"/>
        <v>0</v>
      </c>
      <c r="S119" s="32">
        <f t="shared" si="35"/>
        <v>0</v>
      </c>
      <c r="T119" s="32">
        <f t="shared" si="35"/>
        <v>0</v>
      </c>
      <c r="U119" s="51"/>
      <c r="V119" s="29">
        <f t="shared" si="36"/>
        <v>0</v>
      </c>
      <c r="W119" s="29">
        <f t="shared" si="37"/>
        <v>0</v>
      </c>
      <c r="X119" s="29"/>
      <c r="Y119" s="29"/>
      <c r="Z119" s="29">
        <f t="shared" si="38"/>
        <v>0</v>
      </c>
      <c r="AA119" s="32">
        <f t="shared" si="39"/>
        <v>0</v>
      </c>
      <c r="AB119" s="32">
        <f t="shared" si="39"/>
        <v>0</v>
      </c>
      <c r="AC119" s="32">
        <f t="shared" si="39"/>
        <v>0</v>
      </c>
      <c r="AD119" s="51"/>
      <c r="AE119" s="29">
        <f t="shared" si="40"/>
        <v>0</v>
      </c>
      <c r="AF119" s="29">
        <f t="shared" si="41"/>
        <v>0</v>
      </c>
      <c r="AG119" s="29"/>
      <c r="AH119" s="29"/>
      <c r="AI119" s="29">
        <f t="shared" si="42"/>
        <v>0</v>
      </c>
      <c r="AJ119" s="29">
        <f t="shared" si="43"/>
        <v>0</v>
      </c>
      <c r="AK119" s="29">
        <f t="shared" si="43"/>
        <v>0</v>
      </c>
      <c r="AL119" s="29">
        <f t="shared" si="43"/>
        <v>0</v>
      </c>
      <c r="AM119" s="51"/>
      <c r="AN119" s="29">
        <f t="shared" si="44"/>
        <v>0</v>
      </c>
      <c r="AO119" s="29">
        <f t="shared" si="45"/>
        <v>0</v>
      </c>
      <c r="AP119" s="29"/>
      <c r="AQ119" s="29"/>
      <c r="AR119" s="29">
        <f t="shared" si="46"/>
        <v>0</v>
      </c>
      <c r="AS119" s="29">
        <f t="shared" si="47"/>
        <v>0</v>
      </c>
      <c r="AT119" s="29">
        <f t="shared" si="47"/>
        <v>0</v>
      </c>
      <c r="AU119" s="29">
        <f t="shared" si="47"/>
        <v>0</v>
      </c>
      <c r="AV119" s="51"/>
      <c r="AW119" s="29">
        <f t="shared" si="48"/>
        <v>0</v>
      </c>
      <c r="AX119" s="29">
        <f t="shared" si="49"/>
        <v>0</v>
      </c>
      <c r="AY119" s="29"/>
      <c r="AZ119" s="29"/>
      <c r="BA119" s="29">
        <f t="shared" si="50"/>
        <v>0</v>
      </c>
      <c r="BB119" s="29">
        <f t="shared" si="51"/>
        <v>0</v>
      </c>
      <c r="BC119" s="29">
        <f t="shared" si="51"/>
        <v>0</v>
      </c>
      <c r="BD119" s="29">
        <f t="shared" si="51"/>
        <v>0</v>
      </c>
      <c r="BE119" s="34">
        <f t="shared" si="52"/>
        <v>0</v>
      </c>
      <c r="BF119" s="34">
        <f t="shared" si="53"/>
        <v>0</v>
      </c>
      <c r="BG119" s="34">
        <f t="shared" si="54"/>
        <v>0</v>
      </c>
      <c r="BH119" s="34">
        <f t="shared" si="55"/>
        <v>0</v>
      </c>
      <c r="BI119" s="34">
        <f t="shared" si="55"/>
        <v>0</v>
      </c>
      <c r="BJ119" s="34">
        <f t="shared" si="56"/>
        <v>0</v>
      </c>
      <c r="BK119" s="34">
        <f t="shared" si="57"/>
        <v>0</v>
      </c>
      <c r="BL119" s="34">
        <f t="shared" si="57"/>
        <v>0</v>
      </c>
      <c r="BM119" s="34">
        <f t="shared" si="57"/>
        <v>0</v>
      </c>
    </row>
    <row r="120" spans="1:65" ht="16.5" hidden="1">
      <c r="A120" s="26">
        <v>112</v>
      </c>
      <c r="B120" s="169"/>
      <c r="C120" s="29"/>
      <c r="D120" s="29">
        <f t="shared" si="29"/>
        <v>0</v>
      </c>
      <c r="E120" s="29">
        <f t="shared" si="30"/>
        <v>0</v>
      </c>
      <c r="F120" s="29"/>
      <c r="G120" s="29"/>
      <c r="H120" s="29"/>
      <c r="I120" s="32">
        <f t="shared" si="31"/>
        <v>0</v>
      </c>
      <c r="J120" s="32">
        <f t="shared" si="31"/>
        <v>0</v>
      </c>
      <c r="K120" s="32">
        <f t="shared" si="31"/>
        <v>0</v>
      </c>
      <c r="L120" s="51">
        <v>0</v>
      </c>
      <c r="M120" s="29">
        <f t="shared" si="32"/>
        <v>0</v>
      </c>
      <c r="N120" s="29">
        <f t="shared" si="33"/>
        <v>0</v>
      </c>
      <c r="O120" s="29">
        <v>0</v>
      </c>
      <c r="P120" s="29">
        <v>0</v>
      </c>
      <c r="Q120" s="29">
        <f t="shared" si="34"/>
        <v>0</v>
      </c>
      <c r="R120" s="32">
        <f t="shared" si="35"/>
        <v>0</v>
      </c>
      <c r="S120" s="32">
        <f t="shared" si="35"/>
        <v>0</v>
      </c>
      <c r="T120" s="32">
        <f t="shared" si="35"/>
        <v>0</v>
      </c>
      <c r="U120" s="51"/>
      <c r="V120" s="29">
        <f t="shared" si="36"/>
        <v>0</v>
      </c>
      <c r="W120" s="29">
        <f t="shared" si="37"/>
        <v>0</v>
      </c>
      <c r="X120" s="29"/>
      <c r="Y120" s="29"/>
      <c r="Z120" s="29">
        <f t="shared" si="38"/>
        <v>0</v>
      </c>
      <c r="AA120" s="32">
        <f t="shared" si="39"/>
        <v>0</v>
      </c>
      <c r="AB120" s="32">
        <f t="shared" si="39"/>
        <v>0</v>
      </c>
      <c r="AC120" s="32">
        <f t="shared" si="39"/>
        <v>0</v>
      </c>
      <c r="AD120" s="51"/>
      <c r="AE120" s="29">
        <f t="shared" si="40"/>
        <v>0</v>
      </c>
      <c r="AF120" s="29">
        <f t="shared" si="41"/>
        <v>0</v>
      </c>
      <c r="AG120" s="29"/>
      <c r="AH120" s="29"/>
      <c r="AI120" s="29">
        <f t="shared" si="42"/>
        <v>0</v>
      </c>
      <c r="AJ120" s="29">
        <f t="shared" si="43"/>
        <v>0</v>
      </c>
      <c r="AK120" s="29">
        <f t="shared" si="43"/>
        <v>0</v>
      </c>
      <c r="AL120" s="29">
        <f t="shared" si="43"/>
        <v>0</v>
      </c>
      <c r="AM120" s="51"/>
      <c r="AN120" s="29">
        <f t="shared" si="44"/>
        <v>0</v>
      </c>
      <c r="AO120" s="29">
        <f t="shared" si="45"/>
        <v>0</v>
      </c>
      <c r="AP120" s="29"/>
      <c r="AQ120" s="29"/>
      <c r="AR120" s="29">
        <f t="shared" si="46"/>
        <v>0</v>
      </c>
      <c r="AS120" s="29">
        <f t="shared" si="47"/>
        <v>0</v>
      </c>
      <c r="AT120" s="29">
        <f t="shared" si="47"/>
        <v>0</v>
      </c>
      <c r="AU120" s="29">
        <f t="shared" si="47"/>
        <v>0</v>
      </c>
      <c r="AV120" s="51"/>
      <c r="AW120" s="29">
        <f t="shared" si="48"/>
        <v>0</v>
      </c>
      <c r="AX120" s="29">
        <f t="shared" si="49"/>
        <v>0</v>
      </c>
      <c r="AY120" s="29"/>
      <c r="AZ120" s="29"/>
      <c r="BA120" s="29">
        <f t="shared" si="50"/>
        <v>0</v>
      </c>
      <c r="BB120" s="29">
        <f t="shared" si="51"/>
        <v>0</v>
      </c>
      <c r="BC120" s="29">
        <f t="shared" si="51"/>
        <v>0</v>
      </c>
      <c r="BD120" s="29">
        <f t="shared" si="51"/>
        <v>0</v>
      </c>
      <c r="BE120" s="34">
        <f t="shared" si="52"/>
        <v>0</v>
      </c>
      <c r="BF120" s="34">
        <f t="shared" si="53"/>
        <v>0</v>
      </c>
      <c r="BG120" s="34">
        <f t="shared" si="54"/>
        <v>0</v>
      </c>
      <c r="BH120" s="34">
        <f t="shared" si="55"/>
        <v>0</v>
      </c>
      <c r="BI120" s="34">
        <f t="shared" si="55"/>
        <v>0</v>
      </c>
      <c r="BJ120" s="34">
        <f t="shared" si="56"/>
        <v>0</v>
      </c>
      <c r="BK120" s="34">
        <f t="shared" si="57"/>
        <v>0</v>
      </c>
      <c r="BL120" s="34">
        <f t="shared" si="57"/>
        <v>0</v>
      </c>
      <c r="BM120" s="34">
        <f t="shared" si="57"/>
        <v>0</v>
      </c>
    </row>
    <row r="121" spans="1:65" ht="16.5" hidden="1">
      <c r="A121" s="26">
        <v>113</v>
      </c>
      <c r="B121" s="169"/>
      <c r="C121" s="29"/>
      <c r="D121" s="29">
        <f t="shared" si="29"/>
        <v>0</v>
      </c>
      <c r="E121" s="29">
        <f t="shared" si="30"/>
        <v>0</v>
      </c>
      <c r="F121" s="29"/>
      <c r="G121" s="29"/>
      <c r="H121" s="29"/>
      <c r="I121" s="32">
        <f t="shared" si="31"/>
        <v>0</v>
      </c>
      <c r="J121" s="32">
        <f t="shared" si="31"/>
        <v>0</v>
      </c>
      <c r="K121" s="32">
        <f t="shared" si="31"/>
        <v>0</v>
      </c>
      <c r="L121" s="51">
        <v>0</v>
      </c>
      <c r="M121" s="29">
        <f t="shared" si="32"/>
        <v>0</v>
      </c>
      <c r="N121" s="29">
        <f t="shared" si="33"/>
        <v>0</v>
      </c>
      <c r="O121" s="29">
        <v>0</v>
      </c>
      <c r="P121" s="29">
        <v>0</v>
      </c>
      <c r="Q121" s="29">
        <f t="shared" si="34"/>
        <v>0</v>
      </c>
      <c r="R121" s="32">
        <f t="shared" si="35"/>
        <v>0</v>
      </c>
      <c r="S121" s="32">
        <f t="shared" si="35"/>
        <v>0</v>
      </c>
      <c r="T121" s="32">
        <f t="shared" si="35"/>
        <v>0</v>
      </c>
      <c r="U121" s="51"/>
      <c r="V121" s="29">
        <f t="shared" si="36"/>
        <v>0</v>
      </c>
      <c r="W121" s="29">
        <f t="shared" si="37"/>
        <v>0</v>
      </c>
      <c r="X121" s="29"/>
      <c r="Y121" s="29"/>
      <c r="Z121" s="29">
        <f t="shared" si="38"/>
        <v>0</v>
      </c>
      <c r="AA121" s="32">
        <f t="shared" si="39"/>
        <v>0</v>
      </c>
      <c r="AB121" s="32">
        <f t="shared" si="39"/>
        <v>0</v>
      </c>
      <c r="AC121" s="32">
        <f t="shared" si="39"/>
        <v>0</v>
      </c>
      <c r="AD121" s="51"/>
      <c r="AE121" s="29">
        <f t="shared" si="40"/>
        <v>0</v>
      </c>
      <c r="AF121" s="29">
        <f t="shared" si="41"/>
        <v>0</v>
      </c>
      <c r="AG121" s="29"/>
      <c r="AH121" s="29"/>
      <c r="AI121" s="29">
        <f t="shared" si="42"/>
        <v>0</v>
      </c>
      <c r="AJ121" s="29">
        <f t="shared" si="43"/>
        <v>0</v>
      </c>
      <c r="AK121" s="29">
        <f t="shared" si="43"/>
        <v>0</v>
      </c>
      <c r="AL121" s="29">
        <f t="shared" si="43"/>
        <v>0</v>
      </c>
      <c r="AM121" s="51"/>
      <c r="AN121" s="29">
        <f t="shared" si="44"/>
        <v>0</v>
      </c>
      <c r="AO121" s="29">
        <f t="shared" si="45"/>
        <v>0</v>
      </c>
      <c r="AP121" s="29"/>
      <c r="AQ121" s="29"/>
      <c r="AR121" s="29">
        <f t="shared" si="46"/>
        <v>0</v>
      </c>
      <c r="AS121" s="29">
        <f t="shared" si="47"/>
        <v>0</v>
      </c>
      <c r="AT121" s="29">
        <f t="shared" si="47"/>
        <v>0</v>
      </c>
      <c r="AU121" s="29">
        <f t="shared" si="47"/>
        <v>0</v>
      </c>
      <c r="AV121" s="51"/>
      <c r="AW121" s="29">
        <f t="shared" si="48"/>
        <v>0</v>
      </c>
      <c r="AX121" s="29">
        <f t="shared" si="49"/>
        <v>0</v>
      </c>
      <c r="AY121" s="29"/>
      <c r="AZ121" s="29"/>
      <c r="BA121" s="29">
        <f t="shared" si="50"/>
        <v>0</v>
      </c>
      <c r="BB121" s="29">
        <f t="shared" si="51"/>
        <v>0</v>
      </c>
      <c r="BC121" s="29">
        <f t="shared" si="51"/>
        <v>0</v>
      </c>
      <c r="BD121" s="29">
        <f t="shared" si="51"/>
        <v>0</v>
      </c>
      <c r="BE121" s="34">
        <f t="shared" si="52"/>
        <v>0</v>
      </c>
      <c r="BF121" s="34">
        <f t="shared" si="53"/>
        <v>0</v>
      </c>
      <c r="BG121" s="34">
        <f t="shared" si="54"/>
        <v>0</v>
      </c>
      <c r="BH121" s="34">
        <f t="shared" si="55"/>
        <v>0</v>
      </c>
      <c r="BI121" s="34">
        <f t="shared" si="55"/>
        <v>0</v>
      </c>
      <c r="BJ121" s="34">
        <f t="shared" si="56"/>
        <v>0</v>
      </c>
      <c r="BK121" s="34">
        <f t="shared" si="57"/>
        <v>0</v>
      </c>
      <c r="BL121" s="34">
        <f t="shared" si="57"/>
        <v>0</v>
      </c>
      <c r="BM121" s="34">
        <f t="shared" si="57"/>
        <v>0</v>
      </c>
    </row>
    <row r="122" spans="1:65" ht="16.5" hidden="1">
      <c r="A122" s="26">
        <v>114</v>
      </c>
      <c r="B122" s="169"/>
      <c r="C122" s="29"/>
      <c r="D122" s="29">
        <f t="shared" si="29"/>
        <v>0</v>
      </c>
      <c r="E122" s="29">
        <f t="shared" si="30"/>
        <v>0</v>
      </c>
      <c r="F122" s="29"/>
      <c r="G122" s="29"/>
      <c r="H122" s="29"/>
      <c r="I122" s="32">
        <f t="shared" si="31"/>
        <v>0</v>
      </c>
      <c r="J122" s="32">
        <f t="shared" si="31"/>
        <v>0</v>
      </c>
      <c r="K122" s="32">
        <f t="shared" si="31"/>
        <v>0</v>
      </c>
      <c r="L122" s="51">
        <v>0</v>
      </c>
      <c r="M122" s="29">
        <f t="shared" si="32"/>
        <v>0</v>
      </c>
      <c r="N122" s="29">
        <f t="shared" si="33"/>
        <v>0</v>
      </c>
      <c r="O122" s="29">
        <v>0</v>
      </c>
      <c r="P122" s="29">
        <v>0</v>
      </c>
      <c r="Q122" s="29">
        <f t="shared" si="34"/>
        <v>0</v>
      </c>
      <c r="R122" s="32">
        <f t="shared" si="35"/>
        <v>0</v>
      </c>
      <c r="S122" s="32">
        <f t="shared" si="35"/>
        <v>0</v>
      </c>
      <c r="T122" s="32">
        <f t="shared" si="35"/>
        <v>0</v>
      </c>
      <c r="U122" s="51"/>
      <c r="V122" s="29">
        <f t="shared" si="36"/>
        <v>0</v>
      </c>
      <c r="W122" s="29">
        <f t="shared" si="37"/>
        <v>0</v>
      </c>
      <c r="X122" s="29"/>
      <c r="Y122" s="29"/>
      <c r="Z122" s="29">
        <f t="shared" si="38"/>
        <v>0</v>
      </c>
      <c r="AA122" s="32">
        <f t="shared" si="39"/>
        <v>0</v>
      </c>
      <c r="AB122" s="32">
        <f t="shared" si="39"/>
        <v>0</v>
      </c>
      <c r="AC122" s="32">
        <f t="shared" si="39"/>
        <v>0</v>
      </c>
      <c r="AD122" s="51"/>
      <c r="AE122" s="29">
        <f t="shared" si="40"/>
        <v>0</v>
      </c>
      <c r="AF122" s="29">
        <f t="shared" si="41"/>
        <v>0</v>
      </c>
      <c r="AG122" s="29"/>
      <c r="AH122" s="29"/>
      <c r="AI122" s="29">
        <f t="shared" si="42"/>
        <v>0</v>
      </c>
      <c r="AJ122" s="29">
        <f t="shared" si="43"/>
        <v>0</v>
      </c>
      <c r="AK122" s="29">
        <f t="shared" si="43"/>
        <v>0</v>
      </c>
      <c r="AL122" s="29">
        <f t="shared" si="43"/>
        <v>0</v>
      </c>
      <c r="AM122" s="51"/>
      <c r="AN122" s="29">
        <f t="shared" si="44"/>
        <v>0</v>
      </c>
      <c r="AO122" s="29">
        <f t="shared" si="45"/>
        <v>0</v>
      </c>
      <c r="AP122" s="29"/>
      <c r="AQ122" s="29"/>
      <c r="AR122" s="29">
        <f t="shared" si="46"/>
        <v>0</v>
      </c>
      <c r="AS122" s="29">
        <f t="shared" si="47"/>
        <v>0</v>
      </c>
      <c r="AT122" s="29">
        <f t="shared" si="47"/>
        <v>0</v>
      </c>
      <c r="AU122" s="29">
        <f t="shared" si="47"/>
        <v>0</v>
      </c>
      <c r="AV122" s="51"/>
      <c r="AW122" s="29">
        <f t="shared" si="48"/>
        <v>0</v>
      </c>
      <c r="AX122" s="29">
        <f t="shared" si="49"/>
        <v>0</v>
      </c>
      <c r="AY122" s="29"/>
      <c r="AZ122" s="29"/>
      <c r="BA122" s="29">
        <f t="shared" si="50"/>
        <v>0</v>
      </c>
      <c r="BB122" s="29">
        <f t="shared" si="51"/>
        <v>0</v>
      </c>
      <c r="BC122" s="29">
        <f t="shared" si="51"/>
        <v>0</v>
      </c>
      <c r="BD122" s="29">
        <f t="shared" si="51"/>
        <v>0</v>
      </c>
      <c r="BE122" s="34">
        <f t="shared" si="52"/>
        <v>0</v>
      </c>
      <c r="BF122" s="34">
        <f t="shared" si="53"/>
        <v>0</v>
      </c>
      <c r="BG122" s="34">
        <f t="shared" si="54"/>
        <v>0</v>
      </c>
      <c r="BH122" s="34">
        <f t="shared" si="55"/>
        <v>0</v>
      </c>
      <c r="BI122" s="34">
        <f t="shared" si="55"/>
        <v>0</v>
      </c>
      <c r="BJ122" s="34">
        <f t="shared" si="56"/>
        <v>0</v>
      </c>
      <c r="BK122" s="34">
        <f t="shared" si="57"/>
        <v>0</v>
      </c>
      <c r="BL122" s="34">
        <f t="shared" si="57"/>
        <v>0</v>
      </c>
      <c r="BM122" s="34">
        <f t="shared" si="57"/>
        <v>0</v>
      </c>
    </row>
    <row r="123" spans="1:65" ht="16.5" hidden="1">
      <c r="A123" s="26">
        <v>115</v>
      </c>
      <c r="B123" s="169"/>
      <c r="C123" s="29"/>
      <c r="D123" s="29">
        <f t="shared" si="29"/>
        <v>0</v>
      </c>
      <c r="E123" s="29">
        <f t="shared" si="30"/>
        <v>0</v>
      </c>
      <c r="F123" s="29"/>
      <c r="G123" s="29"/>
      <c r="H123" s="29"/>
      <c r="I123" s="32">
        <f t="shared" si="31"/>
        <v>0</v>
      </c>
      <c r="J123" s="32">
        <f t="shared" si="31"/>
        <v>0</v>
      </c>
      <c r="K123" s="32">
        <f t="shared" si="31"/>
        <v>0</v>
      </c>
      <c r="L123" s="51">
        <v>0</v>
      </c>
      <c r="M123" s="29">
        <f t="shared" si="32"/>
        <v>0</v>
      </c>
      <c r="N123" s="29">
        <f t="shared" si="33"/>
        <v>0</v>
      </c>
      <c r="O123" s="29">
        <v>0</v>
      </c>
      <c r="P123" s="29">
        <v>0</v>
      </c>
      <c r="Q123" s="29">
        <f t="shared" si="34"/>
        <v>0</v>
      </c>
      <c r="R123" s="32">
        <f t="shared" si="35"/>
        <v>0</v>
      </c>
      <c r="S123" s="32">
        <f t="shared" si="35"/>
        <v>0</v>
      </c>
      <c r="T123" s="32">
        <f t="shared" si="35"/>
        <v>0</v>
      </c>
      <c r="U123" s="51"/>
      <c r="V123" s="29">
        <f t="shared" si="36"/>
        <v>0</v>
      </c>
      <c r="W123" s="29">
        <f t="shared" si="37"/>
        <v>0</v>
      </c>
      <c r="X123" s="29"/>
      <c r="Y123" s="29"/>
      <c r="Z123" s="29">
        <f t="shared" si="38"/>
        <v>0</v>
      </c>
      <c r="AA123" s="32">
        <f t="shared" si="39"/>
        <v>0</v>
      </c>
      <c r="AB123" s="32">
        <f t="shared" si="39"/>
        <v>0</v>
      </c>
      <c r="AC123" s="32">
        <f t="shared" si="39"/>
        <v>0</v>
      </c>
      <c r="AD123" s="51"/>
      <c r="AE123" s="29">
        <f t="shared" si="40"/>
        <v>0</v>
      </c>
      <c r="AF123" s="29">
        <f t="shared" si="41"/>
        <v>0</v>
      </c>
      <c r="AG123" s="29"/>
      <c r="AH123" s="29"/>
      <c r="AI123" s="29">
        <f t="shared" si="42"/>
        <v>0</v>
      </c>
      <c r="AJ123" s="29">
        <f t="shared" si="43"/>
        <v>0</v>
      </c>
      <c r="AK123" s="29">
        <f t="shared" si="43"/>
        <v>0</v>
      </c>
      <c r="AL123" s="29">
        <f t="shared" si="43"/>
        <v>0</v>
      </c>
      <c r="AM123" s="51"/>
      <c r="AN123" s="29">
        <f t="shared" si="44"/>
        <v>0</v>
      </c>
      <c r="AO123" s="29">
        <f t="shared" si="45"/>
        <v>0</v>
      </c>
      <c r="AP123" s="29"/>
      <c r="AQ123" s="29"/>
      <c r="AR123" s="29">
        <f t="shared" si="46"/>
        <v>0</v>
      </c>
      <c r="AS123" s="29">
        <f t="shared" si="47"/>
        <v>0</v>
      </c>
      <c r="AT123" s="29">
        <f t="shared" si="47"/>
        <v>0</v>
      </c>
      <c r="AU123" s="29">
        <f t="shared" si="47"/>
        <v>0</v>
      </c>
      <c r="AV123" s="51"/>
      <c r="AW123" s="29">
        <f t="shared" si="48"/>
        <v>0</v>
      </c>
      <c r="AX123" s="29">
        <f t="shared" si="49"/>
        <v>0</v>
      </c>
      <c r="AY123" s="29"/>
      <c r="AZ123" s="29"/>
      <c r="BA123" s="29">
        <f t="shared" si="50"/>
        <v>0</v>
      </c>
      <c r="BB123" s="29">
        <f t="shared" si="51"/>
        <v>0</v>
      </c>
      <c r="BC123" s="29">
        <f t="shared" si="51"/>
        <v>0</v>
      </c>
      <c r="BD123" s="29">
        <f t="shared" si="51"/>
        <v>0</v>
      </c>
      <c r="BE123" s="34">
        <f t="shared" si="52"/>
        <v>0</v>
      </c>
      <c r="BF123" s="34">
        <f t="shared" si="53"/>
        <v>0</v>
      </c>
      <c r="BG123" s="34">
        <f t="shared" si="54"/>
        <v>0</v>
      </c>
      <c r="BH123" s="34">
        <f t="shared" si="55"/>
        <v>0</v>
      </c>
      <c r="BI123" s="34">
        <f t="shared" si="55"/>
        <v>0</v>
      </c>
      <c r="BJ123" s="34">
        <f t="shared" si="56"/>
        <v>0</v>
      </c>
      <c r="BK123" s="34">
        <f t="shared" si="57"/>
        <v>0</v>
      </c>
      <c r="BL123" s="34">
        <f t="shared" si="57"/>
        <v>0</v>
      </c>
      <c r="BM123" s="34">
        <f t="shared" si="57"/>
        <v>0</v>
      </c>
    </row>
    <row r="124" spans="1:65" ht="16.5" hidden="1">
      <c r="A124" s="26">
        <v>116</v>
      </c>
      <c r="B124" s="169"/>
      <c r="C124" s="29"/>
      <c r="D124" s="29">
        <f t="shared" si="29"/>
        <v>0</v>
      </c>
      <c r="E124" s="29">
        <f t="shared" si="30"/>
        <v>0</v>
      </c>
      <c r="F124" s="29"/>
      <c r="G124" s="29"/>
      <c r="H124" s="29"/>
      <c r="I124" s="32">
        <f t="shared" si="31"/>
        <v>0</v>
      </c>
      <c r="J124" s="32">
        <f t="shared" si="31"/>
        <v>0</v>
      </c>
      <c r="K124" s="32">
        <f t="shared" si="31"/>
        <v>0</v>
      </c>
      <c r="L124" s="51">
        <v>0</v>
      </c>
      <c r="M124" s="29">
        <f t="shared" si="32"/>
        <v>0</v>
      </c>
      <c r="N124" s="29">
        <f t="shared" si="33"/>
        <v>0</v>
      </c>
      <c r="O124" s="29">
        <v>0</v>
      </c>
      <c r="P124" s="29">
        <v>0</v>
      </c>
      <c r="Q124" s="29">
        <f t="shared" si="34"/>
        <v>0</v>
      </c>
      <c r="R124" s="32">
        <f t="shared" si="35"/>
        <v>0</v>
      </c>
      <c r="S124" s="32">
        <f t="shared" si="35"/>
        <v>0</v>
      </c>
      <c r="T124" s="32">
        <f t="shared" si="35"/>
        <v>0</v>
      </c>
      <c r="U124" s="51"/>
      <c r="V124" s="29">
        <f t="shared" si="36"/>
        <v>0</v>
      </c>
      <c r="W124" s="29">
        <f t="shared" si="37"/>
        <v>0</v>
      </c>
      <c r="X124" s="29"/>
      <c r="Y124" s="29"/>
      <c r="Z124" s="29">
        <f t="shared" si="38"/>
        <v>0</v>
      </c>
      <c r="AA124" s="32">
        <f t="shared" si="39"/>
        <v>0</v>
      </c>
      <c r="AB124" s="32">
        <f t="shared" si="39"/>
        <v>0</v>
      </c>
      <c r="AC124" s="32">
        <f t="shared" si="39"/>
        <v>0</v>
      </c>
      <c r="AD124" s="51"/>
      <c r="AE124" s="29">
        <f t="shared" si="40"/>
        <v>0</v>
      </c>
      <c r="AF124" s="29">
        <f t="shared" si="41"/>
        <v>0</v>
      </c>
      <c r="AG124" s="29"/>
      <c r="AH124" s="29"/>
      <c r="AI124" s="29">
        <f t="shared" si="42"/>
        <v>0</v>
      </c>
      <c r="AJ124" s="29">
        <f t="shared" si="43"/>
        <v>0</v>
      </c>
      <c r="AK124" s="29">
        <f t="shared" si="43"/>
        <v>0</v>
      </c>
      <c r="AL124" s="29">
        <f t="shared" si="43"/>
        <v>0</v>
      </c>
      <c r="AM124" s="51"/>
      <c r="AN124" s="29">
        <f t="shared" si="44"/>
        <v>0</v>
      </c>
      <c r="AO124" s="29">
        <f t="shared" si="45"/>
        <v>0</v>
      </c>
      <c r="AP124" s="29"/>
      <c r="AQ124" s="29"/>
      <c r="AR124" s="29">
        <f t="shared" si="46"/>
        <v>0</v>
      </c>
      <c r="AS124" s="29">
        <f t="shared" si="47"/>
        <v>0</v>
      </c>
      <c r="AT124" s="29">
        <f t="shared" si="47"/>
        <v>0</v>
      </c>
      <c r="AU124" s="29">
        <f t="shared" si="47"/>
        <v>0</v>
      </c>
      <c r="AV124" s="51"/>
      <c r="AW124" s="29">
        <f t="shared" si="48"/>
        <v>0</v>
      </c>
      <c r="AX124" s="29">
        <f t="shared" si="49"/>
        <v>0</v>
      </c>
      <c r="AY124" s="29"/>
      <c r="AZ124" s="29"/>
      <c r="BA124" s="29">
        <f t="shared" si="50"/>
        <v>0</v>
      </c>
      <c r="BB124" s="29">
        <f t="shared" si="51"/>
        <v>0</v>
      </c>
      <c r="BC124" s="29">
        <f t="shared" si="51"/>
        <v>0</v>
      </c>
      <c r="BD124" s="29">
        <f t="shared" si="51"/>
        <v>0</v>
      </c>
      <c r="BE124" s="34">
        <f t="shared" si="52"/>
        <v>0</v>
      </c>
      <c r="BF124" s="34">
        <f t="shared" si="53"/>
        <v>0</v>
      </c>
      <c r="BG124" s="34">
        <f t="shared" si="54"/>
        <v>0</v>
      </c>
      <c r="BH124" s="34">
        <f t="shared" si="55"/>
        <v>0</v>
      </c>
      <c r="BI124" s="34">
        <f t="shared" si="55"/>
        <v>0</v>
      </c>
      <c r="BJ124" s="34">
        <f t="shared" si="56"/>
        <v>0</v>
      </c>
      <c r="BK124" s="34">
        <f t="shared" si="57"/>
        <v>0</v>
      </c>
      <c r="BL124" s="34">
        <f t="shared" si="57"/>
        <v>0</v>
      </c>
      <c r="BM124" s="34">
        <f t="shared" si="57"/>
        <v>0</v>
      </c>
    </row>
    <row r="125" spans="1:65" ht="16.5" hidden="1">
      <c r="A125" s="26">
        <v>117</v>
      </c>
      <c r="B125" s="169"/>
      <c r="C125" s="29"/>
      <c r="D125" s="29">
        <f t="shared" si="29"/>
        <v>0</v>
      </c>
      <c r="E125" s="29">
        <f t="shared" si="30"/>
        <v>0</v>
      </c>
      <c r="F125" s="29"/>
      <c r="G125" s="29"/>
      <c r="H125" s="29"/>
      <c r="I125" s="32">
        <f t="shared" si="31"/>
        <v>0</v>
      </c>
      <c r="J125" s="32">
        <f t="shared" si="31"/>
        <v>0</v>
      </c>
      <c r="K125" s="32">
        <f t="shared" si="31"/>
        <v>0</v>
      </c>
      <c r="L125" s="51">
        <v>0</v>
      </c>
      <c r="M125" s="29">
        <f t="shared" si="32"/>
        <v>0</v>
      </c>
      <c r="N125" s="29">
        <f t="shared" si="33"/>
        <v>0</v>
      </c>
      <c r="O125" s="29">
        <v>0</v>
      </c>
      <c r="P125" s="29">
        <v>0</v>
      </c>
      <c r="Q125" s="29">
        <f t="shared" si="34"/>
        <v>0</v>
      </c>
      <c r="R125" s="32">
        <f t="shared" si="35"/>
        <v>0</v>
      </c>
      <c r="S125" s="32">
        <f t="shared" si="35"/>
        <v>0</v>
      </c>
      <c r="T125" s="32">
        <f t="shared" si="35"/>
        <v>0</v>
      </c>
      <c r="U125" s="51"/>
      <c r="V125" s="29">
        <f t="shared" si="36"/>
        <v>0</v>
      </c>
      <c r="W125" s="29">
        <f t="shared" si="37"/>
        <v>0</v>
      </c>
      <c r="X125" s="29"/>
      <c r="Y125" s="29"/>
      <c r="Z125" s="29">
        <f t="shared" si="38"/>
        <v>0</v>
      </c>
      <c r="AA125" s="32">
        <f t="shared" si="39"/>
        <v>0</v>
      </c>
      <c r="AB125" s="32">
        <f t="shared" si="39"/>
        <v>0</v>
      </c>
      <c r="AC125" s="32">
        <f t="shared" si="39"/>
        <v>0</v>
      </c>
      <c r="AD125" s="51"/>
      <c r="AE125" s="29">
        <f t="shared" si="40"/>
        <v>0</v>
      </c>
      <c r="AF125" s="29">
        <f t="shared" si="41"/>
        <v>0</v>
      </c>
      <c r="AG125" s="29"/>
      <c r="AH125" s="29"/>
      <c r="AI125" s="29">
        <f t="shared" si="42"/>
        <v>0</v>
      </c>
      <c r="AJ125" s="29">
        <f t="shared" si="43"/>
        <v>0</v>
      </c>
      <c r="AK125" s="29">
        <f t="shared" si="43"/>
        <v>0</v>
      </c>
      <c r="AL125" s="29">
        <f t="shared" si="43"/>
        <v>0</v>
      </c>
      <c r="AM125" s="51"/>
      <c r="AN125" s="29">
        <f t="shared" si="44"/>
        <v>0</v>
      </c>
      <c r="AO125" s="29">
        <f t="shared" si="45"/>
        <v>0</v>
      </c>
      <c r="AP125" s="29"/>
      <c r="AQ125" s="29"/>
      <c r="AR125" s="29">
        <f t="shared" si="46"/>
        <v>0</v>
      </c>
      <c r="AS125" s="29">
        <f t="shared" si="47"/>
        <v>0</v>
      </c>
      <c r="AT125" s="29">
        <f t="shared" si="47"/>
        <v>0</v>
      </c>
      <c r="AU125" s="29">
        <f t="shared" si="47"/>
        <v>0</v>
      </c>
      <c r="AV125" s="51"/>
      <c r="AW125" s="29">
        <f t="shared" si="48"/>
        <v>0</v>
      </c>
      <c r="AX125" s="29">
        <f t="shared" si="49"/>
        <v>0</v>
      </c>
      <c r="AY125" s="29"/>
      <c r="AZ125" s="29"/>
      <c r="BA125" s="29">
        <f t="shared" si="50"/>
        <v>0</v>
      </c>
      <c r="BB125" s="29">
        <f t="shared" si="51"/>
        <v>0</v>
      </c>
      <c r="BC125" s="29">
        <f t="shared" si="51"/>
        <v>0</v>
      </c>
      <c r="BD125" s="29">
        <f t="shared" si="51"/>
        <v>0</v>
      </c>
      <c r="BE125" s="34">
        <f t="shared" si="52"/>
        <v>0</v>
      </c>
      <c r="BF125" s="34">
        <f t="shared" si="53"/>
        <v>0</v>
      </c>
      <c r="BG125" s="34">
        <f t="shared" si="54"/>
        <v>0</v>
      </c>
      <c r="BH125" s="34">
        <f t="shared" si="55"/>
        <v>0</v>
      </c>
      <c r="BI125" s="34">
        <f t="shared" si="55"/>
        <v>0</v>
      </c>
      <c r="BJ125" s="34">
        <f t="shared" si="56"/>
        <v>0</v>
      </c>
      <c r="BK125" s="34">
        <f t="shared" si="57"/>
        <v>0</v>
      </c>
      <c r="BL125" s="34">
        <f t="shared" si="57"/>
        <v>0</v>
      </c>
      <c r="BM125" s="34">
        <f t="shared" si="57"/>
        <v>0</v>
      </c>
    </row>
    <row r="126" spans="1:65" ht="16.5" hidden="1">
      <c r="A126" s="26">
        <v>118</v>
      </c>
      <c r="B126" s="169"/>
      <c r="C126" s="29"/>
      <c r="D126" s="29">
        <f t="shared" si="29"/>
        <v>0</v>
      </c>
      <c r="E126" s="29">
        <f t="shared" si="30"/>
        <v>0</v>
      </c>
      <c r="F126" s="29"/>
      <c r="G126" s="29"/>
      <c r="H126" s="29"/>
      <c r="I126" s="32">
        <f t="shared" si="31"/>
        <v>0</v>
      </c>
      <c r="J126" s="32">
        <f t="shared" si="31"/>
        <v>0</v>
      </c>
      <c r="K126" s="32">
        <f t="shared" si="31"/>
        <v>0</v>
      </c>
      <c r="L126" s="51">
        <v>0</v>
      </c>
      <c r="M126" s="29">
        <f t="shared" si="32"/>
        <v>0</v>
      </c>
      <c r="N126" s="29">
        <f t="shared" si="33"/>
        <v>0</v>
      </c>
      <c r="O126" s="29">
        <v>0</v>
      </c>
      <c r="P126" s="29">
        <v>0</v>
      </c>
      <c r="Q126" s="29">
        <f t="shared" si="34"/>
        <v>0</v>
      </c>
      <c r="R126" s="32">
        <f t="shared" si="35"/>
        <v>0</v>
      </c>
      <c r="S126" s="32">
        <f t="shared" si="35"/>
        <v>0</v>
      </c>
      <c r="T126" s="32">
        <f t="shared" si="35"/>
        <v>0</v>
      </c>
      <c r="U126" s="51"/>
      <c r="V126" s="29">
        <f t="shared" si="36"/>
        <v>0</v>
      </c>
      <c r="W126" s="29">
        <f t="shared" si="37"/>
        <v>0</v>
      </c>
      <c r="X126" s="29"/>
      <c r="Y126" s="29"/>
      <c r="Z126" s="29">
        <f t="shared" si="38"/>
        <v>0</v>
      </c>
      <c r="AA126" s="32">
        <f t="shared" si="39"/>
        <v>0</v>
      </c>
      <c r="AB126" s="32">
        <f t="shared" si="39"/>
        <v>0</v>
      </c>
      <c r="AC126" s="32">
        <f t="shared" si="39"/>
        <v>0</v>
      </c>
      <c r="AD126" s="51"/>
      <c r="AE126" s="29">
        <f t="shared" si="40"/>
        <v>0</v>
      </c>
      <c r="AF126" s="29">
        <f t="shared" si="41"/>
        <v>0</v>
      </c>
      <c r="AG126" s="29"/>
      <c r="AH126" s="29"/>
      <c r="AI126" s="29">
        <f t="shared" si="42"/>
        <v>0</v>
      </c>
      <c r="AJ126" s="29">
        <f t="shared" si="43"/>
        <v>0</v>
      </c>
      <c r="AK126" s="29">
        <f t="shared" si="43"/>
        <v>0</v>
      </c>
      <c r="AL126" s="29">
        <f t="shared" si="43"/>
        <v>0</v>
      </c>
      <c r="AM126" s="51"/>
      <c r="AN126" s="29">
        <f t="shared" si="44"/>
        <v>0</v>
      </c>
      <c r="AO126" s="29">
        <f t="shared" si="45"/>
        <v>0</v>
      </c>
      <c r="AP126" s="29"/>
      <c r="AQ126" s="29"/>
      <c r="AR126" s="29">
        <f t="shared" si="46"/>
        <v>0</v>
      </c>
      <c r="AS126" s="29">
        <f t="shared" si="47"/>
        <v>0</v>
      </c>
      <c r="AT126" s="29">
        <f t="shared" si="47"/>
        <v>0</v>
      </c>
      <c r="AU126" s="29">
        <f t="shared" si="47"/>
        <v>0</v>
      </c>
      <c r="AV126" s="51"/>
      <c r="AW126" s="29">
        <f t="shared" si="48"/>
        <v>0</v>
      </c>
      <c r="AX126" s="29">
        <f t="shared" si="49"/>
        <v>0</v>
      </c>
      <c r="AY126" s="29"/>
      <c r="AZ126" s="29"/>
      <c r="BA126" s="29">
        <f t="shared" si="50"/>
        <v>0</v>
      </c>
      <c r="BB126" s="29">
        <f t="shared" si="51"/>
        <v>0</v>
      </c>
      <c r="BC126" s="29">
        <f t="shared" si="51"/>
        <v>0</v>
      </c>
      <c r="BD126" s="29">
        <f t="shared" si="51"/>
        <v>0</v>
      </c>
      <c r="BE126" s="34">
        <f t="shared" si="52"/>
        <v>0</v>
      </c>
      <c r="BF126" s="34">
        <f t="shared" si="53"/>
        <v>0</v>
      </c>
      <c r="BG126" s="34">
        <f t="shared" si="54"/>
        <v>0</v>
      </c>
      <c r="BH126" s="34">
        <f t="shared" si="55"/>
        <v>0</v>
      </c>
      <c r="BI126" s="34">
        <f t="shared" si="55"/>
        <v>0</v>
      </c>
      <c r="BJ126" s="34">
        <f t="shared" si="56"/>
        <v>0</v>
      </c>
      <c r="BK126" s="34">
        <f t="shared" si="57"/>
        <v>0</v>
      </c>
      <c r="BL126" s="34">
        <f t="shared" si="57"/>
        <v>0</v>
      </c>
      <c r="BM126" s="34">
        <f t="shared" si="57"/>
        <v>0</v>
      </c>
    </row>
    <row r="127" spans="1:65" ht="16.5" hidden="1">
      <c r="A127" s="26">
        <v>119</v>
      </c>
      <c r="B127" s="169"/>
      <c r="C127" s="29"/>
      <c r="D127" s="29">
        <f t="shared" si="29"/>
        <v>0</v>
      </c>
      <c r="E127" s="29">
        <f t="shared" si="30"/>
        <v>0</v>
      </c>
      <c r="F127" s="29"/>
      <c r="G127" s="29"/>
      <c r="H127" s="29"/>
      <c r="I127" s="32">
        <f t="shared" si="31"/>
        <v>0</v>
      </c>
      <c r="J127" s="32">
        <f t="shared" si="31"/>
        <v>0</v>
      </c>
      <c r="K127" s="32">
        <f t="shared" si="31"/>
        <v>0</v>
      </c>
      <c r="L127" s="51">
        <v>0</v>
      </c>
      <c r="M127" s="29">
        <f t="shared" si="32"/>
        <v>0</v>
      </c>
      <c r="N127" s="29">
        <f t="shared" si="33"/>
        <v>0</v>
      </c>
      <c r="O127" s="29">
        <v>0</v>
      </c>
      <c r="P127" s="29">
        <v>0</v>
      </c>
      <c r="Q127" s="29">
        <f t="shared" si="34"/>
        <v>0</v>
      </c>
      <c r="R127" s="32">
        <f t="shared" si="35"/>
        <v>0</v>
      </c>
      <c r="S127" s="32">
        <f t="shared" si="35"/>
        <v>0</v>
      </c>
      <c r="T127" s="32">
        <f t="shared" si="35"/>
        <v>0</v>
      </c>
      <c r="U127" s="51"/>
      <c r="V127" s="29">
        <f t="shared" si="36"/>
        <v>0</v>
      </c>
      <c r="W127" s="29">
        <f t="shared" si="37"/>
        <v>0</v>
      </c>
      <c r="X127" s="29"/>
      <c r="Y127" s="29"/>
      <c r="Z127" s="29">
        <f t="shared" si="38"/>
        <v>0</v>
      </c>
      <c r="AA127" s="32">
        <f t="shared" si="39"/>
        <v>0</v>
      </c>
      <c r="AB127" s="32">
        <f t="shared" si="39"/>
        <v>0</v>
      </c>
      <c r="AC127" s="32">
        <f t="shared" si="39"/>
        <v>0</v>
      </c>
      <c r="AD127" s="51"/>
      <c r="AE127" s="29">
        <f t="shared" si="40"/>
        <v>0</v>
      </c>
      <c r="AF127" s="29">
        <f t="shared" si="41"/>
        <v>0</v>
      </c>
      <c r="AG127" s="29"/>
      <c r="AH127" s="29"/>
      <c r="AI127" s="29">
        <f t="shared" si="42"/>
        <v>0</v>
      </c>
      <c r="AJ127" s="29">
        <f t="shared" si="43"/>
        <v>0</v>
      </c>
      <c r="AK127" s="29">
        <f t="shared" si="43"/>
        <v>0</v>
      </c>
      <c r="AL127" s="29">
        <f t="shared" si="43"/>
        <v>0</v>
      </c>
      <c r="AM127" s="51"/>
      <c r="AN127" s="29">
        <f t="shared" si="44"/>
        <v>0</v>
      </c>
      <c r="AO127" s="29">
        <f t="shared" si="45"/>
        <v>0</v>
      </c>
      <c r="AP127" s="29"/>
      <c r="AQ127" s="29"/>
      <c r="AR127" s="29">
        <f t="shared" si="46"/>
        <v>0</v>
      </c>
      <c r="AS127" s="29">
        <f t="shared" si="47"/>
        <v>0</v>
      </c>
      <c r="AT127" s="29">
        <f t="shared" si="47"/>
        <v>0</v>
      </c>
      <c r="AU127" s="29">
        <f t="shared" si="47"/>
        <v>0</v>
      </c>
      <c r="AV127" s="51"/>
      <c r="AW127" s="29">
        <f t="shared" si="48"/>
        <v>0</v>
      </c>
      <c r="AX127" s="29">
        <f t="shared" si="49"/>
        <v>0</v>
      </c>
      <c r="AY127" s="29"/>
      <c r="AZ127" s="29"/>
      <c r="BA127" s="29">
        <f t="shared" si="50"/>
        <v>0</v>
      </c>
      <c r="BB127" s="29">
        <f t="shared" si="51"/>
        <v>0</v>
      </c>
      <c r="BC127" s="29">
        <f t="shared" si="51"/>
        <v>0</v>
      </c>
      <c r="BD127" s="29">
        <f t="shared" si="51"/>
        <v>0</v>
      </c>
      <c r="BE127" s="34">
        <f t="shared" si="52"/>
        <v>0</v>
      </c>
      <c r="BF127" s="34">
        <f t="shared" si="53"/>
        <v>0</v>
      </c>
      <c r="BG127" s="34">
        <f t="shared" si="54"/>
        <v>0</v>
      </c>
      <c r="BH127" s="34">
        <f t="shared" si="55"/>
        <v>0</v>
      </c>
      <c r="BI127" s="34">
        <f t="shared" si="55"/>
        <v>0</v>
      </c>
      <c r="BJ127" s="34">
        <f t="shared" si="56"/>
        <v>0</v>
      </c>
      <c r="BK127" s="34">
        <f t="shared" si="57"/>
        <v>0</v>
      </c>
      <c r="BL127" s="34">
        <f t="shared" si="57"/>
        <v>0</v>
      </c>
      <c r="BM127" s="34">
        <f t="shared" si="57"/>
        <v>0</v>
      </c>
    </row>
    <row r="128" spans="1:65" ht="16.5" hidden="1">
      <c r="A128" s="47"/>
      <c r="B128" s="47" t="s">
        <v>153</v>
      </c>
      <c r="C128" s="48">
        <f t="shared" ref="C128:H128" si="58">SUM(C8:C127)</f>
        <v>0</v>
      </c>
      <c r="D128" s="48">
        <f t="shared" si="58"/>
        <v>0</v>
      </c>
      <c r="E128" s="48">
        <f t="shared" si="58"/>
        <v>0</v>
      </c>
      <c r="F128" s="48">
        <f t="shared" si="58"/>
        <v>0</v>
      </c>
      <c r="G128" s="48">
        <f t="shared" si="58"/>
        <v>0</v>
      </c>
      <c r="H128" s="48">
        <f t="shared" si="58"/>
        <v>0</v>
      </c>
      <c r="I128" s="32">
        <f t="shared" si="31"/>
        <v>0</v>
      </c>
      <c r="J128" s="32">
        <f t="shared" si="31"/>
        <v>0</v>
      </c>
      <c r="K128" s="32">
        <f t="shared" si="31"/>
        <v>0</v>
      </c>
      <c r="L128" s="51">
        <f t="shared" ref="L128:Q128" si="59">SUM(L8:L127)</f>
        <v>0</v>
      </c>
      <c r="M128" s="29">
        <f t="shared" si="59"/>
        <v>0</v>
      </c>
      <c r="N128" s="29">
        <f t="shared" si="59"/>
        <v>0</v>
      </c>
      <c r="O128" s="29">
        <f t="shared" si="59"/>
        <v>0</v>
      </c>
      <c r="P128" s="29">
        <f t="shared" si="59"/>
        <v>0</v>
      </c>
      <c r="Q128" s="29">
        <f t="shared" si="59"/>
        <v>0</v>
      </c>
      <c r="R128" s="32">
        <f>L128+O128</f>
        <v>0</v>
      </c>
      <c r="S128" s="32">
        <f>M128+P128</f>
        <v>0</v>
      </c>
      <c r="T128" s="32">
        <f>N128+Q128</f>
        <v>0</v>
      </c>
      <c r="U128" s="48">
        <f t="shared" ref="U128:Z128" si="60">SUM(U8:U127)</f>
        <v>1939</v>
      </c>
      <c r="V128" s="48">
        <f t="shared" si="60"/>
        <v>9082.2759999999998</v>
      </c>
      <c r="W128" s="48">
        <f t="shared" si="60"/>
        <v>54493.656000000003</v>
      </c>
      <c r="X128" s="48">
        <f t="shared" si="60"/>
        <v>26</v>
      </c>
      <c r="Y128" s="48">
        <f t="shared" si="60"/>
        <v>96.2</v>
      </c>
      <c r="Z128" s="48">
        <f t="shared" si="60"/>
        <v>577.20000000000005</v>
      </c>
      <c r="AA128" s="32">
        <f>U128+X128</f>
        <v>1965</v>
      </c>
      <c r="AB128" s="32">
        <f>V128+Y128</f>
        <v>9178.4760000000006</v>
      </c>
      <c r="AC128" s="32">
        <f>W128+Z128</f>
        <v>55070.856</v>
      </c>
      <c r="AD128" s="48">
        <f t="shared" ref="AD128:AI128" si="61">SUM(AD8:AD127)</f>
        <v>0</v>
      </c>
      <c r="AE128" s="48">
        <f t="shared" si="61"/>
        <v>0</v>
      </c>
      <c r="AF128" s="48">
        <f t="shared" si="61"/>
        <v>0</v>
      </c>
      <c r="AG128" s="48">
        <f t="shared" si="61"/>
        <v>0</v>
      </c>
      <c r="AH128" s="48">
        <f t="shared" si="61"/>
        <v>0</v>
      </c>
      <c r="AI128" s="48">
        <f t="shared" si="61"/>
        <v>0</v>
      </c>
      <c r="AJ128" s="29">
        <f t="shared" si="43"/>
        <v>0</v>
      </c>
      <c r="AK128" s="29">
        <f t="shared" si="43"/>
        <v>0</v>
      </c>
      <c r="AL128" s="29">
        <f t="shared" si="43"/>
        <v>0</v>
      </c>
      <c r="AM128" s="48">
        <f t="shared" ref="AM128:AR128" si="62">SUM(AM8:AM127)</f>
        <v>0</v>
      </c>
      <c r="AN128" s="48">
        <f t="shared" si="62"/>
        <v>0</v>
      </c>
      <c r="AO128" s="48">
        <f t="shared" si="62"/>
        <v>0</v>
      </c>
      <c r="AP128" s="48">
        <f t="shared" si="62"/>
        <v>0</v>
      </c>
      <c r="AQ128" s="48">
        <f t="shared" si="62"/>
        <v>0</v>
      </c>
      <c r="AR128" s="48">
        <f t="shared" si="62"/>
        <v>0</v>
      </c>
      <c r="AS128" s="29">
        <f t="shared" si="47"/>
        <v>0</v>
      </c>
      <c r="AT128" s="29">
        <f t="shared" si="47"/>
        <v>0</v>
      </c>
      <c r="AU128" s="29">
        <f t="shared" si="47"/>
        <v>0</v>
      </c>
      <c r="AV128" s="48">
        <f t="shared" ref="AV128:BA128" si="63">SUM(AV8:AV127)</f>
        <v>0</v>
      </c>
      <c r="AW128" s="48">
        <f t="shared" si="63"/>
        <v>0</v>
      </c>
      <c r="AX128" s="48">
        <f t="shared" si="63"/>
        <v>0</v>
      </c>
      <c r="AY128" s="48">
        <f t="shared" si="63"/>
        <v>0</v>
      </c>
      <c r="AZ128" s="48">
        <f t="shared" si="63"/>
        <v>0</v>
      </c>
      <c r="BA128" s="48">
        <f t="shared" si="63"/>
        <v>0</v>
      </c>
      <c r="BB128" s="29">
        <f t="shared" si="51"/>
        <v>0</v>
      </c>
      <c r="BC128" s="29">
        <f t="shared" si="51"/>
        <v>0</v>
      </c>
      <c r="BD128" s="29">
        <f t="shared" si="51"/>
        <v>0</v>
      </c>
      <c r="BE128" s="34">
        <f t="shared" si="52"/>
        <v>1939</v>
      </c>
      <c r="BF128" s="34">
        <f>BE128*BF248</f>
        <v>0</v>
      </c>
      <c r="BG128" s="34">
        <f t="shared" si="54"/>
        <v>0</v>
      </c>
      <c r="BH128" s="34">
        <f t="shared" si="55"/>
        <v>26</v>
      </c>
      <c r="BI128" s="34">
        <f t="shared" si="55"/>
        <v>96.2</v>
      </c>
      <c r="BJ128" s="34">
        <f t="shared" si="56"/>
        <v>577.20000000000005</v>
      </c>
      <c r="BK128" s="34">
        <f t="shared" si="57"/>
        <v>1965</v>
      </c>
      <c r="BL128" s="34">
        <f t="shared" si="57"/>
        <v>96.2</v>
      </c>
      <c r="BM128" s="34">
        <f t="shared" si="57"/>
        <v>577.20000000000005</v>
      </c>
    </row>
    <row r="129" spans="1:65" ht="15.75">
      <c r="A129" s="2"/>
      <c r="B129" s="2"/>
      <c r="C129" s="2"/>
      <c r="D129" s="53">
        <v>4.6840000000000002</v>
      </c>
      <c r="E129" s="53"/>
      <c r="F129" s="2"/>
      <c r="G129" s="53"/>
      <c r="H129" s="53"/>
      <c r="I129" s="2"/>
      <c r="J129" s="2"/>
      <c r="K129" s="2"/>
      <c r="L129" s="2"/>
      <c r="M129" s="53">
        <v>4.6840000000000002</v>
      </c>
      <c r="N129" s="53"/>
      <c r="O129" s="53"/>
      <c r="P129" s="53"/>
      <c r="Q129" s="2"/>
      <c r="R129" s="2"/>
      <c r="S129" s="2"/>
      <c r="T129" s="2"/>
      <c r="U129" s="2"/>
      <c r="V129" s="53">
        <v>4.6840000000000002</v>
      </c>
      <c r="W129" s="53"/>
      <c r="X129" s="53"/>
      <c r="Y129" s="53"/>
      <c r="Z129" s="2"/>
      <c r="AA129" s="2"/>
      <c r="AB129" s="2"/>
      <c r="AC129" s="2"/>
      <c r="AD129" s="2"/>
      <c r="AE129" s="53">
        <v>4.6840000000000002</v>
      </c>
      <c r="AF129" s="53"/>
      <c r="AG129" s="53"/>
      <c r="AH129" s="53"/>
      <c r="AI129" s="2"/>
      <c r="AJ129" s="2"/>
      <c r="AK129" s="2"/>
      <c r="AL129" s="2"/>
      <c r="AM129" s="2"/>
      <c r="AN129" s="53">
        <v>4.6840000000000002</v>
      </c>
      <c r="AO129" s="53"/>
      <c r="AP129" s="53"/>
      <c r="AQ129" s="53"/>
      <c r="AR129" s="2"/>
      <c r="AS129" s="2"/>
      <c r="AT129" s="2"/>
      <c r="AU129" s="2"/>
      <c r="AV129" s="2"/>
      <c r="AW129" s="53">
        <v>4.6840000000000002</v>
      </c>
      <c r="AX129" s="53"/>
      <c r="AY129" s="53"/>
      <c r="AZ129" s="53"/>
      <c r="BA129" s="2"/>
      <c r="BB129" s="2"/>
      <c r="BC129" s="2"/>
      <c r="BD129" s="2"/>
      <c r="BE129" s="2"/>
      <c r="BF129" s="53">
        <v>4.6840000000000002</v>
      </c>
      <c r="BG129" s="53"/>
      <c r="BH129" s="53"/>
      <c r="BI129" s="53"/>
      <c r="BJ129" s="2"/>
      <c r="BK129" s="2"/>
      <c r="BL129" s="2"/>
      <c r="BM129" s="2"/>
    </row>
    <row r="130" spans="1:65" ht="15.75">
      <c r="C130" s="296" t="s">
        <v>154</v>
      </c>
      <c r="D130" s="296"/>
      <c r="E130" s="296"/>
      <c r="F130" s="296"/>
      <c r="G130" s="296"/>
      <c r="H130" s="296"/>
      <c r="I130" s="296"/>
      <c r="J130" s="296"/>
      <c r="K130" s="296"/>
      <c r="L130" s="296"/>
      <c r="M130" s="296"/>
      <c r="N130" s="296"/>
      <c r="O130" s="296"/>
      <c r="P130" s="296"/>
      <c r="Q130" s="296"/>
      <c r="R130" s="296"/>
      <c r="S130" s="296"/>
      <c r="T130" s="296"/>
      <c r="AX130" s="257"/>
      <c r="AY130" s="257"/>
      <c r="AZ130" s="257"/>
      <c r="BA130" s="257"/>
      <c r="BB130" s="257"/>
      <c r="BC130" s="257"/>
      <c r="BD130" s="257"/>
      <c r="BE130" s="257"/>
      <c r="BF130" s="257"/>
      <c r="BG130" s="257"/>
      <c r="BH130" s="257"/>
      <c r="BI130" s="257"/>
      <c r="BJ130" s="257"/>
      <c r="BK130" s="257"/>
    </row>
  </sheetData>
  <mergeCells count="12">
    <mergeCell ref="AD3:AL5"/>
    <mergeCell ref="AM3:AU5"/>
    <mergeCell ref="AV3:BD5"/>
    <mergeCell ref="BE3:BM5"/>
    <mergeCell ref="C130:T130"/>
    <mergeCell ref="AX130:BK130"/>
    <mergeCell ref="U3:AC5"/>
    <mergeCell ref="A1:K1"/>
    <mergeCell ref="A3:A6"/>
    <mergeCell ref="B3:B6"/>
    <mergeCell ref="C3:K5"/>
    <mergeCell ref="L3:T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B3:D14"/>
  <sheetViews>
    <sheetView topLeftCell="A10" workbookViewId="0">
      <selection activeCell="F15" sqref="F15"/>
    </sheetView>
  </sheetViews>
  <sheetFormatPr defaultRowHeight="15"/>
  <cols>
    <col min="1" max="1" width="9.140625" style="1"/>
    <col min="2" max="2" width="40.5703125" style="1" customWidth="1"/>
    <col min="3" max="3" width="14.42578125" style="1" customWidth="1"/>
    <col min="4" max="4" width="16.42578125" style="1" customWidth="1"/>
    <col min="5" max="16384" width="9.140625" style="1"/>
  </cols>
  <sheetData>
    <row r="3" spans="2:4" ht="32.25" customHeight="1" thickBot="1">
      <c r="B3" s="189" t="s">
        <v>769</v>
      </c>
      <c r="C3" s="213">
        <v>27535.4</v>
      </c>
      <c r="D3" s="216">
        <v>55070.9</v>
      </c>
    </row>
    <row r="4" spans="2:4" ht="32.25" customHeight="1" thickBot="1">
      <c r="B4" s="190" t="s">
        <v>770</v>
      </c>
      <c r="C4" s="214">
        <v>3795.8</v>
      </c>
      <c r="D4" s="217">
        <v>7591.7</v>
      </c>
    </row>
    <row r="5" spans="2:4" ht="32.25" customHeight="1" thickBot="1">
      <c r="B5" s="190" t="s">
        <v>771</v>
      </c>
      <c r="C5" s="214">
        <v>7113.6</v>
      </c>
      <c r="D5" s="217">
        <v>14227.3</v>
      </c>
    </row>
    <row r="6" spans="2:4" ht="32.25" customHeight="1" thickBot="1">
      <c r="B6" s="190" t="s">
        <v>772</v>
      </c>
      <c r="C6" s="214">
        <v>8822.7000000000007</v>
      </c>
      <c r="D6" s="217">
        <v>17645.400000000001</v>
      </c>
    </row>
    <row r="7" spans="2:4" ht="32.25" customHeight="1" thickBot="1">
      <c r="B7" s="190" t="s">
        <v>773</v>
      </c>
      <c r="C7" s="214">
        <v>6844.8</v>
      </c>
      <c r="D7" s="217">
        <v>13689.7</v>
      </c>
    </row>
    <row r="8" spans="2:4" ht="32.25" customHeight="1" thickBot="1">
      <c r="B8" s="190" t="s">
        <v>774</v>
      </c>
      <c r="C8" s="214">
        <v>8539.4</v>
      </c>
      <c r="D8" s="217">
        <v>17078.8</v>
      </c>
    </row>
    <row r="9" spans="2:4" ht="32.25" customHeight="1" thickBot="1">
      <c r="B9" s="190" t="s">
        <v>775</v>
      </c>
      <c r="C9" s="214">
        <v>11102.7</v>
      </c>
      <c r="D9" s="217">
        <v>22205.5</v>
      </c>
    </row>
    <row r="10" spans="2:4" ht="32.25" customHeight="1" thickBot="1">
      <c r="B10" s="190" t="s">
        <v>776</v>
      </c>
      <c r="C10" s="214">
        <v>8824.7000000000007</v>
      </c>
      <c r="D10" s="217">
        <v>17649.3</v>
      </c>
    </row>
    <row r="11" spans="2:4" ht="32.25" customHeight="1" thickBot="1">
      <c r="B11" s="190" t="s">
        <v>777</v>
      </c>
      <c r="C11" s="214">
        <v>7116.7</v>
      </c>
      <c r="D11" s="217">
        <v>14233.5</v>
      </c>
    </row>
    <row r="12" spans="2:4" ht="32.25" customHeight="1" thickBot="1">
      <c r="B12" s="190" t="s">
        <v>778</v>
      </c>
      <c r="C12" s="214">
        <v>2277.6999999999998</v>
      </c>
      <c r="D12" s="217">
        <v>4555.5</v>
      </c>
    </row>
    <row r="13" spans="2:4" ht="32.25" customHeight="1" thickBot="1">
      <c r="B13" s="190" t="s">
        <v>779</v>
      </c>
      <c r="C13" s="214">
        <v>6939.7</v>
      </c>
      <c r="D13" s="217">
        <v>13879.5</v>
      </c>
    </row>
    <row r="14" spans="2:4" ht="27.75" customHeight="1">
      <c r="B14" s="191" t="s">
        <v>780</v>
      </c>
      <c r="C14" s="215">
        <v>98913.600000000006</v>
      </c>
      <c r="D14" s="218">
        <v>197827.1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BO124"/>
  <sheetViews>
    <sheetView topLeftCell="A2" zoomScale="90" zoomScaleNormal="90" workbookViewId="0">
      <pane xSplit="2" ySplit="6" topLeftCell="BD113" activePane="bottomRight" state="frozen"/>
      <selection activeCell="BH17" sqref="BH17"/>
      <selection pane="topRight" activeCell="BH17" sqref="BH17"/>
      <selection pane="bottomLeft" activeCell="BH17" sqref="BH17"/>
      <selection pane="bottomRight" activeCell="BH17" sqref="BH17"/>
    </sheetView>
  </sheetViews>
  <sheetFormatPr defaultRowHeight="15"/>
  <cols>
    <col min="1" max="1" width="6.85546875" style="1" customWidth="1"/>
    <col min="2" max="2" width="22.140625" style="1" customWidth="1"/>
    <col min="3" max="65" width="12.140625" style="1" customWidth="1"/>
    <col min="66" max="66" width="11.7109375" style="1" customWidth="1"/>
    <col min="67" max="67" width="12.42578125" style="1" customWidth="1"/>
    <col min="68" max="16384" width="9.140625" style="1"/>
  </cols>
  <sheetData>
    <row r="1" spans="1:67" ht="25.5" customHeight="1">
      <c r="A1" s="222" t="s">
        <v>28</v>
      </c>
      <c r="B1" s="222"/>
      <c r="C1" s="222"/>
      <c r="D1" s="222"/>
      <c r="E1" s="222"/>
      <c r="F1" s="222"/>
      <c r="G1" s="222"/>
      <c r="H1" s="222"/>
      <c r="I1" s="222"/>
      <c r="J1" s="222"/>
      <c r="K1" s="222"/>
      <c r="L1" s="222"/>
      <c r="M1" s="222"/>
      <c r="N1" s="222"/>
      <c r="O1" s="222"/>
      <c r="P1" s="222"/>
      <c r="Q1" s="222"/>
      <c r="R1" s="222"/>
      <c r="S1" s="71"/>
      <c r="T1" s="72"/>
      <c r="U1" s="73"/>
      <c r="V1" s="73"/>
      <c r="W1" s="73"/>
      <c r="X1" s="73"/>
      <c r="Y1" s="73"/>
      <c r="Z1" s="73"/>
      <c r="AA1" s="73"/>
      <c r="AB1" s="73"/>
      <c r="AC1" s="73"/>
      <c r="AD1" s="73"/>
      <c r="AE1" s="73"/>
      <c r="AF1" s="73"/>
      <c r="AG1" s="73"/>
      <c r="AH1" s="73"/>
      <c r="AI1" s="73"/>
      <c r="AJ1" s="73"/>
      <c r="AK1" s="73"/>
      <c r="AL1" s="73"/>
      <c r="AM1" s="73"/>
      <c r="AN1" s="73"/>
      <c r="AO1" s="73"/>
      <c r="AP1" s="73"/>
      <c r="AQ1" s="73"/>
      <c r="AR1" s="73"/>
      <c r="AS1" s="73"/>
      <c r="AT1" s="73"/>
      <c r="AU1" s="73"/>
      <c r="AV1" s="73"/>
      <c r="AW1" s="73"/>
      <c r="AX1" s="73"/>
      <c r="AY1" s="73"/>
      <c r="AZ1" s="73"/>
      <c r="BA1" s="73"/>
      <c r="BB1" s="73"/>
      <c r="BC1" s="73"/>
      <c r="BD1" s="73"/>
      <c r="BE1" s="2"/>
      <c r="BF1" s="2"/>
      <c r="BG1" s="2"/>
      <c r="BH1" s="2"/>
      <c r="BI1" s="2"/>
      <c r="BJ1" s="2"/>
      <c r="BK1" s="2"/>
      <c r="BL1" s="2"/>
      <c r="BM1" s="2"/>
    </row>
    <row r="2" spans="1:67" ht="17.25" thickBot="1">
      <c r="A2" s="2"/>
      <c r="B2" s="5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</row>
    <row r="3" spans="1:67" ht="16.5" customHeight="1">
      <c r="A3" s="224"/>
      <c r="B3" s="227" t="s">
        <v>1</v>
      </c>
      <c r="C3" s="261" t="s">
        <v>29</v>
      </c>
      <c r="D3" s="262"/>
      <c r="E3" s="262"/>
      <c r="F3" s="262"/>
      <c r="G3" s="262"/>
      <c r="H3" s="262"/>
      <c r="I3" s="262"/>
      <c r="J3" s="262"/>
      <c r="K3" s="263"/>
      <c r="L3" s="233" t="s">
        <v>30</v>
      </c>
      <c r="M3" s="233"/>
      <c r="N3" s="233"/>
      <c r="O3" s="233"/>
      <c r="P3" s="233"/>
      <c r="Q3" s="233"/>
      <c r="R3" s="233"/>
      <c r="S3" s="233"/>
      <c r="T3" s="269"/>
      <c r="U3" s="238" t="s">
        <v>31</v>
      </c>
      <c r="V3" s="239"/>
      <c r="W3" s="239"/>
      <c r="X3" s="239"/>
      <c r="Y3" s="239"/>
      <c r="Z3" s="239"/>
      <c r="AA3" s="239"/>
      <c r="AB3" s="239"/>
      <c r="AC3" s="258"/>
      <c r="AD3" s="232" t="s">
        <v>32</v>
      </c>
      <c r="AE3" s="233"/>
      <c r="AF3" s="233"/>
      <c r="AG3" s="233"/>
      <c r="AH3" s="233"/>
      <c r="AI3" s="233"/>
      <c r="AJ3" s="233"/>
      <c r="AK3" s="233"/>
      <c r="AL3" s="233"/>
      <c r="AM3" s="238" t="s">
        <v>33</v>
      </c>
      <c r="AN3" s="239"/>
      <c r="AO3" s="239"/>
      <c r="AP3" s="239"/>
      <c r="AQ3" s="239"/>
      <c r="AR3" s="239"/>
      <c r="AS3" s="239"/>
      <c r="AT3" s="239"/>
      <c r="AU3" s="239"/>
      <c r="AV3" s="244" t="s">
        <v>32</v>
      </c>
      <c r="AW3" s="245"/>
      <c r="AX3" s="245"/>
      <c r="AY3" s="245"/>
      <c r="AZ3" s="245"/>
      <c r="BA3" s="245"/>
      <c r="BB3" s="245"/>
      <c r="BC3" s="245"/>
      <c r="BD3" s="245"/>
      <c r="BE3" s="250" t="s">
        <v>34</v>
      </c>
      <c r="BF3" s="251"/>
      <c r="BG3" s="251"/>
      <c r="BH3" s="251"/>
      <c r="BI3" s="251"/>
      <c r="BJ3" s="251"/>
      <c r="BK3" s="251"/>
      <c r="BL3" s="251"/>
      <c r="BM3" s="251"/>
    </row>
    <row r="4" spans="1:67" ht="16.5" customHeight="1">
      <c r="A4" s="225"/>
      <c r="B4" s="228"/>
      <c r="C4" s="264"/>
      <c r="D4" s="241"/>
      <c r="E4" s="241"/>
      <c r="F4" s="241"/>
      <c r="G4" s="241"/>
      <c r="H4" s="241"/>
      <c r="I4" s="241"/>
      <c r="J4" s="241"/>
      <c r="K4" s="265"/>
      <c r="L4" s="235"/>
      <c r="M4" s="235"/>
      <c r="N4" s="235"/>
      <c r="O4" s="235"/>
      <c r="P4" s="235"/>
      <c r="Q4" s="235"/>
      <c r="R4" s="235"/>
      <c r="S4" s="235"/>
      <c r="T4" s="270"/>
      <c r="U4" s="240"/>
      <c r="V4" s="241"/>
      <c r="W4" s="241"/>
      <c r="X4" s="241"/>
      <c r="Y4" s="241"/>
      <c r="Z4" s="241"/>
      <c r="AA4" s="241"/>
      <c r="AB4" s="241"/>
      <c r="AC4" s="259"/>
      <c r="AD4" s="234"/>
      <c r="AE4" s="235"/>
      <c r="AF4" s="235"/>
      <c r="AG4" s="235"/>
      <c r="AH4" s="235"/>
      <c r="AI4" s="235"/>
      <c r="AJ4" s="235"/>
      <c r="AK4" s="235"/>
      <c r="AL4" s="235"/>
      <c r="AM4" s="240"/>
      <c r="AN4" s="241"/>
      <c r="AO4" s="241"/>
      <c r="AP4" s="241"/>
      <c r="AQ4" s="241"/>
      <c r="AR4" s="241"/>
      <c r="AS4" s="241"/>
      <c r="AT4" s="241"/>
      <c r="AU4" s="241"/>
      <c r="AV4" s="246"/>
      <c r="AW4" s="247"/>
      <c r="AX4" s="247"/>
      <c r="AY4" s="247"/>
      <c r="AZ4" s="247"/>
      <c r="BA4" s="247"/>
      <c r="BB4" s="247"/>
      <c r="BC4" s="247"/>
      <c r="BD4" s="247"/>
      <c r="BE4" s="252"/>
      <c r="BF4" s="253"/>
      <c r="BG4" s="253"/>
      <c r="BH4" s="253"/>
      <c r="BI4" s="253"/>
      <c r="BJ4" s="253"/>
      <c r="BK4" s="253"/>
      <c r="BL4" s="253"/>
      <c r="BM4" s="253"/>
    </row>
    <row r="5" spans="1:67" ht="23.25" customHeight="1" thickBot="1">
      <c r="A5" s="225"/>
      <c r="B5" s="228"/>
      <c r="C5" s="266"/>
      <c r="D5" s="267"/>
      <c r="E5" s="267"/>
      <c r="F5" s="267"/>
      <c r="G5" s="267"/>
      <c r="H5" s="267"/>
      <c r="I5" s="267"/>
      <c r="J5" s="267"/>
      <c r="K5" s="268"/>
      <c r="L5" s="237"/>
      <c r="M5" s="237"/>
      <c r="N5" s="237"/>
      <c r="O5" s="237"/>
      <c r="P5" s="237"/>
      <c r="Q5" s="237"/>
      <c r="R5" s="237"/>
      <c r="S5" s="237"/>
      <c r="T5" s="271"/>
      <c r="U5" s="242"/>
      <c r="V5" s="243"/>
      <c r="W5" s="243"/>
      <c r="X5" s="243"/>
      <c r="Y5" s="243"/>
      <c r="Z5" s="243"/>
      <c r="AA5" s="243"/>
      <c r="AB5" s="243"/>
      <c r="AC5" s="260"/>
      <c r="AD5" s="236"/>
      <c r="AE5" s="237"/>
      <c r="AF5" s="237"/>
      <c r="AG5" s="237"/>
      <c r="AH5" s="237"/>
      <c r="AI5" s="237"/>
      <c r="AJ5" s="237"/>
      <c r="AK5" s="237"/>
      <c r="AL5" s="237"/>
      <c r="AM5" s="242"/>
      <c r="AN5" s="243"/>
      <c r="AO5" s="243"/>
      <c r="AP5" s="243"/>
      <c r="AQ5" s="243"/>
      <c r="AR5" s="243"/>
      <c r="AS5" s="243"/>
      <c r="AT5" s="243"/>
      <c r="AU5" s="243"/>
      <c r="AV5" s="248"/>
      <c r="AW5" s="249"/>
      <c r="AX5" s="249"/>
      <c r="AY5" s="249"/>
      <c r="AZ5" s="249"/>
      <c r="BA5" s="249"/>
      <c r="BB5" s="249"/>
      <c r="BC5" s="249"/>
      <c r="BD5" s="249"/>
      <c r="BE5" s="254"/>
      <c r="BF5" s="255"/>
      <c r="BG5" s="255"/>
      <c r="BH5" s="255"/>
      <c r="BI5" s="255"/>
      <c r="BJ5" s="255"/>
      <c r="BK5" s="255"/>
      <c r="BL5" s="255"/>
      <c r="BM5" s="255"/>
      <c r="BN5" s="1" t="s">
        <v>767</v>
      </c>
      <c r="BO5" s="1" t="s">
        <v>766</v>
      </c>
    </row>
    <row r="6" spans="1:67" ht="94.5" customHeight="1">
      <c r="A6" s="226"/>
      <c r="B6" s="229"/>
      <c r="C6" s="74" t="s">
        <v>35</v>
      </c>
      <c r="D6" s="8" t="s">
        <v>3</v>
      </c>
      <c r="E6" s="8" t="s">
        <v>4</v>
      </c>
      <c r="F6" s="75" t="s">
        <v>36</v>
      </c>
      <c r="G6" s="8" t="s">
        <v>3</v>
      </c>
      <c r="H6" s="8" t="s">
        <v>4</v>
      </c>
      <c r="I6" s="76" t="s">
        <v>37</v>
      </c>
      <c r="J6" s="8" t="s">
        <v>38</v>
      </c>
      <c r="K6" s="8" t="s">
        <v>39</v>
      </c>
      <c r="L6" s="74" t="s">
        <v>35</v>
      </c>
      <c r="M6" s="8" t="s">
        <v>3</v>
      </c>
      <c r="N6" s="8" t="s">
        <v>4</v>
      </c>
      <c r="O6" s="75" t="s">
        <v>36</v>
      </c>
      <c r="P6" s="8" t="s">
        <v>3</v>
      </c>
      <c r="Q6" s="8" t="s">
        <v>4</v>
      </c>
      <c r="R6" s="76" t="s">
        <v>40</v>
      </c>
      <c r="S6" s="8" t="s">
        <v>41</v>
      </c>
      <c r="T6" s="8" t="s">
        <v>42</v>
      </c>
      <c r="U6" s="74" t="s">
        <v>35</v>
      </c>
      <c r="V6" s="8" t="s">
        <v>3</v>
      </c>
      <c r="W6" s="8" t="s">
        <v>4</v>
      </c>
      <c r="X6" s="75" t="s">
        <v>36</v>
      </c>
      <c r="Y6" s="8" t="s">
        <v>3</v>
      </c>
      <c r="Z6" s="8" t="s">
        <v>4</v>
      </c>
      <c r="AA6" s="76" t="s">
        <v>43</v>
      </c>
      <c r="AB6" s="8" t="s">
        <v>44</v>
      </c>
      <c r="AC6" s="8" t="s">
        <v>45</v>
      </c>
      <c r="AD6" s="74" t="s">
        <v>35</v>
      </c>
      <c r="AE6" s="8" t="s">
        <v>3</v>
      </c>
      <c r="AF6" s="8" t="s">
        <v>4</v>
      </c>
      <c r="AG6" s="75" t="s">
        <v>36</v>
      </c>
      <c r="AH6" s="8" t="s">
        <v>3</v>
      </c>
      <c r="AI6" s="8" t="s">
        <v>4</v>
      </c>
      <c r="AJ6" s="76" t="s">
        <v>46</v>
      </c>
      <c r="AK6" s="8" t="s">
        <v>47</v>
      </c>
      <c r="AL6" s="8" t="s">
        <v>48</v>
      </c>
      <c r="AM6" s="74" t="s">
        <v>35</v>
      </c>
      <c r="AN6" s="8" t="s">
        <v>3</v>
      </c>
      <c r="AO6" s="8" t="s">
        <v>4</v>
      </c>
      <c r="AP6" s="75" t="s">
        <v>36</v>
      </c>
      <c r="AQ6" s="8" t="s">
        <v>3</v>
      </c>
      <c r="AR6" s="8" t="s">
        <v>4</v>
      </c>
      <c r="AS6" s="76" t="s">
        <v>49</v>
      </c>
      <c r="AT6" s="8" t="s">
        <v>50</v>
      </c>
      <c r="AU6" s="8" t="s">
        <v>51</v>
      </c>
      <c r="AV6" s="74" t="s">
        <v>35</v>
      </c>
      <c r="AW6" s="8" t="s">
        <v>3</v>
      </c>
      <c r="AX6" s="8" t="s">
        <v>4</v>
      </c>
      <c r="AY6" s="75" t="s">
        <v>36</v>
      </c>
      <c r="AZ6" s="8" t="s">
        <v>3</v>
      </c>
      <c r="BA6" s="8" t="s">
        <v>4</v>
      </c>
      <c r="BB6" s="76" t="s">
        <v>52</v>
      </c>
      <c r="BC6" s="8" t="s">
        <v>53</v>
      </c>
      <c r="BD6" s="8" t="s">
        <v>54</v>
      </c>
      <c r="BE6" s="74" t="s">
        <v>35</v>
      </c>
      <c r="BF6" s="8" t="s">
        <v>3</v>
      </c>
      <c r="BG6" s="8" t="s">
        <v>4</v>
      </c>
      <c r="BH6" s="75" t="s">
        <v>36</v>
      </c>
      <c r="BI6" s="8" t="s">
        <v>3</v>
      </c>
      <c r="BJ6" s="8" t="s">
        <v>4</v>
      </c>
      <c r="BK6" s="76" t="s">
        <v>55</v>
      </c>
      <c r="BL6" s="8" t="s">
        <v>56</v>
      </c>
      <c r="BM6" s="8" t="s">
        <v>57</v>
      </c>
      <c r="BN6" s="185"/>
      <c r="BO6" s="185"/>
    </row>
    <row r="7" spans="1:67">
      <c r="A7" s="3"/>
      <c r="B7" s="199">
        <v>1</v>
      </c>
      <c r="C7" s="199">
        <v>2</v>
      </c>
      <c r="D7" s="199">
        <v>3</v>
      </c>
      <c r="E7" s="199">
        <v>4</v>
      </c>
      <c r="F7" s="199">
        <v>5</v>
      </c>
      <c r="G7" s="199">
        <v>6</v>
      </c>
      <c r="H7" s="199">
        <v>7</v>
      </c>
      <c r="I7" s="199">
        <v>8</v>
      </c>
      <c r="J7" s="199">
        <v>9</v>
      </c>
      <c r="K7" s="199">
        <v>10</v>
      </c>
      <c r="L7" s="199">
        <v>11</v>
      </c>
      <c r="M7" s="199">
        <v>12</v>
      </c>
      <c r="N7" s="199">
        <v>13</v>
      </c>
      <c r="O7" s="199">
        <v>14</v>
      </c>
      <c r="P7" s="199">
        <v>15</v>
      </c>
      <c r="Q7" s="199">
        <v>16</v>
      </c>
      <c r="R7" s="199">
        <v>17</v>
      </c>
      <c r="S7" s="199">
        <v>18</v>
      </c>
      <c r="T7" s="199">
        <v>19</v>
      </c>
      <c r="U7" s="199">
        <v>20</v>
      </c>
      <c r="V7" s="199">
        <v>21</v>
      </c>
      <c r="W7" s="199">
        <v>22</v>
      </c>
      <c r="X7" s="199">
        <v>23</v>
      </c>
      <c r="Y7" s="199">
        <v>24</v>
      </c>
      <c r="Z7" s="199">
        <v>25</v>
      </c>
      <c r="AA7" s="199">
        <v>26</v>
      </c>
      <c r="AB7" s="199">
        <v>27</v>
      </c>
      <c r="AC7" s="199">
        <v>28</v>
      </c>
      <c r="AD7" s="199">
        <v>29</v>
      </c>
      <c r="AE7" s="199">
        <v>30</v>
      </c>
      <c r="AF7" s="199">
        <v>31</v>
      </c>
      <c r="AG7" s="199">
        <v>32</v>
      </c>
      <c r="AH7" s="199">
        <v>33</v>
      </c>
      <c r="AI7" s="199">
        <v>34</v>
      </c>
      <c r="AJ7" s="199">
        <v>35</v>
      </c>
      <c r="AK7" s="199">
        <v>36</v>
      </c>
      <c r="AL7" s="199">
        <v>37</v>
      </c>
      <c r="AM7" s="199">
        <v>38</v>
      </c>
      <c r="AN7" s="199">
        <v>39</v>
      </c>
      <c r="AO7" s="199">
        <v>40</v>
      </c>
      <c r="AP7" s="199">
        <v>41</v>
      </c>
      <c r="AQ7" s="199">
        <v>42</v>
      </c>
      <c r="AR7" s="199">
        <v>43</v>
      </c>
      <c r="AS7" s="199">
        <v>44</v>
      </c>
      <c r="AT7" s="199">
        <v>45</v>
      </c>
      <c r="AU7" s="199">
        <v>46</v>
      </c>
      <c r="AV7" s="199">
        <v>47</v>
      </c>
      <c r="AW7" s="199">
        <v>48</v>
      </c>
      <c r="AX7" s="199">
        <v>49</v>
      </c>
      <c r="AY7" s="199">
        <v>50</v>
      </c>
      <c r="AZ7" s="199">
        <v>51</v>
      </c>
      <c r="BA7" s="199">
        <v>52</v>
      </c>
      <c r="BB7" s="199">
        <v>53</v>
      </c>
      <c r="BC7" s="199">
        <v>54</v>
      </c>
      <c r="BD7" s="199">
        <v>55</v>
      </c>
      <c r="BE7" s="4">
        <v>56</v>
      </c>
      <c r="BF7" s="4">
        <v>57</v>
      </c>
      <c r="BG7" s="4">
        <v>58</v>
      </c>
      <c r="BH7" s="4">
        <v>59</v>
      </c>
      <c r="BI7" s="4">
        <v>60</v>
      </c>
      <c r="BJ7" s="4">
        <v>61</v>
      </c>
      <c r="BK7" s="4">
        <v>62</v>
      </c>
      <c r="BL7" s="4">
        <v>63</v>
      </c>
      <c r="BM7" s="4">
        <v>64</v>
      </c>
      <c r="BN7" s="185"/>
      <c r="BO7" s="185"/>
    </row>
    <row r="8" spans="1:67" ht="16.5">
      <c r="A8" s="95">
        <v>1</v>
      </c>
      <c r="B8" s="96" t="s">
        <v>305</v>
      </c>
      <c r="C8" s="97">
        <v>0</v>
      </c>
      <c r="D8" s="79">
        <f>C8*4.684</f>
        <v>0</v>
      </c>
      <c r="E8" s="79">
        <f>D8*6</f>
        <v>0</v>
      </c>
      <c r="F8" s="98">
        <v>0</v>
      </c>
      <c r="G8" s="99">
        <f>F8*(70.822-70.822)</f>
        <v>0</v>
      </c>
      <c r="H8" s="79">
        <f>G8*6</f>
        <v>0</v>
      </c>
      <c r="I8" s="80">
        <f>C8+F8</f>
        <v>0</v>
      </c>
      <c r="J8" s="100">
        <f>D8+G8</f>
        <v>0</v>
      </c>
      <c r="K8" s="100">
        <f>E8+H8</f>
        <v>0</v>
      </c>
      <c r="L8" s="97">
        <v>0</v>
      </c>
      <c r="M8" s="79">
        <f>L8*$D$123</f>
        <v>0</v>
      </c>
      <c r="N8" s="79">
        <f>M8*6</f>
        <v>0</v>
      </c>
      <c r="O8" s="97">
        <v>0</v>
      </c>
      <c r="P8" s="99">
        <f>O8*(70.822-70.822)</f>
        <v>0</v>
      </c>
      <c r="Q8" s="79">
        <f>P8*6</f>
        <v>0</v>
      </c>
      <c r="R8" s="80">
        <f>L8+O8</f>
        <v>0</v>
      </c>
      <c r="S8" s="100">
        <f>M8+P8</f>
        <v>0</v>
      </c>
      <c r="T8" s="100">
        <f>N8+Q8</f>
        <v>0</v>
      </c>
      <c r="U8" s="97">
        <v>41</v>
      </c>
      <c r="V8" s="79">
        <f>U8*$D$123</f>
        <v>192.04400000000001</v>
      </c>
      <c r="W8" s="79">
        <f>V8*6</f>
        <v>1152.2640000000001</v>
      </c>
      <c r="X8" s="101">
        <v>7</v>
      </c>
      <c r="Y8" s="99">
        <f>X8*(70.822-70)</f>
        <v>5.7540000000000191</v>
      </c>
      <c r="Z8" s="79">
        <f>Y8*6</f>
        <v>34.524000000000115</v>
      </c>
      <c r="AA8" s="80">
        <f>U8+X8</f>
        <v>48</v>
      </c>
      <c r="AB8" s="80">
        <f>V8+Y8</f>
        <v>197.79800000000003</v>
      </c>
      <c r="AC8" s="80">
        <f>W8+Z8</f>
        <v>1186.7880000000002</v>
      </c>
      <c r="AD8" s="97">
        <v>0</v>
      </c>
      <c r="AE8" s="79">
        <f>AD8*$D$123</f>
        <v>0</v>
      </c>
      <c r="AF8" s="79">
        <f>AE8*6</f>
        <v>0</v>
      </c>
      <c r="AG8" s="97">
        <v>0</v>
      </c>
      <c r="AH8" s="99">
        <f>AG8*(70.822-70)</f>
        <v>0</v>
      </c>
      <c r="AI8" s="78">
        <f>AH8*6</f>
        <v>0</v>
      </c>
      <c r="AJ8" s="78">
        <f>AD8+AG8</f>
        <v>0</v>
      </c>
      <c r="AK8" s="78">
        <f>AE8+AH8</f>
        <v>0</v>
      </c>
      <c r="AL8" s="78">
        <f>AF8+AI8</f>
        <v>0</v>
      </c>
      <c r="AM8" s="97">
        <v>0</v>
      </c>
      <c r="AN8" s="99">
        <f>AM8*(70.822-70)</f>
        <v>0</v>
      </c>
      <c r="AO8" s="102">
        <f>AN8*6</f>
        <v>0</v>
      </c>
      <c r="AP8" s="97">
        <v>0</v>
      </c>
      <c r="AQ8" s="99">
        <f>AP8*(70.822-70)</f>
        <v>0</v>
      </c>
      <c r="AR8" s="79">
        <f>AQ8*6</f>
        <v>0</v>
      </c>
      <c r="AS8" s="82">
        <f>AM8+AP8</f>
        <v>0</v>
      </c>
      <c r="AT8" s="78">
        <f>AN8+AQ8</f>
        <v>0</v>
      </c>
      <c r="AU8" s="82">
        <f>AO8+AR8</f>
        <v>0</v>
      </c>
      <c r="AV8" s="81">
        <v>0</v>
      </c>
      <c r="AW8" s="99">
        <f>AV8*(70.822-70)</f>
        <v>0</v>
      </c>
      <c r="AX8" s="102">
        <f>AW8*6</f>
        <v>0</v>
      </c>
      <c r="AY8" s="78">
        <v>0</v>
      </c>
      <c r="AZ8" s="99">
        <f>AY8*(70.822-70)</f>
        <v>0</v>
      </c>
      <c r="BA8" s="79">
        <f>AZ8*6</f>
        <v>0</v>
      </c>
      <c r="BB8" s="82">
        <f>AV8+AY8</f>
        <v>0</v>
      </c>
      <c r="BC8" s="79">
        <f>AW8+AZ8</f>
        <v>0</v>
      </c>
      <c r="BD8" s="102">
        <f>AX8+BA8</f>
        <v>0</v>
      </c>
      <c r="BE8" s="83">
        <f>C8+U8+AM8</f>
        <v>41</v>
      </c>
      <c r="BF8" s="200">
        <f t="shared" ref="BF8:BF23" si="0">D8+V8+AN8</f>
        <v>192.04400000000001</v>
      </c>
      <c r="BG8" s="83">
        <f t="shared" ref="BG8:BG39" si="1">E8+W8+AO8</f>
        <v>1152.2640000000001</v>
      </c>
      <c r="BH8" s="83">
        <f t="shared" ref="BH8:BH39" si="2">F8+X8+AP8</f>
        <v>7</v>
      </c>
      <c r="BI8" s="83">
        <f t="shared" ref="BI8:BJ23" si="3">G8+Y8+AQ8</f>
        <v>5.7540000000000191</v>
      </c>
      <c r="BJ8" s="83">
        <f t="shared" si="3"/>
        <v>34.524000000000115</v>
      </c>
      <c r="BK8" s="83">
        <f t="shared" ref="BK8:BK39" si="4">BE8+BH8</f>
        <v>48</v>
      </c>
      <c r="BL8" s="83">
        <f t="shared" ref="BL8:BL39" si="5">BF8+BI8</f>
        <v>197.79800000000003</v>
      </c>
      <c r="BM8" s="84">
        <f t="shared" ref="BM8:BM23" si="6">BG8+BJ8</f>
        <v>1186.7880000000002</v>
      </c>
      <c r="BN8" s="185">
        <f>BM8/2</f>
        <v>593.39400000000012</v>
      </c>
      <c r="BO8" s="186">
        <f>ROUND(BN8,1)</f>
        <v>593.4</v>
      </c>
    </row>
    <row r="9" spans="1:67" ht="16.5">
      <c r="A9" s="95">
        <v>2</v>
      </c>
      <c r="B9" s="96" t="s">
        <v>306</v>
      </c>
      <c r="C9" s="97">
        <v>0</v>
      </c>
      <c r="D9" s="79">
        <f t="shared" ref="D9:D72" si="7">C9*4.684</f>
        <v>0</v>
      </c>
      <c r="E9" s="79">
        <f t="shared" ref="E9:E72" si="8">D9*6</f>
        <v>0</v>
      </c>
      <c r="F9" s="98">
        <v>0</v>
      </c>
      <c r="G9" s="99">
        <f t="shared" ref="G9:G12" si="9">F9*(70.822-70.822)</f>
        <v>0</v>
      </c>
      <c r="H9" s="79">
        <f t="shared" ref="H9:H72" si="10">G9*6</f>
        <v>0</v>
      </c>
      <c r="I9" s="80">
        <f t="shared" ref="I9:K72" si="11">C9+F9</f>
        <v>0</v>
      </c>
      <c r="J9" s="100">
        <f t="shared" si="11"/>
        <v>0</v>
      </c>
      <c r="K9" s="100">
        <f t="shared" si="11"/>
        <v>0</v>
      </c>
      <c r="L9" s="97">
        <v>0</v>
      </c>
      <c r="M9" s="79">
        <f t="shared" ref="M9:M72" si="12">L9*$D$123</f>
        <v>0</v>
      </c>
      <c r="N9" s="79">
        <f t="shared" ref="N9:N72" si="13">M9*6</f>
        <v>0</v>
      </c>
      <c r="O9" s="97">
        <v>0</v>
      </c>
      <c r="P9" s="99">
        <f t="shared" ref="P9:P72" si="14">O9*(70.822-70.822)</f>
        <v>0</v>
      </c>
      <c r="Q9" s="79">
        <f t="shared" ref="Q9:Q72" si="15">P9*6</f>
        <v>0</v>
      </c>
      <c r="R9" s="80">
        <f t="shared" ref="R9:T72" si="16">L9+O9</f>
        <v>0</v>
      </c>
      <c r="S9" s="100">
        <f t="shared" si="16"/>
        <v>0</v>
      </c>
      <c r="T9" s="100">
        <f t="shared" si="16"/>
        <v>0</v>
      </c>
      <c r="U9" s="97">
        <v>0</v>
      </c>
      <c r="V9" s="79">
        <f t="shared" ref="V9:V72" si="17">U9*$D$123</f>
        <v>0</v>
      </c>
      <c r="W9" s="79">
        <f t="shared" ref="W9:W72" si="18">V9*6</f>
        <v>0</v>
      </c>
      <c r="X9" s="101">
        <v>0</v>
      </c>
      <c r="Y9" s="99">
        <f t="shared" ref="Y9:Y72" si="19">X9*(70.822-70.822)</f>
        <v>0</v>
      </c>
      <c r="Z9" s="79">
        <f t="shared" ref="Z9:Z72" si="20">Y9*6</f>
        <v>0</v>
      </c>
      <c r="AA9" s="80">
        <f t="shared" ref="AA9:AC72" si="21">U9+X9</f>
        <v>0</v>
      </c>
      <c r="AB9" s="80">
        <f t="shared" si="21"/>
        <v>0</v>
      </c>
      <c r="AC9" s="80">
        <f t="shared" si="21"/>
        <v>0</v>
      </c>
      <c r="AD9" s="97">
        <v>0</v>
      </c>
      <c r="AE9" s="79">
        <f t="shared" ref="AE9:AE72" si="22">AD9*$D$123</f>
        <v>0</v>
      </c>
      <c r="AF9" s="79">
        <f t="shared" ref="AF9:AF72" si="23">AE9*6</f>
        <v>0</v>
      </c>
      <c r="AG9" s="97">
        <v>0</v>
      </c>
      <c r="AH9" s="99">
        <f t="shared" ref="AH9:AH72" si="24">AG9*(70.822-70)</f>
        <v>0</v>
      </c>
      <c r="AI9" s="78">
        <f t="shared" ref="AI9:AI72" si="25">AH9*6</f>
        <v>0</v>
      </c>
      <c r="AJ9" s="78">
        <f t="shared" ref="AJ9:AL72" si="26">AD9+AG9</f>
        <v>0</v>
      </c>
      <c r="AK9" s="78">
        <f t="shared" si="26"/>
        <v>0</v>
      </c>
      <c r="AL9" s="78">
        <f t="shared" si="26"/>
        <v>0</v>
      </c>
      <c r="AM9" s="97">
        <v>0</v>
      </c>
      <c r="AN9" s="99">
        <f t="shared" ref="AN9:AN72" si="27">AM9*(70.822-70)</f>
        <v>0</v>
      </c>
      <c r="AO9" s="102">
        <f t="shared" ref="AO9:AO72" si="28">AN9*6</f>
        <v>0</v>
      </c>
      <c r="AP9" s="97">
        <v>0</v>
      </c>
      <c r="AQ9" s="99">
        <f t="shared" ref="AQ9:AQ72" si="29">AP9*(70.822-70)</f>
        <v>0</v>
      </c>
      <c r="AR9" s="79">
        <f t="shared" ref="AR9:AR72" si="30">AQ9*6</f>
        <v>0</v>
      </c>
      <c r="AS9" s="82">
        <f t="shared" ref="AS9:AU72" si="31">AM9+AP9</f>
        <v>0</v>
      </c>
      <c r="AT9" s="78">
        <f t="shared" si="31"/>
        <v>0</v>
      </c>
      <c r="AU9" s="82">
        <f t="shared" si="31"/>
        <v>0</v>
      </c>
      <c r="AV9" s="81">
        <v>0</v>
      </c>
      <c r="AW9" s="99">
        <f t="shared" ref="AW9:AW72" si="32">AV9*(70.822-70)</f>
        <v>0</v>
      </c>
      <c r="AX9" s="102">
        <f t="shared" ref="AX9:AX72" si="33">AW9*6</f>
        <v>0</v>
      </c>
      <c r="AY9" s="78">
        <v>0</v>
      </c>
      <c r="AZ9" s="99">
        <f t="shared" ref="AZ9:AZ72" si="34">AY9*(70.822-70)</f>
        <v>0</v>
      </c>
      <c r="BA9" s="79">
        <f t="shared" ref="BA9:BA72" si="35">AZ9*6</f>
        <v>0</v>
      </c>
      <c r="BB9" s="82">
        <f t="shared" ref="BB9:BD72" si="36">AV9+AY9</f>
        <v>0</v>
      </c>
      <c r="BC9" s="79">
        <f t="shared" si="36"/>
        <v>0</v>
      </c>
      <c r="BD9" s="102">
        <f t="shared" si="36"/>
        <v>0</v>
      </c>
      <c r="BE9" s="83">
        <f t="shared" ref="BE9:BF63" si="37">C9+U9+AM9</f>
        <v>0</v>
      </c>
      <c r="BF9" s="200">
        <f t="shared" si="0"/>
        <v>0</v>
      </c>
      <c r="BG9" s="83">
        <f t="shared" si="1"/>
        <v>0</v>
      </c>
      <c r="BH9" s="83">
        <f t="shared" si="2"/>
        <v>0</v>
      </c>
      <c r="BI9" s="83">
        <f t="shared" si="3"/>
        <v>0</v>
      </c>
      <c r="BJ9" s="83">
        <f t="shared" si="3"/>
        <v>0</v>
      </c>
      <c r="BK9" s="83">
        <f t="shared" si="4"/>
        <v>0</v>
      </c>
      <c r="BL9" s="83">
        <f t="shared" si="5"/>
        <v>0</v>
      </c>
      <c r="BM9" s="84">
        <f t="shared" si="6"/>
        <v>0</v>
      </c>
      <c r="BN9" s="185">
        <f t="shared" ref="BN9:BN72" si="38">BM9/2</f>
        <v>0</v>
      </c>
      <c r="BO9" s="186">
        <f t="shared" ref="BO9:BO72" si="39">ROUND(BN9,1)</f>
        <v>0</v>
      </c>
    </row>
    <row r="10" spans="1:67" ht="16.5">
      <c r="A10" s="95">
        <v>3</v>
      </c>
      <c r="B10" s="96" t="s">
        <v>307</v>
      </c>
      <c r="C10" s="97">
        <v>3</v>
      </c>
      <c r="D10" s="79">
        <f t="shared" si="7"/>
        <v>14.052</v>
      </c>
      <c r="E10" s="79">
        <f t="shared" si="8"/>
        <v>84.311999999999998</v>
      </c>
      <c r="F10" s="98">
        <v>0</v>
      </c>
      <c r="G10" s="99">
        <f t="shared" si="9"/>
        <v>0</v>
      </c>
      <c r="H10" s="79">
        <f t="shared" si="10"/>
        <v>0</v>
      </c>
      <c r="I10" s="80">
        <f t="shared" si="11"/>
        <v>3</v>
      </c>
      <c r="J10" s="100">
        <f t="shared" si="11"/>
        <v>14.052</v>
      </c>
      <c r="K10" s="100">
        <f t="shared" si="11"/>
        <v>84.311999999999998</v>
      </c>
      <c r="L10" s="97">
        <v>3</v>
      </c>
      <c r="M10" s="79">
        <f t="shared" si="12"/>
        <v>14.052</v>
      </c>
      <c r="N10" s="79">
        <f t="shared" si="13"/>
        <v>84.311999999999998</v>
      </c>
      <c r="O10" s="97">
        <v>0</v>
      </c>
      <c r="P10" s="99">
        <f t="shared" si="14"/>
        <v>0</v>
      </c>
      <c r="Q10" s="79">
        <f t="shared" si="15"/>
        <v>0</v>
      </c>
      <c r="R10" s="80">
        <f t="shared" si="16"/>
        <v>3</v>
      </c>
      <c r="S10" s="100">
        <f t="shared" si="16"/>
        <v>14.052</v>
      </c>
      <c r="T10" s="100">
        <f t="shared" si="16"/>
        <v>84.311999999999998</v>
      </c>
      <c r="U10" s="97">
        <v>0</v>
      </c>
      <c r="V10" s="79">
        <f t="shared" si="17"/>
        <v>0</v>
      </c>
      <c r="W10" s="79">
        <f t="shared" si="18"/>
        <v>0</v>
      </c>
      <c r="X10" s="101">
        <v>0</v>
      </c>
      <c r="Y10" s="99">
        <f t="shared" si="19"/>
        <v>0</v>
      </c>
      <c r="Z10" s="79">
        <f t="shared" si="20"/>
        <v>0</v>
      </c>
      <c r="AA10" s="80">
        <f t="shared" si="21"/>
        <v>0</v>
      </c>
      <c r="AB10" s="80">
        <f t="shared" si="21"/>
        <v>0</v>
      </c>
      <c r="AC10" s="80">
        <f t="shared" si="21"/>
        <v>0</v>
      </c>
      <c r="AD10" s="97">
        <v>0</v>
      </c>
      <c r="AE10" s="79">
        <f t="shared" si="22"/>
        <v>0</v>
      </c>
      <c r="AF10" s="79">
        <f t="shared" si="23"/>
        <v>0</v>
      </c>
      <c r="AG10" s="97">
        <v>0</v>
      </c>
      <c r="AH10" s="99">
        <f t="shared" si="24"/>
        <v>0</v>
      </c>
      <c r="AI10" s="78">
        <f t="shared" si="25"/>
        <v>0</v>
      </c>
      <c r="AJ10" s="78">
        <f t="shared" si="26"/>
        <v>0</v>
      </c>
      <c r="AK10" s="78">
        <f t="shared" si="26"/>
        <v>0</v>
      </c>
      <c r="AL10" s="78">
        <f t="shared" si="26"/>
        <v>0</v>
      </c>
      <c r="AM10" s="97">
        <v>0</v>
      </c>
      <c r="AN10" s="99">
        <f t="shared" si="27"/>
        <v>0</v>
      </c>
      <c r="AO10" s="102">
        <f t="shared" si="28"/>
        <v>0</v>
      </c>
      <c r="AP10" s="97">
        <v>0</v>
      </c>
      <c r="AQ10" s="99">
        <f t="shared" si="29"/>
        <v>0</v>
      </c>
      <c r="AR10" s="79">
        <f t="shared" si="30"/>
        <v>0</v>
      </c>
      <c r="AS10" s="82">
        <f t="shared" si="31"/>
        <v>0</v>
      </c>
      <c r="AT10" s="78">
        <f t="shared" si="31"/>
        <v>0</v>
      </c>
      <c r="AU10" s="82">
        <f t="shared" si="31"/>
        <v>0</v>
      </c>
      <c r="AV10" s="81">
        <v>0</v>
      </c>
      <c r="AW10" s="99">
        <f t="shared" si="32"/>
        <v>0</v>
      </c>
      <c r="AX10" s="102">
        <f t="shared" si="33"/>
        <v>0</v>
      </c>
      <c r="AY10" s="78">
        <v>0</v>
      </c>
      <c r="AZ10" s="99">
        <f t="shared" si="34"/>
        <v>0</v>
      </c>
      <c r="BA10" s="79">
        <f t="shared" si="35"/>
        <v>0</v>
      </c>
      <c r="BB10" s="82">
        <f t="shared" si="36"/>
        <v>0</v>
      </c>
      <c r="BC10" s="79">
        <f t="shared" si="36"/>
        <v>0</v>
      </c>
      <c r="BD10" s="102">
        <f t="shared" si="36"/>
        <v>0</v>
      </c>
      <c r="BE10" s="83">
        <f t="shared" si="37"/>
        <v>3</v>
      </c>
      <c r="BF10" s="200">
        <f t="shared" si="0"/>
        <v>14.052</v>
      </c>
      <c r="BG10" s="83">
        <f t="shared" si="1"/>
        <v>84.311999999999998</v>
      </c>
      <c r="BH10" s="83">
        <f t="shared" si="2"/>
        <v>0</v>
      </c>
      <c r="BI10" s="83">
        <f t="shared" si="3"/>
        <v>0</v>
      </c>
      <c r="BJ10" s="83">
        <f t="shared" si="3"/>
        <v>0</v>
      </c>
      <c r="BK10" s="83">
        <f t="shared" si="4"/>
        <v>3</v>
      </c>
      <c r="BL10" s="83">
        <f t="shared" si="5"/>
        <v>14.052</v>
      </c>
      <c r="BM10" s="84">
        <f t="shared" si="6"/>
        <v>84.311999999999998</v>
      </c>
      <c r="BN10" s="185">
        <f t="shared" si="38"/>
        <v>42.155999999999999</v>
      </c>
      <c r="BO10" s="186">
        <f t="shared" si="39"/>
        <v>42.2</v>
      </c>
    </row>
    <row r="11" spans="1:67" ht="16.5">
      <c r="A11" s="95">
        <v>4</v>
      </c>
      <c r="B11" s="96" t="s">
        <v>308</v>
      </c>
      <c r="C11" s="97">
        <v>0</v>
      </c>
      <c r="D11" s="79">
        <f t="shared" si="7"/>
        <v>0</v>
      </c>
      <c r="E11" s="79">
        <f t="shared" si="8"/>
        <v>0</v>
      </c>
      <c r="F11" s="98">
        <v>0</v>
      </c>
      <c r="G11" s="99">
        <f t="shared" si="9"/>
        <v>0</v>
      </c>
      <c r="H11" s="79">
        <f t="shared" si="10"/>
        <v>0</v>
      </c>
      <c r="I11" s="80">
        <f t="shared" si="11"/>
        <v>0</v>
      </c>
      <c r="J11" s="100">
        <f t="shared" si="11"/>
        <v>0</v>
      </c>
      <c r="K11" s="100">
        <f t="shared" si="11"/>
        <v>0</v>
      </c>
      <c r="L11" s="97">
        <v>0</v>
      </c>
      <c r="M11" s="79">
        <f t="shared" si="12"/>
        <v>0</v>
      </c>
      <c r="N11" s="79">
        <f t="shared" si="13"/>
        <v>0</v>
      </c>
      <c r="O11" s="97">
        <v>0</v>
      </c>
      <c r="P11" s="99">
        <f t="shared" si="14"/>
        <v>0</v>
      </c>
      <c r="Q11" s="79">
        <f t="shared" si="15"/>
        <v>0</v>
      </c>
      <c r="R11" s="80">
        <f t="shared" si="16"/>
        <v>0</v>
      </c>
      <c r="S11" s="100">
        <f t="shared" si="16"/>
        <v>0</v>
      </c>
      <c r="T11" s="100">
        <f t="shared" si="16"/>
        <v>0</v>
      </c>
      <c r="U11" s="97">
        <v>0</v>
      </c>
      <c r="V11" s="79">
        <f t="shared" si="17"/>
        <v>0</v>
      </c>
      <c r="W11" s="79">
        <f t="shared" si="18"/>
        <v>0</v>
      </c>
      <c r="X11" s="101">
        <v>0</v>
      </c>
      <c r="Y11" s="99">
        <f t="shared" si="19"/>
        <v>0</v>
      </c>
      <c r="Z11" s="79">
        <f t="shared" si="20"/>
        <v>0</v>
      </c>
      <c r="AA11" s="80">
        <f t="shared" si="21"/>
        <v>0</v>
      </c>
      <c r="AB11" s="80">
        <f t="shared" si="21"/>
        <v>0</v>
      </c>
      <c r="AC11" s="80">
        <f t="shared" si="21"/>
        <v>0</v>
      </c>
      <c r="AD11" s="97">
        <v>0</v>
      </c>
      <c r="AE11" s="79">
        <f t="shared" si="22"/>
        <v>0</v>
      </c>
      <c r="AF11" s="79">
        <f t="shared" si="23"/>
        <v>0</v>
      </c>
      <c r="AG11" s="97">
        <v>0</v>
      </c>
      <c r="AH11" s="99">
        <f t="shared" si="24"/>
        <v>0</v>
      </c>
      <c r="AI11" s="78">
        <f t="shared" si="25"/>
        <v>0</v>
      </c>
      <c r="AJ11" s="78">
        <f t="shared" si="26"/>
        <v>0</v>
      </c>
      <c r="AK11" s="78">
        <f t="shared" si="26"/>
        <v>0</v>
      </c>
      <c r="AL11" s="78">
        <f t="shared" si="26"/>
        <v>0</v>
      </c>
      <c r="AM11" s="97">
        <v>0</v>
      </c>
      <c r="AN11" s="99">
        <f t="shared" si="27"/>
        <v>0</v>
      </c>
      <c r="AO11" s="102">
        <f t="shared" si="28"/>
        <v>0</v>
      </c>
      <c r="AP11" s="97">
        <v>0</v>
      </c>
      <c r="AQ11" s="99">
        <f t="shared" si="29"/>
        <v>0</v>
      </c>
      <c r="AR11" s="79">
        <f t="shared" si="30"/>
        <v>0</v>
      </c>
      <c r="AS11" s="82">
        <f t="shared" si="31"/>
        <v>0</v>
      </c>
      <c r="AT11" s="78">
        <f t="shared" si="31"/>
        <v>0</v>
      </c>
      <c r="AU11" s="82">
        <f t="shared" si="31"/>
        <v>0</v>
      </c>
      <c r="AV11" s="81">
        <v>0</v>
      </c>
      <c r="AW11" s="99">
        <f t="shared" si="32"/>
        <v>0</v>
      </c>
      <c r="AX11" s="102">
        <f t="shared" si="33"/>
        <v>0</v>
      </c>
      <c r="AY11" s="78">
        <v>0</v>
      </c>
      <c r="AZ11" s="99">
        <f t="shared" si="34"/>
        <v>0</v>
      </c>
      <c r="BA11" s="79">
        <f t="shared" si="35"/>
        <v>0</v>
      </c>
      <c r="BB11" s="82">
        <f t="shared" si="36"/>
        <v>0</v>
      </c>
      <c r="BC11" s="79">
        <f t="shared" si="36"/>
        <v>0</v>
      </c>
      <c r="BD11" s="102">
        <f t="shared" si="36"/>
        <v>0</v>
      </c>
      <c r="BE11" s="83">
        <f t="shared" si="37"/>
        <v>0</v>
      </c>
      <c r="BF11" s="200">
        <f t="shared" si="0"/>
        <v>0</v>
      </c>
      <c r="BG11" s="83">
        <f t="shared" si="1"/>
        <v>0</v>
      </c>
      <c r="BH11" s="83">
        <f t="shared" si="2"/>
        <v>0</v>
      </c>
      <c r="BI11" s="83">
        <f t="shared" si="3"/>
        <v>0</v>
      </c>
      <c r="BJ11" s="83">
        <f t="shared" si="3"/>
        <v>0</v>
      </c>
      <c r="BK11" s="83">
        <f t="shared" si="4"/>
        <v>0</v>
      </c>
      <c r="BL11" s="83">
        <f t="shared" si="5"/>
        <v>0</v>
      </c>
      <c r="BM11" s="84">
        <f t="shared" si="6"/>
        <v>0</v>
      </c>
      <c r="BN11" s="185">
        <f t="shared" si="38"/>
        <v>0</v>
      </c>
      <c r="BO11" s="186">
        <f t="shared" si="39"/>
        <v>0</v>
      </c>
    </row>
    <row r="12" spans="1:67" ht="16.5">
      <c r="A12" s="95">
        <v>5</v>
      </c>
      <c r="B12" s="96" t="s">
        <v>309</v>
      </c>
      <c r="C12" s="97">
        <v>0</v>
      </c>
      <c r="D12" s="79">
        <f t="shared" si="7"/>
        <v>0</v>
      </c>
      <c r="E12" s="79">
        <f t="shared" si="8"/>
        <v>0</v>
      </c>
      <c r="F12" s="98">
        <v>0</v>
      </c>
      <c r="G12" s="99">
        <f t="shared" si="9"/>
        <v>0</v>
      </c>
      <c r="H12" s="79">
        <f t="shared" si="10"/>
        <v>0</v>
      </c>
      <c r="I12" s="80">
        <f t="shared" si="11"/>
        <v>0</v>
      </c>
      <c r="J12" s="100">
        <f t="shared" si="11"/>
        <v>0</v>
      </c>
      <c r="K12" s="100">
        <f t="shared" si="11"/>
        <v>0</v>
      </c>
      <c r="L12" s="97">
        <v>0</v>
      </c>
      <c r="M12" s="79">
        <f t="shared" si="12"/>
        <v>0</v>
      </c>
      <c r="N12" s="79">
        <f t="shared" si="13"/>
        <v>0</v>
      </c>
      <c r="O12" s="97">
        <v>0</v>
      </c>
      <c r="P12" s="99">
        <f t="shared" si="14"/>
        <v>0</v>
      </c>
      <c r="Q12" s="79">
        <f t="shared" si="15"/>
        <v>0</v>
      </c>
      <c r="R12" s="80">
        <f t="shared" si="16"/>
        <v>0</v>
      </c>
      <c r="S12" s="100">
        <f t="shared" si="16"/>
        <v>0</v>
      </c>
      <c r="T12" s="100">
        <f t="shared" si="16"/>
        <v>0</v>
      </c>
      <c r="U12" s="97">
        <v>0</v>
      </c>
      <c r="V12" s="79">
        <f t="shared" si="17"/>
        <v>0</v>
      </c>
      <c r="W12" s="79">
        <f t="shared" si="18"/>
        <v>0</v>
      </c>
      <c r="X12" s="101">
        <v>0</v>
      </c>
      <c r="Y12" s="99">
        <f t="shared" si="19"/>
        <v>0</v>
      </c>
      <c r="Z12" s="79">
        <f t="shared" si="20"/>
        <v>0</v>
      </c>
      <c r="AA12" s="80">
        <f t="shared" si="21"/>
        <v>0</v>
      </c>
      <c r="AB12" s="80">
        <f t="shared" si="21"/>
        <v>0</v>
      </c>
      <c r="AC12" s="80">
        <f t="shared" si="21"/>
        <v>0</v>
      </c>
      <c r="AD12" s="97">
        <v>0</v>
      </c>
      <c r="AE12" s="79">
        <f t="shared" si="22"/>
        <v>0</v>
      </c>
      <c r="AF12" s="79">
        <f t="shared" si="23"/>
        <v>0</v>
      </c>
      <c r="AG12" s="97">
        <v>0</v>
      </c>
      <c r="AH12" s="99">
        <f t="shared" si="24"/>
        <v>0</v>
      </c>
      <c r="AI12" s="78">
        <f t="shared" si="25"/>
        <v>0</v>
      </c>
      <c r="AJ12" s="78">
        <f t="shared" si="26"/>
        <v>0</v>
      </c>
      <c r="AK12" s="78">
        <f t="shared" si="26"/>
        <v>0</v>
      </c>
      <c r="AL12" s="78">
        <f t="shared" si="26"/>
        <v>0</v>
      </c>
      <c r="AM12" s="97">
        <v>0</v>
      </c>
      <c r="AN12" s="99">
        <f t="shared" si="27"/>
        <v>0</v>
      </c>
      <c r="AO12" s="102">
        <f t="shared" si="28"/>
        <v>0</v>
      </c>
      <c r="AP12" s="97">
        <v>0</v>
      </c>
      <c r="AQ12" s="99">
        <f t="shared" si="29"/>
        <v>0</v>
      </c>
      <c r="AR12" s="79">
        <f t="shared" si="30"/>
        <v>0</v>
      </c>
      <c r="AS12" s="82">
        <f t="shared" si="31"/>
        <v>0</v>
      </c>
      <c r="AT12" s="78">
        <f t="shared" si="31"/>
        <v>0</v>
      </c>
      <c r="AU12" s="82">
        <f t="shared" si="31"/>
        <v>0</v>
      </c>
      <c r="AV12" s="81">
        <v>0</v>
      </c>
      <c r="AW12" s="99">
        <f t="shared" si="32"/>
        <v>0</v>
      </c>
      <c r="AX12" s="102">
        <f t="shared" si="33"/>
        <v>0</v>
      </c>
      <c r="AY12" s="78">
        <v>0</v>
      </c>
      <c r="AZ12" s="99">
        <f t="shared" si="34"/>
        <v>0</v>
      </c>
      <c r="BA12" s="79">
        <f t="shared" si="35"/>
        <v>0</v>
      </c>
      <c r="BB12" s="82">
        <f t="shared" si="36"/>
        <v>0</v>
      </c>
      <c r="BC12" s="79">
        <f t="shared" si="36"/>
        <v>0</v>
      </c>
      <c r="BD12" s="102">
        <f t="shared" si="36"/>
        <v>0</v>
      </c>
      <c r="BE12" s="83">
        <f t="shared" si="37"/>
        <v>0</v>
      </c>
      <c r="BF12" s="200">
        <f t="shared" si="0"/>
        <v>0</v>
      </c>
      <c r="BG12" s="83">
        <f t="shared" si="1"/>
        <v>0</v>
      </c>
      <c r="BH12" s="83">
        <f t="shared" si="2"/>
        <v>0</v>
      </c>
      <c r="BI12" s="83">
        <f t="shared" si="3"/>
        <v>0</v>
      </c>
      <c r="BJ12" s="83">
        <f t="shared" si="3"/>
        <v>0</v>
      </c>
      <c r="BK12" s="83">
        <f t="shared" si="4"/>
        <v>0</v>
      </c>
      <c r="BL12" s="83">
        <f t="shared" si="5"/>
        <v>0</v>
      </c>
      <c r="BM12" s="84">
        <f t="shared" si="6"/>
        <v>0</v>
      </c>
      <c r="BN12" s="185">
        <f t="shared" si="38"/>
        <v>0</v>
      </c>
      <c r="BO12" s="186">
        <f t="shared" si="39"/>
        <v>0</v>
      </c>
    </row>
    <row r="13" spans="1:67" ht="16.5">
      <c r="A13" s="95">
        <v>6</v>
      </c>
      <c r="B13" s="96" t="s">
        <v>310</v>
      </c>
      <c r="C13" s="97">
        <v>0</v>
      </c>
      <c r="D13" s="79">
        <f t="shared" si="7"/>
        <v>0</v>
      </c>
      <c r="E13" s="79">
        <f t="shared" si="8"/>
        <v>0</v>
      </c>
      <c r="F13" s="98">
        <v>0.5</v>
      </c>
      <c r="G13" s="99">
        <f>F13*(70.822-68)</f>
        <v>1.4110000000000014</v>
      </c>
      <c r="H13" s="79">
        <f t="shared" si="10"/>
        <v>8.4660000000000082</v>
      </c>
      <c r="I13" s="80">
        <f t="shared" si="11"/>
        <v>0.5</v>
      </c>
      <c r="J13" s="100">
        <f t="shared" si="11"/>
        <v>1.4110000000000014</v>
      </c>
      <c r="K13" s="100">
        <f t="shared" si="11"/>
        <v>8.4660000000000082</v>
      </c>
      <c r="L13" s="97">
        <v>0</v>
      </c>
      <c r="M13" s="79">
        <f t="shared" si="12"/>
        <v>0</v>
      </c>
      <c r="N13" s="79">
        <f t="shared" si="13"/>
        <v>0</v>
      </c>
      <c r="O13" s="97">
        <v>0</v>
      </c>
      <c r="P13" s="99">
        <f t="shared" si="14"/>
        <v>0</v>
      </c>
      <c r="Q13" s="79">
        <f t="shared" si="15"/>
        <v>0</v>
      </c>
      <c r="R13" s="80">
        <f t="shared" si="16"/>
        <v>0</v>
      </c>
      <c r="S13" s="100">
        <f t="shared" si="16"/>
        <v>0</v>
      </c>
      <c r="T13" s="100">
        <f t="shared" si="16"/>
        <v>0</v>
      </c>
      <c r="U13" s="97">
        <v>0</v>
      </c>
      <c r="V13" s="79">
        <f t="shared" si="17"/>
        <v>0</v>
      </c>
      <c r="W13" s="79">
        <f t="shared" si="18"/>
        <v>0</v>
      </c>
      <c r="X13" s="101">
        <v>0</v>
      </c>
      <c r="Y13" s="99">
        <f t="shared" si="19"/>
        <v>0</v>
      </c>
      <c r="Z13" s="79">
        <f t="shared" si="20"/>
        <v>0</v>
      </c>
      <c r="AA13" s="80">
        <f t="shared" si="21"/>
        <v>0</v>
      </c>
      <c r="AB13" s="80">
        <f t="shared" si="21"/>
        <v>0</v>
      </c>
      <c r="AC13" s="80">
        <f t="shared" si="21"/>
        <v>0</v>
      </c>
      <c r="AD13" s="97">
        <v>0</v>
      </c>
      <c r="AE13" s="79">
        <f t="shared" si="22"/>
        <v>0</v>
      </c>
      <c r="AF13" s="79">
        <f t="shared" si="23"/>
        <v>0</v>
      </c>
      <c r="AG13" s="97">
        <v>0</v>
      </c>
      <c r="AH13" s="99">
        <f t="shared" si="24"/>
        <v>0</v>
      </c>
      <c r="AI13" s="78">
        <f t="shared" si="25"/>
        <v>0</v>
      </c>
      <c r="AJ13" s="78">
        <f t="shared" si="26"/>
        <v>0</v>
      </c>
      <c r="AK13" s="78">
        <f t="shared" si="26"/>
        <v>0</v>
      </c>
      <c r="AL13" s="78">
        <f t="shared" si="26"/>
        <v>0</v>
      </c>
      <c r="AM13" s="97">
        <v>0</v>
      </c>
      <c r="AN13" s="99">
        <f t="shared" si="27"/>
        <v>0</v>
      </c>
      <c r="AO13" s="102">
        <f t="shared" si="28"/>
        <v>0</v>
      </c>
      <c r="AP13" s="97">
        <v>0</v>
      </c>
      <c r="AQ13" s="99">
        <f t="shared" si="29"/>
        <v>0</v>
      </c>
      <c r="AR13" s="79">
        <f t="shared" si="30"/>
        <v>0</v>
      </c>
      <c r="AS13" s="82">
        <f t="shared" si="31"/>
        <v>0</v>
      </c>
      <c r="AT13" s="78">
        <f t="shared" si="31"/>
        <v>0</v>
      </c>
      <c r="AU13" s="82">
        <f t="shared" si="31"/>
        <v>0</v>
      </c>
      <c r="AV13" s="81">
        <v>0</v>
      </c>
      <c r="AW13" s="99">
        <f t="shared" si="32"/>
        <v>0</v>
      </c>
      <c r="AX13" s="102">
        <f t="shared" si="33"/>
        <v>0</v>
      </c>
      <c r="AY13" s="78">
        <v>0</v>
      </c>
      <c r="AZ13" s="99">
        <f t="shared" si="34"/>
        <v>0</v>
      </c>
      <c r="BA13" s="79">
        <f t="shared" si="35"/>
        <v>0</v>
      </c>
      <c r="BB13" s="82">
        <f t="shared" si="36"/>
        <v>0</v>
      </c>
      <c r="BC13" s="79">
        <f t="shared" si="36"/>
        <v>0</v>
      </c>
      <c r="BD13" s="102">
        <f t="shared" si="36"/>
        <v>0</v>
      </c>
      <c r="BE13" s="83">
        <f t="shared" si="37"/>
        <v>0</v>
      </c>
      <c r="BF13" s="200">
        <f t="shared" si="0"/>
        <v>0</v>
      </c>
      <c r="BG13" s="83">
        <f t="shared" si="1"/>
        <v>0</v>
      </c>
      <c r="BH13" s="83">
        <f t="shared" si="2"/>
        <v>0.5</v>
      </c>
      <c r="BI13" s="83">
        <f t="shared" si="3"/>
        <v>1.4110000000000014</v>
      </c>
      <c r="BJ13" s="83">
        <f t="shared" si="3"/>
        <v>8.4660000000000082</v>
      </c>
      <c r="BK13" s="83">
        <f t="shared" si="4"/>
        <v>0.5</v>
      </c>
      <c r="BL13" s="83">
        <f t="shared" si="5"/>
        <v>1.4110000000000014</v>
      </c>
      <c r="BM13" s="84">
        <f t="shared" si="6"/>
        <v>8.4660000000000082</v>
      </c>
      <c r="BN13" s="185">
        <f t="shared" si="38"/>
        <v>4.2330000000000041</v>
      </c>
      <c r="BO13" s="186">
        <f t="shared" si="39"/>
        <v>4.2</v>
      </c>
    </row>
    <row r="14" spans="1:67" ht="16.5">
      <c r="A14" s="95">
        <v>7</v>
      </c>
      <c r="B14" s="96" t="s">
        <v>311</v>
      </c>
      <c r="C14" s="97">
        <v>1</v>
      </c>
      <c r="D14" s="79">
        <f t="shared" si="7"/>
        <v>4.6840000000000002</v>
      </c>
      <c r="E14" s="79">
        <f t="shared" si="8"/>
        <v>28.103999999999999</v>
      </c>
      <c r="F14" s="98">
        <v>0</v>
      </c>
      <c r="G14" s="99">
        <f>F14*(70.822-70.822)</f>
        <v>0</v>
      </c>
      <c r="H14" s="79">
        <f t="shared" si="10"/>
        <v>0</v>
      </c>
      <c r="I14" s="80">
        <f t="shared" si="11"/>
        <v>1</v>
      </c>
      <c r="J14" s="100">
        <f t="shared" si="11"/>
        <v>4.6840000000000002</v>
      </c>
      <c r="K14" s="100">
        <f t="shared" si="11"/>
        <v>28.103999999999999</v>
      </c>
      <c r="L14" s="97">
        <v>0</v>
      </c>
      <c r="M14" s="79">
        <f t="shared" si="12"/>
        <v>0</v>
      </c>
      <c r="N14" s="79">
        <f t="shared" si="13"/>
        <v>0</v>
      </c>
      <c r="O14" s="97">
        <v>0</v>
      </c>
      <c r="P14" s="99">
        <f t="shared" si="14"/>
        <v>0</v>
      </c>
      <c r="Q14" s="79">
        <f t="shared" si="15"/>
        <v>0</v>
      </c>
      <c r="R14" s="80">
        <f t="shared" si="16"/>
        <v>0</v>
      </c>
      <c r="S14" s="100">
        <f t="shared" si="16"/>
        <v>0</v>
      </c>
      <c r="T14" s="100">
        <f t="shared" si="16"/>
        <v>0</v>
      </c>
      <c r="U14" s="97">
        <v>0</v>
      </c>
      <c r="V14" s="79">
        <f t="shared" si="17"/>
        <v>0</v>
      </c>
      <c r="W14" s="79">
        <f t="shared" si="18"/>
        <v>0</v>
      </c>
      <c r="X14" s="101">
        <v>0</v>
      </c>
      <c r="Y14" s="99">
        <f t="shared" si="19"/>
        <v>0</v>
      </c>
      <c r="Z14" s="79">
        <f t="shared" si="20"/>
        <v>0</v>
      </c>
      <c r="AA14" s="80">
        <f t="shared" si="21"/>
        <v>0</v>
      </c>
      <c r="AB14" s="80">
        <f t="shared" si="21"/>
        <v>0</v>
      </c>
      <c r="AC14" s="80">
        <f t="shared" si="21"/>
        <v>0</v>
      </c>
      <c r="AD14" s="97">
        <v>0</v>
      </c>
      <c r="AE14" s="79">
        <f t="shared" si="22"/>
        <v>0</v>
      </c>
      <c r="AF14" s="79">
        <f t="shared" si="23"/>
        <v>0</v>
      </c>
      <c r="AG14" s="97">
        <v>0</v>
      </c>
      <c r="AH14" s="99">
        <f t="shared" si="24"/>
        <v>0</v>
      </c>
      <c r="AI14" s="78">
        <f t="shared" si="25"/>
        <v>0</v>
      </c>
      <c r="AJ14" s="78">
        <f t="shared" si="26"/>
        <v>0</v>
      </c>
      <c r="AK14" s="78">
        <f t="shared" si="26"/>
        <v>0</v>
      </c>
      <c r="AL14" s="78">
        <f t="shared" si="26"/>
        <v>0</v>
      </c>
      <c r="AM14" s="97">
        <v>0</v>
      </c>
      <c r="AN14" s="99">
        <f t="shared" si="27"/>
        <v>0</v>
      </c>
      <c r="AO14" s="102">
        <f t="shared" si="28"/>
        <v>0</v>
      </c>
      <c r="AP14" s="97">
        <v>0</v>
      </c>
      <c r="AQ14" s="99">
        <f t="shared" si="29"/>
        <v>0</v>
      </c>
      <c r="AR14" s="79">
        <f t="shared" si="30"/>
        <v>0</v>
      </c>
      <c r="AS14" s="82">
        <f t="shared" si="31"/>
        <v>0</v>
      </c>
      <c r="AT14" s="78">
        <f t="shared" si="31"/>
        <v>0</v>
      </c>
      <c r="AU14" s="82">
        <f t="shared" si="31"/>
        <v>0</v>
      </c>
      <c r="AV14" s="81">
        <v>0</v>
      </c>
      <c r="AW14" s="99">
        <f t="shared" si="32"/>
        <v>0</v>
      </c>
      <c r="AX14" s="102">
        <f t="shared" si="33"/>
        <v>0</v>
      </c>
      <c r="AY14" s="78">
        <v>0</v>
      </c>
      <c r="AZ14" s="99">
        <f t="shared" si="34"/>
        <v>0</v>
      </c>
      <c r="BA14" s="79">
        <f t="shared" si="35"/>
        <v>0</v>
      </c>
      <c r="BB14" s="82">
        <f t="shared" si="36"/>
        <v>0</v>
      </c>
      <c r="BC14" s="79">
        <f t="shared" si="36"/>
        <v>0</v>
      </c>
      <c r="BD14" s="102">
        <f t="shared" si="36"/>
        <v>0</v>
      </c>
      <c r="BE14" s="83">
        <f t="shared" si="37"/>
        <v>1</v>
      </c>
      <c r="BF14" s="200">
        <f t="shared" si="0"/>
        <v>4.6840000000000002</v>
      </c>
      <c r="BG14" s="83">
        <f t="shared" si="1"/>
        <v>28.103999999999999</v>
      </c>
      <c r="BH14" s="83">
        <f t="shared" si="2"/>
        <v>0</v>
      </c>
      <c r="BI14" s="83">
        <f t="shared" si="3"/>
        <v>0</v>
      </c>
      <c r="BJ14" s="83">
        <f t="shared" si="3"/>
        <v>0</v>
      </c>
      <c r="BK14" s="83">
        <f t="shared" si="4"/>
        <v>1</v>
      </c>
      <c r="BL14" s="83">
        <f t="shared" si="5"/>
        <v>4.6840000000000002</v>
      </c>
      <c r="BM14" s="84">
        <f t="shared" si="6"/>
        <v>28.103999999999999</v>
      </c>
      <c r="BN14" s="185">
        <f t="shared" si="38"/>
        <v>14.052</v>
      </c>
      <c r="BO14" s="186">
        <f t="shared" si="39"/>
        <v>14.1</v>
      </c>
    </row>
    <row r="15" spans="1:67" ht="16.5">
      <c r="A15" s="95">
        <v>8</v>
      </c>
      <c r="B15" s="96" t="s">
        <v>312</v>
      </c>
      <c r="C15" s="97">
        <v>1</v>
      </c>
      <c r="D15" s="79">
        <f t="shared" si="7"/>
        <v>4.6840000000000002</v>
      </c>
      <c r="E15" s="79">
        <f t="shared" si="8"/>
        <v>28.103999999999999</v>
      </c>
      <c r="F15" s="98">
        <v>1</v>
      </c>
      <c r="G15" s="99">
        <f>F15*(70.822-66.656)</f>
        <v>4.1659999999999968</v>
      </c>
      <c r="H15" s="79">
        <f t="shared" si="10"/>
        <v>24.995999999999981</v>
      </c>
      <c r="I15" s="80">
        <f t="shared" si="11"/>
        <v>2</v>
      </c>
      <c r="J15" s="100">
        <f t="shared" si="11"/>
        <v>8.8499999999999979</v>
      </c>
      <c r="K15" s="100">
        <f t="shared" si="11"/>
        <v>53.09999999999998</v>
      </c>
      <c r="L15" s="97">
        <v>0</v>
      </c>
      <c r="M15" s="79">
        <f t="shared" si="12"/>
        <v>0</v>
      </c>
      <c r="N15" s="79">
        <f t="shared" si="13"/>
        <v>0</v>
      </c>
      <c r="O15" s="97">
        <v>0</v>
      </c>
      <c r="P15" s="99">
        <f t="shared" si="14"/>
        <v>0</v>
      </c>
      <c r="Q15" s="79">
        <f t="shared" si="15"/>
        <v>0</v>
      </c>
      <c r="R15" s="80">
        <f t="shared" si="16"/>
        <v>0</v>
      </c>
      <c r="S15" s="100">
        <f t="shared" si="16"/>
        <v>0</v>
      </c>
      <c r="T15" s="100">
        <f t="shared" si="16"/>
        <v>0</v>
      </c>
      <c r="U15" s="97">
        <v>0</v>
      </c>
      <c r="V15" s="79">
        <f t="shared" si="17"/>
        <v>0</v>
      </c>
      <c r="W15" s="79">
        <f t="shared" si="18"/>
        <v>0</v>
      </c>
      <c r="X15" s="101">
        <v>0</v>
      </c>
      <c r="Y15" s="99">
        <f t="shared" si="19"/>
        <v>0</v>
      </c>
      <c r="Z15" s="79">
        <f t="shared" si="20"/>
        <v>0</v>
      </c>
      <c r="AA15" s="80">
        <f t="shared" si="21"/>
        <v>0</v>
      </c>
      <c r="AB15" s="80">
        <f t="shared" si="21"/>
        <v>0</v>
      </c>
      <c r="AC15" s="80">
        <f t="shared" si="21"/>
        <v>0</v>
      </c>
      <c r="AD15" s="97">
        <v>0</v>
      </c>
      <c r="AE15" s="79">
        <f t="shared" si="22"/>
        <v>0</v>
      </c>
      <c r="AF15" s="79">
        <f t="shared" si="23"/>
        <v>0</v>
      </c>
      <c r="AG15" s="97">
        <v>0</v>
      </c>
      <c r="AH15" s="99">
        <f t="shared" si="24"/>
        <v>0</v>
      </c>
      <c r="AI15" s="78">
        <f t="shared" si="25"/>
        <v>0</v>
      </c>
      <c r="AJ15" s="78">
        <f t="shared" si="26"/>
        <v>0</v>
      </c>
      <c r="AK15" s="78">
        <f t="shared" si="26"/>
        <v>0</v>
      </c>
      <c r="AL15" s="78">
        <f t="shared" si="26"/>
        <v>0</v>
      </c>
      <c r="AM15" s="97">
        <v>0</v>
      </c>
      <c r="AN15" s="99">
        <f t="shared" si="27"/>
        <v>0</v>
      </c>
      <c r="AO15" s="102">
        <f t="shared" si="28"/>
        <v>0</v>
      </c>
      <c r="AP15" s="97">
        <v>0</v>
      </c>
      <c r="AQ15" s="99">
        <f t="shared" si="29"/>
        <v>0</v>
      </c>
      <c r="AR15" s="79">
        <f t="shared" si="30"/>
        <v>0</v>
      </c>
      <c r="AS15" s="82">
        <f t="shared" si="31"/>
        <v>0</v>
      </c>
      <c r="AT15" s="78">
        <f t="shared" si="31"/>
        <v>0</v>
      </c>
      <c r="AU15" s="82">
        <f t="shared" si="31"/>
        <v>0</v>
      </c>
      <c r="AV15" s="81">
        <v>0</v>
      </c>
      <c r="AW15" s="99">
        <f t="shared" si="32"/>
        <v>0</v>
      </c>
      <c r="AX15" s="102">
        <f t="shared" si="33"/>
        <v>0</v>
      </c>
      <c r="AY15" s="78">
        <v>0</v>
      </c>
      <c r="AZ15" s="99">
        <f t="shared" si="34"/>
        <v>0</v>
      </c>
      <c r="BA15" s="79">
        <f t="shared" si="35"/>
        <v>0</v>
      </c>
      <c r="BB15" s="82">
        <f t="shared" si="36"/>
        <v>0</v>
      </c>
      <c r="BC15" s="79">
        <f t="shared" si="36"/>
        <v>0</v>
      </c>
      <c r="BD15" s="102">
        <f t="shared" si="36"/>
        <v>0</v>
      </c>
      <c r="BE15" s="83">
        <f t="shared" si="37"/>
        <v>1</v>
      </c>
      <c r="BF15" s="200">
        <f t="shared" si="0"/>
        <v>4.6840000000000002</v>
      </c>
      <c r="BG15" s="83">
        <f t="shared" si="1"/>
        <v>28.103999999999999</v>
      </c>
      <c r="BH15" s="83">
        <f t="shared" si="2"/>
        <v>1</v>
      </c>
      <c r="BI15" s="83">
        <f t="shared" si="3"/>
        <v>4.1659999999999968</v>
      </c>
      <c r="BJ15" s="83">
        <f t="shared" si="3"/>
        <v>24.995999999999981</v>
      </c>
      <c r="BK15" s="83">
        <f t="shared" si="4"/>
        <v>2</v>
      </c>
      <c r="BL15" s="83">
        <f t="shared" si="5"/>
        <v>8.8499999999999979</v>
      </c>
      <c r="BM15" s="84">
        <f t="shared" si="6"/>
        <v>53.09999999999998</v>
      </c>
      <c r="BN15" s="185">
        <f t="shared" si="38"/>
        <v>26.54999999999999</v>
      </c>
      <c r="BO15" s="186">
        <f t="shared" si="39"/>
        <v>26.6</v>
      </c>
    </row>
    <row r="16" spans="1:67" ht="16.5">
      <c r="A16" s="95">
        <v>9</v>
      </c>
      <c r="B16" s="96" t="s">
        <v>313</v>
      </c>
      <c r="C16" s="97">
        <v>1</v>
      </c>
      <c r="D16" s="79">
        <f t="shared" si="7"/>
        <v>4.6840000000000002</v>
      </c>
      <c r="E16" s="79">
        <f t="shared" si="8"/>
        <v>28.103999999999999</v>
      </c>
      <c r="F16" s="98">
        <v>0</v>
      </c>
      <c r="G16" s="99">
        <f>F16*(70.822-70.822)</f>
        <v>0</v>
      </c>
      <c r="H16" s="79">
        <f t="shared" si="10"/>
        <v>0</v>
      </c>
      <c r="I16" s="80">
        <f t="shared" si="11"/>
        <v>1</v>
      </c>
      <c r="J16" s="100">
        <f t="shared" si="11"/>
        <v>4.6840000000000002</v>
      </c>
      <c r="K16" s="100">
        <f t="shared" si="11"/>
        <v>28.103999999999999</v>
      </c>
      <c r="L16" s="97">
        <v>0</v>
      </c>
      <c r="M16" s="79">
        <f t="shared" si="12"/>
        <v>0</v>
      </c>
      <c r="N16" s="79">
        <f t="shared" si="13"/>
        <v>0</v>
      </c>
      <c r="O16" s="97">
        <v>0</v>
      </c>
      <c r="P16" s="99">
        <f t="shared" si="14"/>
        <v>0</v>
      </c>
      <c r="Q16" s="79">
        <f t="shared" si="15"/>
        <v>0</v>
      </c>
      <c r="R16" s="80">
        <f t="shared" si="16"/>
        <v>0</v>
      </c>
      <c r="S16" s="100">
        <f t="shared" si="16"/>
        <v>0</v>
      </c>
      <c r="T16" s="100">
        <f t="shared" si="16"/>
        <v>0</v>
      </c>
      <c r="U16" s="97">
        <v>0</v>
      </c>
      <c r="V16" s="79">
        <f t="shared" si="17"/>
        <v>0</v>
      </c>
      <c r="W16" s="79">
        <f t="shared" si="18"/>
        <v>0</v>
      </c>
      <c r="X16" s="101">
        <v>0</v>
      </c>
      <c r="Y16" s="99">
        <f t="shared" si="19"/>
        <v>0</v>
      </c>
      <c r="Z16" s="79">
        <f t="shared" si="20"/>
        <v>0</v>
      </c>
      <c r="AA16" s="80">
        <f t="shared" si="21"/>
        <v>0</v>
      </c>
      <c r="AB16" s="80">
        <f t="shared" si="21"/>
        <v>0</v>
      </c>
      <c r="AC16" s="80">
        <f t="shared" si="21"/>
        <v>0</v>
      </c>
      <c r="AD16" s="97">
        <v>0</v>
      </c>
      <c r="AE16" s="79">
        <f t="shared" si="22"/>
        <v>0</v>
      </c>
      <c r="AF16" s="79">
        <f t="shared" si="23"/>
        <v>0</v>
      </c>
      <c r="AG16" s="97">
        <v>0</v>
      </c>
      <c r="AH16" s="99">
        <f t="shared" si="24"/>
        <v>0</v>
      </c>
      <c r="AI16" s="78">
        <f t="shared" si="25"/>
        <v>0</v>
      </c>
      <c r="AJ16" s="78">
        <f t="shared" si="26"/>
        <v>0</v>
      </c>
      <c r="AK16" s="78">
        <f t="shared" si="26"/>
        <v>0</v>
      </c>
      <c r="AL16" s="78">
        <f t="shared" si="26"/>
        <v>0</v>
      </c>
      <c r="AM16" s="97">
        <v>0</v>
      </c>
      <c r="AN16" s="99">
        <f t="shared" si="27"/>
        <v>0</v>
      </c>
      <c r="AO16" s="102">
        <f t="shared" si="28"/>
        <v>0</v>
      </c>
      <c r="AP16" s="97">
        <v>0</v>
      </c>
      <c r="AQ16" s="99">
        <f t="shared" si="29"/>
        <v>0</v>
      </c>
      <c r="AR16" s="79">
        <f t="shared" si="30"/>
        <v>0</v>
      </c>
      <c r="AS16" s="82">
        <f t="shared" si="31"/>
        <v>0</v>
      </c>
      <c r="AT16" s="78">
        <f t="shared" si="31"/>
        <v>0</v>
      </c>
      <c r="AU16" s="82">
        <f t="shared" si="31"/>
        <v>0</v>
      </c>
      <c r="AV16" s="81">
        <v>0</v>
      </c>
      <c r="AW16" s="99">
        <f t="shared" si="32"/>
        <v>0</v>
      </c>
      <c r="AX16" s="102">
        <f t="shared" si="33"/>
        <v>0</v>
      </c>
      <c r="AY16" s="78">
        <v>0</v>
      </c>
      <c r="AZ16" s="99">
        <f t="shared" si="34"/>
        <v>0</v>
      </c>
      <c r="BA16" s="79">
        <f t="shared" si="35"/>
        <v>0</v>
      </c>
      <c r="BB16" s="82">
        <f t="shared" si="36"/>
        <v>0</v>
      </c>
      <c r="BC16" s="79">
        <f t="shared" si="36"/>
        <v>0</v>
      </c>
      <c r="BD16" s="102">
        <f t="shared" si="36"/>
        <v>0</v>
      </c>
      <c r="BE16" s="83">
        <f t="shared" si="37"/>
        <v>1</v>
      </c>
      <c r="BF16" s="200">
        <f t="shared" si="0"/>
        <v>4.6840000000000002</v>
      </c>
      <c r="BG16" s="83">
        <f t="shared" si="1"/>
        <v>28.103999999999999</v>
      </c>
      <c r="BH16" s="83">
        <f t="shared" si="2"/>
        <v>0</v>
      </c>
      <c r="BI16" s="83">
        <f t="shared" si="3"/>
        <v>0</v>
      </c>
      <c r="BJ16" s="83">
        <f t="shared" si="3"/>
        <v>0</v>
      </c>
      <c r="BK16" s="83">
        <f t="shared" si="4"/>
        <v>1</v>
      </c>
      <c r="BL16" s="83">
        <f t="shared" si="5"/>
        <v>4.6840000000000002</v>
      </c>
      <c r="BM16" s="84">
        <f t="shared" si="6"/>
        <v>28.103999999999999</v>
      </c>
      <c r="BN16" s="185">
        <f t="shared" si="38"/>
        <v>14.052</v>
      </c>
      <c r="BO16" s="186">
        <f t="shared" si="39"/>
        <v>14.1</v>
      </c>
    </row>
    <row r="17" spans="1:67" ht="16.5">
      <c r="A17" s="95">
        <v>10</v>
      </c>
      <c r="B17" s="96" t="s">
        <v>314</v>
      </c>
      <c r="C17" s="97">
        <v>0</v>
      </c>
      <c r="D17" s="79">
        <f t="shared" si="7"/>
        <v>0</v>
      </c>
      <c r="E17" s="79">
        <f t="shared" si="8"/>
        <v>0</v>
      </c>
      <c r="F17" s="98">
        <v>0</v>
      </c>
      <c r="G17" s="99">
        <f t="shared" ref="G17:G37" si="40">F17*(70.822-70.822)</f>
        <v>0</v>
      </c>
      <c r="H17" s="79">
        <f t="shared" si="10"/>
        <v>0</v>
      </c>
      <c r="I17" s="80">
        <f t="shared" si="11"/>
        <v>0</v>
      </c>
      <c r="J17" s="100">
        <f t="shared" si="11"/>
        <v>0</v>
      </c>
      <c r="K17" s="100">
        <f t="shared" si="11"/>
        <v>0</v>
      </c>
      <c r="L17" s="97">
        <v>0</v>
      </c>
      <c r="M17" s="79">
        <f t="shared" si="12"/>
        <v>0</v>
      </c>
      <c r="N17" s="79">
        <f t="shared" si="13"/>
        <v>0</v>
      </c>
      <c r="O17" s="97">
        <v>0</v>
      </c>
      <c r="P17" s="99">
        <f t="shared" si="14"/>
        <v>0</v>
      </c>
      <c r="Q17" s="79">
        <f t="shared" si="15"/>
        <v>0</v>
      </c>
      <c r="R17" s="80">
        <f t="shared" si="16"/>
        <v>0</v>
      </c>
      <c r="S17" s="100">
        <f t="shared" si="16"/>
        <v>0</v>
      </c>
      <c r="T17" s="100">
        <f t="shared" si="16"/>
        <v>0</v>
      </c>
      <c r="U17" s="97">
        <v>0</v>
      </c>
      <c r="V17" s="79">
        <f t="shared" si="17"/>
        <v>0</v>
      </c>
      <c r="W17" s="79">
        <f t="shared" si="18"/>
        <v>0</v>
      </c>
      <c r="X17" s="101">
        <v>0</v>
      </c>
      <c r="Y17" s="99">
        <f t="shared" si="19"/>
        <v>0</v>
      </c>
      <c r="Z17" s="79">
        <f t="shared" si="20"/>
        <v>0</v>
      </c>
      <c r="AA17" s="80">
        <f t="shared" si="21"/>
        <v>0</v>
      </c>
      <c r="AB17" s="80">
        <f t="shared" si="21"/>
        <v>0</v>
      </c>
      <c r="AC17" s="80">
        <f t="shared" si="21"/>
        <v>0</v>
      </c>
      <c r="AD17" s="97">
        <v>0</v>
      </c>
      <c r="AE17" s="79">
        <f t="shared" si="22"/>
        <v>0</v>
      </c>
      <c r="AF17" s="79">
        <f t="shared" si="23"/>
        <v>0</v>
      </c>
      <c r="AG17" s="97">
        <v>0</v>
      </c>
      <c r="AH17" s="99">
        <f t="shared" si="24"/>
        <v>0</v>
      </c>
      <c r="AI17" s="78">
        <f t="shared" si="25"/>
        <v>0</v>
      </c>
      <c r="AJ17" s="78">
        <f t="shared" si="26"/>
        <v>0</v>
      </c>
      <c r="AK17" s="78">
        <f t="shared" si="26"/>
        <v>0</v>
      </c>
      <c r="AL17" s="78">
        <f t="shared" si="26"/>
        <v>0</v>
      </c>
      <c r="AM17" s="97">
        <v>0</v>
      </c>
      <c r="AN17" s="99">
        <f t="shared" si="27"/>
        <v>0</v>
      </c>
      <c r="AO17" s="102">
        <f t="shared" si="28"/>
        <v>0</v>
      </c>
      <c r="AP17" s="97">
        <v>0</v>
      </c>
      <c r="AQ17" s="99">
        <f t="shared" si="29"/>
        <v>0</v>
      </c>
      <c r="AR17" s="79">
        <f t="shared" si="30"/>
        <v>0</v>
      </c>
      <c r="AS17" s="82">
        <f t="shared" si="31"/>
        <v>0</v>
      </c>
      <c r="AT17" s="78">
        <f t="shared" si="31"/>
        <v>0</v>
      </c>
      <c r="AU17" s="82">
        <f t="shared" si="31"/>
        <v>0</v>
      </c>
      <c r="AV17" s="81">
        <v>0</v>
      </c>
      <c r="AW17" s="99">
        <f t="shared" si="32"/>
        <v>0</v>
      </c>
      <c r="AX17" s="102">
        <f t="shared" si="33"/>
        <v>0</v>
      </c>
      <c r="AY17" s="78">
        <v>0</v>
      </c>
      <c r="AZ17" s="99">
        <f t="shared" si="34"/>
        <v>0</v>
      </c>
      <c r="BA17" s="79">
        <f t="shared" si="35"/>
        <v>0</v>
      </c>
      <c r="BB17" s="82">
        <f t="shared" si="36"/>
        <v>0</v>
      </c>
      <c r="BC17" s="79">
        <f t="shared" si="36"/>
        <v>0</v>
      </c>
      <c r="BD17" s="102">
        <f t="shared" si="36"/>
        <v>0</v>
      </c>
      <c r="BE17" s="83">
        <f t="shared" si="37"/>
        <v>0</v>
      </c>
      <c r="BF17" s="200">
        <f t="shared" si="0"/>
        <v>0</v>
      </c>
      <c r="BG17" s="83">
        <f t="shared" si="1"/>
        <v>0</v>
      </c>
      <c r="BH17" s="83">
        <f t="shared" si="2"/>
        <v>0</v>
      </c>
      <c r="BI17" s="83">
        <f t="shared" si="3"/>
        <v>0</v>
      </c>
      <c r="BJ17" s="83">
        <f t="shared" si="3"/>
        <v>0</v>
      </c>
      <c r="BK17" s="83">
        <f t="shared" si="4"/>
        <v>0</v>
      </c>
      <c r="BL17" s="83">
        <f t="shared" si="5"/>
        <v>0</v>
      </c>
      <c r="BM17" s="84">
        <f t="shared" si="6"/>
        <v>0</v>
      </c>
      <c r="BN17" s="185">
        <f t="shared" si="38"/>
        <v>0</v>
      </c>
      <c r="BO17" s="186">
        <f t="shared" si="39"/>
        <v>0</v>
      </c>
    </row>
    <row r="18" spans="1:67" ht="16.5">
      <c r="A18" s="95">
        <v>11</v>
      </c>
      <c r="B18" s="96" t="s">
        <v>315</v>
      </c>
      <c r="C18" s="97">
        <v>0</v>
      </c>
      <c r="D18" s="79">
        <f t="shared" si="7"/>
        <v>0</v>
      </c>
      <c r="E18" s="79">
        <f t="shared" si="8"/>
        <v>0</v>
      </c>
      <c r="F18" s="98">
        <v>0</v>
      </c>
      <c r="G18" s="99">
        <f t="shared" si="40"/>
        <v>0</v>
      </c>
      <c r="H18" s="79">
        <f t="shared" si="10"/>
        <v>0</v>
      </c>
      <c r="I18" s="80">
        <f t="shared" si="11"/>
        <v>0</v>
      </c>
      <c r="J18" s="100">
        <f t="shared" si="11"/>
        <v>0</v>
      </c>
      <c r="K18" s="100">
        <f t="shared" si="11"/>
        <v>0</v>
      </c>
      <c r="L18" s="97">
        <v>0</v>
      </c>
      <c r="M18" s="79">
        <f t="shared" si="12"/>
        <v>0</v>
      </c>
      <c r="N18" s="79">
        <f t="shared" si="13"/>
        <v>0</v>
      </c>
      <c r="O18" s="97">
        <v>0</v>
      </c>
      <c r="P18" s="99">
        <f t="shared" si="14"/>
        <v>0</v>
      </c>
      <c r="Q18" s="79">
        <f t="shared" si="15"/>
        <v>0</v>
      </c>
      <c r="R18" s="80">
        <f t="shared" si="16"/>
        <v>0</v>
      </c>
      <c r="S18" s="100">
        <f t="shared" si="16"/>
        <v>0</v>
      </c>
      <c r="T18" s="100">
        <f t="shared" si="16"/>
        <v>0</v>
      </c>
      <c r="U18" s="97">
        <v>0</v>
      </c>
      <c r="V18" s="79">
        <f t="shared" si="17"/>
        <v>0</v>
      </c>
      <c r="W18" s="79">
        <f t="shared" si="18"/>
        <v>0</v>
      </c>
      <c r="X18" s="101">
        <v>0</v>
      </c>
      <c r="Y18" s="99">
        <f t="shared" si="19"/>
        <v>0</v>
      </c>
      <c r="Z18" s="79">
        <f t="shared" si="20"/>
        <v>0</v>
      </c>
      <c r="AA18" s="80">
        <f t="shared" si="21"/>
        <v>0</v>
      </c>
      <c r="AB18" s="80">
        <f t="shared" si="21"/>
        <v>0</v>
      </c>
      <c r="AC18" s="80">
        <f t="shared" si="21"/>
        <v>0</v>
      </c>
      <c r="AD18" s="97">
        <v>0</v>
      </c>
      <c r="AE18" s="79">
        <f t="shared" si="22"/>
        <v>0</v>
      </c>
      <c r="AF18" s="79">
        <f t="shared" si="23"/>
        <v>0</v>
      </c>
      <c r="AG18" s="97">
        <v>0</v>
      </c>
      <c r="AH18" s="99">
        <f t="shared" si="24"/>
        <v>0</v>
      </c>
      <c r="AI18" s="78">
        <f t="shared" si="25"/>
        <v>0</v>
      </c>
      <c r="AJ18" s="78">
        <f t="shared" si="26"/>
        <v>0</v>
      </c>
      <c r="AK18" s="78">
        <f t="shared" si="26"/>
        <v>0</v>
      </c>
      <c r="AL18" s="78">
        <f t="shared" si="26"/>
        <v>0</v>
      </c>
      <c r="AM18" s="97">
        <v>0</v>
      </c>
      <c r="AN18" s="99">
        <f t="shared" si="27"/>
        <v>0</v>
      </c>
      <c r="AO18" s="102">
        <f t="shared" si="28"/>
        <v>0</v>
      </c>
      <c r="AP18" s="97">
        <v>0</v>
      </c>
      <c r="AQ18" s="99">
        <f t="shared" si="29"/>
        <v>0</v>
      </c>
      <c r="AR18" s="79">
        <f t="shared" si="30"/>
        <v>0</v>
      </c>
      <c r="AS18" s="82">
        <f t="shared" si="31"/>
        <v>0</v>
      </c>
      <c r="AT18" s="78">
        <f t="shared" si="31"/>
        <v>0</v>
      </c>
      <c r="AU18" s="82">
        <f t="shared" si="31"/>
        <v>0</v>
      </c>
      <c r="AV18" s="81">
        <v>0</v>
      </c>
      <c r="AW18" s="99">
        <f t="shared" si="32"/>
        <v>0</v>
      </c>
      <c r="AX18" s="102">
        <f t="shared" si="33"/>
        <v>0</v>
      </c>
      <c r="AY18" s="78">
        <v>0</v>
      </c>
      <c r="AZ18" s="99">
        <f t="shared" si="34"/>
        <v>0</v>
      </c>
      <c r="BA18" s="79">
        <f t="shared" si="35"/>
        <v>0</v>
      </c>
      <c r="BB18" s="82">
        <f t="shared" si="36"/>
        <v>0</v>
      </c>
      <c r="BC18" s="79">
        <f t="shared" si="36"/>
        <v>0</v>
      </c>
      <c r="BD18" s="102">
        <f t="shared" si="36"/>
        <v>0</v>
      </c>
      <c r="BE18" s="83">
        <f t="shared" si="37"/>
        <v>0</v>
      </c>
      <c r="BF18" s="200">
        <f t="shared" si="0"/>
        <v>0</v>
      </c>
      <c r="BG18" s="83">
        <f t="shared" si="1"/>
        <v>0</v>
      </c>
      <c r="BH18" s="83">
        <f t="shared" si="2"/>
        <v>0</v>
      </c>
      <c r="BI18" s="83">
        <f t="shared" si="3"/>
        <v>0</v>
      </c>
      <c r="BJ18" s="83">
        <f t="shared" si="3"/>
        <v>0</v>
      </c>
      <c r="BK18" s="83">
        <f t="shared" si="4"/>
        <v>0</v>
      </c>
      <c r="BL18" s="83">
        <f t="shared" si="5"/>
        <v>0</v>
      </c>
      <c r="BM18" s="84">
        <f t="shared" si="6"/>
        <v>0</v>
      </c>
      <c r="BN18" s="185">
        <f t="shared" si="38"/>
        <v>0</v>
      </c>
      <c r="BO18" s="186">
        <f t="shared" si="39"/>
        <v>0</v>
      </c>
    </row>
    <row r="19" spans="1:67" ht="16.5">
      <c r="A19" s="95">
        <v>12</v>
      </c>
      <c r="B19" s="96" t="s">
        <v>316</v>
      </c>
      <c r="C19" s="97">
        <v>1</v>
      </c>
      <c r="D19" s="79">
        <f t="shared" si="7"/>
        <v>4.6840000000000002</v>
      </c>
      <c r="E19" s="79">
        <f t="shared" si="8"/>
        <v>28.103999999999999</v>
      </c>
      <c r="F19" s="98">
        <v>0</v>
      </c>
      <c r="G19" s="99">
        <f t="shared" si="40"/>
        <v>0</v>
      </c>
      <c r="H19" s="79">
        <f t="shared" si="10"/>
        <v>0</v>
      </c>
      <c r="I19" s="80">
        <f t="shared" si="11"/>
        <v>1</v>
      </c>
      <c r="J19" s="100">
        <f t="shared" si="11"/>
        <v>4.6840000000000002</v>
      </c>
      <c r="K19" s="100">
        <f t="shared" si="11"/>
        <v>28.103999999999999</v>
      </c>
      <c r="L19" s="97">
        <v>0</v>
      </c>
      <c r="M19" s="79">
        <f t="shared" si="12"/>
        <v>0</v>
      </c>
      <c r="N19" s="79">
        <f t="shared" si="13"/>
        <v>0</v>
      </c>
      <c r="O19" s="97">
        <v>0</v>
      </c>
      <c r="P19" s="99">
        <f t="shared" si="14"/>
        <v>0</v>
      </c>
      <c r="Q19" s="79">
        <f t="shared" si="15"/>
        <v>0</v>
      </c>
      <c r="R19" s="80">
        <f t="shared" si="16"/>
        <v>0</v>
      </c>
      <c r="S19" s="100">
        <f t="shared" si="16"/>
        <v>0</v>
      </c>
      <c r="T19" s="100">
        <f t="shared" si="16"/>
        <v>0</v>
      </c>
      <c r="U19" s="97">
        <v>0</v>
      </c>
      <c r="V19" s="79">
        <f t="shared" si="17"/>
        <v>0</v>
      </c>
      <c r="W19" s="79">
        <f t="shared" si="18"/>
        <v>0</v>
      </c>
      <c r="X19" s="101">
        <v>0</v>
      </c>
      <c r="Y19" s="99">
        <f t="shared" si="19"/>
        <v>0</v>
      </c>
      <c r="Z19" s="79">
        <f t="shared" si="20"/>
        <v>0</v>
      </c>
      <c r="AA19" s="80">
        <f t="shared" si="21"/>
        <v>0</v>
      </c>
      <c r="AB19" s="80">
        <f t="shared" si="21"/>
        <v>0</v>
      </c>
      <c r="AC19" s="80">
        <f t="shared" si="21"/>
        <v>0</v>
      </c>
      <c r="AD19" s="97">
        <v>0</v>
      </c>
      <c r="AE19" s="79">
        <f t="shared" si="22"/>
        <v>0</v>
      </c>
      <c r="AF19" s="79">
        <f t="shared" si="23"/>
        <v>0</v>
      </c>
      <c r="AG19" s="97">
        <v>0</v>
      </c>
      <c r="AH19" s="99">
        <f t="shared" si="24"/>
        <v>0</v>
      </c>
      <c r="AI19" s="78">
        <f t="shared" si="25"/>
        <v>0</v>
      </c>
      <c r="AJ19" s="78">
        <f t="shared" si="26"/>
        <v>0</v>
      </c>
      <c r="AK19" s="78">
        <f t="shared" si="26"/>
        <v>0</v>
      </c>
      <c r="AL19" s="78">
        <f t="shared" si="26"/>
        <v>0</v>
      </c>
      <c r="AM19" s="97">
        <v>0</v>
      </c>
      <c r="AN19" s="99">
        <f t="shared" si="27"/>
        <v>0</v>
      </c>
      <c r="AO19" s="102">
        <f t="shared" si="28"/>
        <v>0</v>
      </c>
      <c r="AP19" s="97">
        <v>0</v>
      </c>
      <c r="AQ19" s="99">
        <f t="shared" si="29"/>
        <v>0</v>
      </c>
      <c r="AR19" s="79">
        <f t="shared" si="30"/>
        <v>0</v>
      </c>
      <c r="AS19" s="82">
        <f t="shared" si="31"/>
        <v>0</v>
      </c>
      <c r="AT19" s="78">
        <f t="shared" si="31"/>
        <v>0</v>
      </c>
      <c r="AU19" s="82">
        <f t="shared" si="31"/>
        <v>0</v>
      </c>
      <c r="AV19" s="81">
        <v>0</v>
      </c>
      <c r="AW19" s="99">
        <f t="shared" si="32"/>
        <v>0</v>
      </c>
      <c r="AX19" s="102">
        <f t="shared" si="33"/>
        <v>0</v>
      </c>
      <c r="AY19" s="78">
        <v>0</v>
      </c>
      <c r="AZ19" s="99">
        <f t="shared" si="34"/>
        <v>0</v>
      </c>
      <c r="BA19" s="79">
        <f t="shared" si="35"/>
        <v>0</v>
      </c>
      <c r="BB19" s="82">
        <f t="shared" si="36"/>
        <v>0</v>
      </c>
      <c r="BC19" s="79">
        <f t="shared" si="36"/>
        <v>0</v>
      </c>
      <c r="BD19" s="102">
        <f t="shared" si="36"/>
        <v>0</v>
      </c>
      <c r="BE19" s="83">
        <f t="shared" si="37"/>
        <v>1</v>
      </c>
      <c r="BF19" s="200">
        <f t="shared" si="0"/>
        <v>4.6840000000000002</v>
      </c>
      <c r="BG19" s="83">
        <f t="shared" si="1"/>
        <v>28.103999999999999</v>
      </c>
      <c r="BH19" s="83">
        <f t="shared" si="2"/>
        <v>0</v>
      </c>
      <c r="BI19" s="83">
        <f t="shared" si="3"/>
        <v>0</v>
      </c>
      <c r="BJ19" s="83">
        <f t="shared" si="3"/>
        <v>0</v>
      </c>
      <c r="BK19" s="83">
        <f t="shared" si="4"/>
        <v>1</v>
      </c>
      <c r="BL19" s="83">
        <f t="shared" si="5"/>
        <v>4.6840000000000002</v>
      </c>
      <c r="BM19" s="84">
        <f t="shared" si="6"/>
        <v>28.103999999999999</v>
      </c>
      <c r="BN19" s="185">
        <f t="shared" si="38"/>
        <v>14.052</v>
      </c>
      <c r="BO19" s="186">
        <f t="shared" si="39"/>
        <v>14.1</v>
      </c>
    </row>
    <row r="20" spans="1:67" ht="16.5">
      <c r="A20" s="95">
        <v>13</v>
      </c>
      <c r="B20" s="96" t="s">
        <v>317</v>
      </c>
      <c r="C20" s="97">
        <v>1</v>
      </c>
      <c r="D20" s="79">
        <f t="shared" si="7"/>
        <v>4.6840000000000002</v>
      </c>
      <c r="E20" s="79">
        <f t="shared" si="8"/>
        <v>28.103999999999999</v>
      </c>
      <c r="F20" s="98">
        <v>0</v>
      </c>
      <c r="G20" s="99">
        <f t="shared" si="40"/>
        <v>0</v>
      </c>
      <c r="H20" s="79">
        <f t="shared" si="10"/>
        <v>0</v>
      </c>
      <c r="I20" s="80">
        <f t="shared" si="11"/>
        <v>1</v>
      </c>
      <c r="J20" s="100">
        <f t="shared" si="11"/>
        <v>4.6840000000000002</v>
      </c>
      <c r="K20" s="100">
        <f t="shared" si="11"/>
        <v>28.103999999999999</v>
      </c>
      <c r="L20" s="97">
        <v>0</v>
      </c>
      <c r="M20" s="79">
        <f t="shared" si="12"/>
        <v>0</v>
      </c>
      <c r="N20" s="79">
        <f t="shared" si="13"/>
        <v>0</v>
      </c>
      <c r="O20" s="97">
        <v>0</v>
      </c>
      <c r="P20" s="99">
        <f t="shared" si="14"/>
        <v>0</v>
      </c>
      <c r="Q20" s="79">
        <f t="shared" si="15"/>
        <v>0</v>
      </c>
      <c r="R20" s="80">
        <f t="shared" si="16"/>
        <v>0</v>
      </c>
      <c r="S20" s="100">
        <f t="shared" si="16"/>
        <v>0</v>
      </c>
      <c r="T20" s="100">
        <f t="shared" si="16"/>
        <v>0</v>
      </c>
      <c r="U20" s="97">
        <v>13.5</v>
      </c>
      <c r="V20" s="79">
        <f t="shared" si="17"/>
        <v>63.234000000000002</v>
      </c>
      <c r="W20" s="79">
        <f t="shared" si="18"/>
        <v>379.404</v>
      </c>
      <c r="X20" s="101">
        <v>0</v>
      </c>
      <c r="Y20" s="99">
        <f t="shared" si="19"/>
        <v>0</v>
      </c>
      <c r="Z20" s="79">
        <f t="shared" si="20"/>
        <v>0</v>
      </c>
      <c r="AA20" s="80">
        <f t="shared" si="21"/>
        <v>13.5</v>
      </c>
      <c r="AB20" s="80">
        <f t="shared" si="21"/>
        <v>63.234000000000002</v>
      </c>
      <c r="AC20" s="80">
        <f t="shared" si="21"/>
        <v>379.404</v>
      </c>
      <c r="AD20" s="97">
        <v>0</v>
      </c>
      <c r="AE20" s="79">
        <f t="shared" si="22"/>
        <v>0</v>
      </c>
      <c r="AF20" s="79">
        <f t="shared" si="23"/>
        <v>0</v>
      </c>
      <c r="AG20" s="97">
        <v>0</v>
      </c>
      <c r="AH20" s="99">
        <f t="shared" si="24"/>
        <v>0</v>
      </c>
      <c r="AI20" s="78">
        <f t="shared" si="25"/>
        <v>0</v>
      </c>
      <c r="AJ20" s="78">
        <f t="shared" si="26"/>
        <v>0</v>
      </c>
      <c r="AK20" s="78">
        <f t="shared" si="26"/>
        <v>0</v>
      </c>
      <c r="AL20" s="78">
        <f t="shared" si="26"/>
        <v>0</v>
      </c>
      <c r="AM20" s="97">
        <v>0</v>
      </c>
      <c r="AN20" s="99">
        <f t="shared" si="27"/>
        <v>0</v>
      </c>
      <c r="AO20" s="102">
        <f t="shared" si="28"/>
        <v>0</v>
      </c>
      <c r="AP20" s="97">
        <v>0</v>
      </c>
      <c r="AQ20" s="99">
        <f t="shared" si="29"/>
        <v>0</v>
      </c>
      <c r="AR20" s="79">
        <f t="shared" si="30"/>
        <v>0</v>
      </c>
      <c r="AS20" s="82">
        <f t="shared" si="31"/>
        <v>0</v>
      </c>
      <c r="AT20" s="78">
        <f t="shared" si="31"/>
        <v>0</v>
      </c>
      <c r="AU20" s="82">
        <f t="shared" si="31"/>
        <v>0</v>
      </c>
      <c r="AV20" s="81">
        <v>0</v>
      </c>
      <c r="AW20" s="99">
        <f t="shared" si="32"/>
        <v>0</v>
      </c>
      <c r="AX20" s="102">
        <f t="shared" si="33"/>
        <v>0</v>
      </c>
      <c r="AY20" s="78">
        <v>0</v>
      </c>
      <c r="AZ20" s="99">
        <f t="shared" si="34"/>
        <v>0</v>
      </c>
      <c r="BA20" s="79">
        <f t="shared" si="35"/>
        <v>0</v>
      </c>
      <c r="BB20" s="82">
        <f t="shared" si="36"/>
        <v>0</v>
      </c>
      <c r="BC20" s="79">
        <f t="shared" si="36"/>
        <v>0</v>
      </c>
      <c r="BD20" s="102">
        <f t="shared" si="36"/>
        <v>0</v>
      </c>
      <c r="BE20" s="83">
        <f t="shared" si="37"/>
        <v>14.5</v>
      </c>
      <c r="BF20" s="200">
        <f t="shared" si="0"/>
        <v>67.918000000000006</v>
      </c>
      <c r="BG20" s="83">
        <f t="shared" si="1"/>
        <v>407.50799999999998</v>
      </c>
      <c r="BH20" s="83">
        <f t="shared" si="2"/>
        <v>0</v>
      </c>
      <c r="BI20" s="83">
        <f t="shared" si="3"/>
        <v>0</v>
      </c>
      <c r="BJ20" s="83">
        <f t="shared" si="3"/>
        <v>0</v>
      </c>
      <c r="BK20" s="83">
        <f t="shared" si="4"/>
        <v>14.5</v>
      </c>
      <c r="BL20" s="83">
        <f t="shared" si="5"/>
        <v>67.918000000000006</v>
      </c>
      <c r="BM20" s="84">
        <f t="shared" si="6"/>
        <v>407.50799999999998</v>
      </c>
      <c r="BN20" s="185">
        <f t="shared" si="38"/>
        <v>203.75399999999999</v>
      </c>
      <c r="BO20" s="186">
        <f t="shared" si="39"/>
        <v>203.8</v>
      </c>
    </row>
    <row r="21" spans="1:67" ht="16.5">
      <c r="A21" s="95">
        <v>14</v>
      </c>
      <c r="B21" s="96" t="s">
        <v>318</v>
      </c>
      <c r="C21" s="97">
        <v>0</v>
      </c>
      <c r="D21" s="79">
        <f t="shared" si="7"/>
        <v>0</v>
      </c>
      <c r="E21" s="79">
        <f t="shared" si="8"/>
        <v>0</v>
      </c>
      <c r="F21" s="98">
        <v>0</v>
      </c>
      <c r="G21" s="99">
        <f t="shared" si="40"/>
        <v>0</v>
      </c>
      <c r="H21" s="79">
        <f t="shared" si="10"/>
        <v>0</v>
      </c>
      <c r="I21" s="80">
        <f t="shared" si="11"/>
        <v>0</v>
      </c>
      <c r="J21" s="100">
        <f t="shared" si="11"/>
        <v>0</v>
      </c>
      <c r="K21" s="100">
        <f t="shared" si="11"/>
        <v>0</v>
      </c>
      <c r="L21" s="97">
        <v>0</v>
      </c>
      <c r="M21" s="79">
        <f t="shared" si="12"/>
        <v>0</v>
      </c>
      <c r="N21" s="79">
        <f t="shared" si="13"/>
        <v>0</v>
      </c>
      <c r="O21" s="97">
        <v>0</v>
      </c>
      <c r="P21" s="99">
        <f t="shared" si="14"/>
        <v>0</v>
      </c>
      <c r="Q21" s="79">
        <f t="shared" si="15"/>
        <v>0</v>
      </c>
      <c r="R21" s="80">
        <f t="shared" si="16"/>
        <v>0</v>
      </c>
      <c r="S21" s="100">
        <f t="shared" si="16"/>
        <v>0</v>
      </c>
      <c r="T21" s="100">
        <f t="shared" si="16"/>
        <v>0</v>
      </c>
      <c r="U21" s="97">
        <v>2</v>
      </c>
      <c r="V21" s="79">
        <f t="shared" si="17"/>
        <v>9.3680000000000003</v>
      </c>
      <c r="W21" s="79">
        <f t="shared" si="18"/>
        <v>56.207999999999998</v>
      </c>
      <c r="X21" s="101">
        <v>0</v>
      </c>
      <c r="Y21" s="99">
        <f t="shared" si="19"/>
        <v>0</v>
      </c>
      <c r="Z21" s="79">
        <f t="shared" si="20"/>
        <v>0</v>
      </c>
      <c r="AA21" s="80">
        <f t="shared" si="21"/>
        <v>2</v>
      </c>
      <c r="AB21" s="80">
        <f t="shared" si="21"/>
        <v>9.3680000000000003</v>
      </c>
      <c r="AC21" s="80">
        <f t="shared" si="21"/>
        <v>56.207999999999998</v>
      </c>
      <c r="AD21" s="97">
        <v>0</v>
      </c>
      <c r="AE21" s="79">
        <f t="shared" si="22"/>
        <v>0</v>
      </c>
      <c r="AF21" s="79">
        <f t="shared" si="23"/>
        <v>0</v>
      </c>
      <c r="AG21" s="97">
        <v>0</v>
      </c>
      <c r="AH21" s="99">
        <f t="shared" si="24"/>
        <v>0</v>
      </c>
      <c r="AI21" s="78">
        <f t="shared" si="25"/>
        <v>0</v>
      </c>
      <c r="AJ21" s="78">
        <f t="shared" si="26"/>
        <v>0</v>
      </c>
      <c r="AK21" s="78">
        <f t="shared" si="26"/>
        <v>0</v>
      </c>
      <c r="AL21" s="78">
        <f t="shared" si="26"/>
        <v>0</v>
      </c>
      <c r="AM21" s="97">
        <v>0</v>
      </c>
      <c r="AN21" s="99">
        <f t="shared" si="27"/>
        <v>0</v>
      </c>
      <c r="AO21" s="102">
        <f t="shared" si="28"/>
        <v>0</v>
      </c>
      <c r="AP21" s="97">
        <v>0</v>
      </c>
      <c r="AQ21" s="99">
        <f t="shared" si="29"/>
        <v>0</v>
      </c>
      <c r="AR21" s="79">
        <f t="shared" si="30"/>
        <v>0</v>
      </c>
      <c r="AS21" s="82">
        <f t="shared" si="31"/>
        <v>0</v>
      </c>
      <c r="AT21" s="78">
        <f t="shared" si="31"/>
        <v>0</v>
      </c>
      <c r="AU21" s="82">
        <f t="shared" si="31"/>
        <v>0</v>
      </c>
      <c r="AV21" s="81">
        <v>0</v>
      </c>
      <c r="AW21" s="99">
        <f t="shared" si="32"/>
        <v>0</v>
      </c>
      <c r="AX21" s="102">
        <f t="shared" si="33"/>
        <v>0</v>
      </c>
      <c r="AY21" s="78">
        <v>0</v>
      </c>
      <c r="AZ21" s="99">
        <f t="shared" si="34"/>
        <v>0</v>
      </c>
      <c r="BA21" s="79">
        <f t="shared" si="35"/>
        <v>0</v>
      </c>
      <c r="BB21" s="82">
        <f t="shared" si="36"/>
        <v>0</v>
      </c>
      <c r="BC21" s="79">
        <f t="shared" si="36"/>
        <v>0</v>
      </c>
      <c r="BD21" s="102">
        <f t="shared" si="36"/>
        <v>0</v>
      </c>
      <c r="BE21" s="83">
        <f t="shared" si="37"/>
        <v>2</v>
      </c>
      <c r="BF21" s="200">
        <f t="shared" si="0"/>
        <v>9.3680000000000003</v>
      </c>
      <c r="BG21" s="83">
        <f t="shared" si="1"/>
        <v>56.207999999999998</v>
      </c>
      <c r="BH21" s="83">
        <f t="shared" si="2"/>
        <v>0</v>
      </c>
      <c r="BI21" s="83">
        <f t="shared" si="3"/>
        <v>0</v>
      </c>
      <c r="BJ21" s="83">
        <f t="shared" si="3"/>
        <v>0</v>
      </c>
      <c r="BK21" s="83">
        <f t="shared" si="4"/>
        <v>2</v>
      </c>
      <c r="BL21" s="83">
        <f t="shared" si="5"/>
        <v>9.3680000000000003</v>
      </c>
      <c r="BM21" s="84">
        <f t="shared" si="6"/>
        <v>56.207999999999998</v>
      </c>
      <c r="BN21" s="185">
        <f t="shared" si="38"/>
        <v>28.103999999999999</v>
      </c>
      <c r="BO21" s="186">
        <f t="shared" si="39"/>
        <v>28.1</v>
      </c>
    </row>
    <row r="22" spans="1:67" ht="16.5">
      <c r="A22" s="95">
        <v>15</v>
      </c>
      <c r="B22" s="96" t="s">
        <v>319</v>
      </c>
      <c r="C22" s="97">
        <v>1</v>
      </c>
      <c r="D22" s="79">
        <f t="shared" si="7"/>
        <v>4.6840000000000002</v>
      </c>
      <c r="E22" s="79">
        <f t="shared" si="8"/>
        <v>28.103999999999999</v>
      </c>
      <c r="F22" s="98">
        <v>0</v>
      </c>
      <c r="G22" s="99">
        <f t="shared" si="40"/>
        <v>0</v>
      </c>
      <c r="H22" s="79">
        <f t="shared" si="10"/>
        <v>0</v>
      </c>
      <c r="I22" s="80">
        <f t="shared" si="11"/>
        <v>1</v>
      </c>
      <c r="J22" s="100">
        <f t="shared" si="11"/>
        <v>4.6840000000000002</v>
      </c>
      <c r="K22" s="100">
        <f t="shared" si="11"/>
        <v>28.103999999999999</v>
      </c>
      <c r="L22" s="97">
        <v>0</v>
      </c>
      <c r="M22" s="79">
        <f t="shared" si="12"/>
        <v>0</v>
      </c>
      <c r="N22" s="79">
        <f t="shared" si="13"/>
        <v>0</v>
      </c>
      <c r="O22" s="97">
        <v>0</v>
      </c>
      <c r="P22" s="99">
        <f t="shared" si="14"/>
        <v>0</v>
      </c>
      <c r="Q22" s="79">
        <f t="shared" si="15"/>
        <v>0</v>
      </c>
      <c r="R22" s="80">
        <f t="shared" si="16"/>
        <v>0</v>
      </c>
      <c r="S22" s="100">
        <f t="shared" si="16"/>
        <v>0</v>
      </c>
      <c r="T22" s="100">
        <f t="shared" si="16"/>
        <v>0</v>
      </c>
      <c r="U22" s="97">
        <v>0</v>
      </c>
      <c r="V22" s="79">
        <f t="shared" si="17"/>
        <v>0</v>
      </c>
      <c r="W22" s="79">
        <f t="shared" si="18"/>
        <v>0</v>
      </c>
      <c r="X22" s="101">
        <v>0</v>
      </c>
      <c r="Y22" s="99">
        <f t="shared" si="19"/>
        <v>0</v>
      </c>
      <c r="Z22" s="79">
        <f t="shared" si="20"/>
        <v>0</v>
      </c>
      <c r="AA22" s="80">
        <f t="shared" si="21"/>
        <v>0</v>
      </c>
      <c r="AB22" s="80">
        <f t="shared" si="21"/>
        <v>0</v>
      </c>
      <c r="AC22" s="80">
        <f t="shared" si="21"/>
        <v>0</v>
      </c>
      <c r="AD22" s="97">
        <v>0</v>
      </c>
      <c r="AE22" s="79">
        <f t="shared" si="22"/>
        <v>0</v>
      </c>
      <c r="AF22" s="79">
        <f t="shared" si="23"/>
        <v>0</v>
      </c>
      <c r="AG22" s="97">
        <v>0</v>
      </c>
      <c r="AH22" s="99">
        <f t="shared" si="24"/>
        <v>0</v>
      </c>
      <c r="AI22" s="78">
        <f t="shared" si="25"/>
        <v>0</v>
      </c>
      <c r="AJ22" s="78">
        <f t="shared" si="26"/>
        <v>0</v>
      </c>
      <c r="AK22" s="78">
        <f t="shared" si="26"/>
        <v>0</v>
      </c>
      <c r="AL22" s="78">
        <f t="shared" si="26"/>
        <v>0</v>
      </c>
      <c r="AM22" s="97">
        <v>0</v>
      </c>
      <c r="AN22" s="99">
        <f t="shared" si="27"/>
        <v>0</v>
      </c>
      <c r="AO22" s="102">
        <f t="shared" si="28"/>
        <v>0</v>
      </c>
      <c r="AP22" s="97">
        <v>0</v>
      </c>
      <c r="AQ22" s="99">
        <f t="shared" si="29"/>
        <v>0</v>
      </c>
      <c r="AR22" s="79">
        <f t="shared" si="30"/>
        <v>0</v>
      </c>
      <c r="AS22" s="82">
        <f t="shared" si="31"/>
        <v>0</v>
      </c>
      <c r="AT22" s="78">
        <f t="shared" si="31"/>
        <v>0</v>
      </c>
      <c r="AU22" s="82">
        <f t="shared" si="31"/>
        <v>0</v>
      </c>
      <c r="AV22" s="81">
        <v>0</v>
      </c>
      <c r="AW22" s="99">
        <f t="shared" si="32"/>
        <v>0</v>
      </c>
      <c r="AX22" s="102">
        <f t="shared" si="33"/>
        <v>0</v>
      </c>
      <c r="AY22" s="78">
        <v>0</v>
      </c>
      <c r="AZ22" s="99">
        <f t="shared" si="34"/>
        <v>0</v>
      </c>
      <c r="BA22" s="79">
        <f t="shared" si="35"/>
        <v>0</v>
      </c>
      <c r="BB22" s="82">
        <f t="shared" si="36"/>
        <v>0</v>
      </c>
      <c r="BC22" s="79">
        <f t="shared" si="36"/>
        <v>0</v>
      </c>
      <c r="BD22" s="102">
        <f t="shared" si="36"/>
        <v>0</v>
      </c>
      <c r="BE22" s="83">
        <f t="shared" si="37"/>
        <v>1</v>
      </c>
      <c r="BF22" s="200">
        <f t="shared" si="0"/>
        <v>4.6840000000000002</v>
      </c>
      <c r="BG22" s="83">
        <f t="shared" si="1"/>
        <v>28.103999999999999</v>
      </c>
      <c r="BH22" s="83">
        <f t="shared" si="2"/>
        <v>0</v>
      </c>
      <c r="BI22" s="83">
        <f t="shared" si="3"/>
        <v>0</v>
      </c>
      <c r="BJ22" s="83">
        <f t="shared" si="3"/>
        <v>0</v>
      </c>
      <c r="BK22" s="83">
        <f t="shared" si="4"/>
        <v>1</v>
      </c>
      <c r="BL22" s="83">
        <f t="shared" si="5"/>
        <v>4.6840000000000002</v>
      </c>
      <c r="BM22" s="84">
        <f t="shared" si="6"/>
        <v>28.103999999999999</v>
      </c>
      <c r="BN22" s="185">
        <f t="shared" si="38"/>
        <v>14.052</v>
      </c>
      <c r="BO22" s="186">
        <f t="shared" si="39"/>
        <v>14.1</v>
      </c>
    </row>
    <row r="23" spans="1:67" ht="16.5">
      <c r="A23" s="95">
        <v>16</v>
      </c>
      <c r="B23" s="96" t="s">
        <v>320</v>
      </c>
      <c r="C23" s="97">
        <v>3.25</v>
      </c>
      <c r="D23" s="79">
        <f t="shared" si="7"/>
        <v>15.223000000000001</v>
      </c>
      <c r="E23" s="79">
        <f t="shared" si="8"/>
        <v>91.338000000000008</v>
      </c>
      <c r="F23" s="98">
        <v>0</v>
      </c>
      <c r="G23" s="99">
        <f t="shared" si="40"/>
        <v>0</v>
      </c>
      <c r="H23" s="79">
        <f t="shared" si="10"/>
        <v>0</v>
      </c>
      <c r="I23" s="80">
        <f t="shared" si="11"/>
        <v>3.25</v>
      </c>
      <c r="J23" s="100">
        <f t="shared" si="11"/>
        <v>15.223000000000001</v>
      </c>
      <c r="K23" s="100">
        <f t="shared" si="11"/>
        <v>91.338000000000008</v>
      </c>
      <c r="L23" s="97">
        <v>0</v>
      </c>
      <c r="M23" s="79">
        <f t="shared" si="12"/>
        <v>0</v>
      </c>
      <c r="N23" s="79">
        <f t="shared" si="13"/>
        <v>0</v>
      </c>
      <c r="O23" s="97">
        <v>0</v>
      </c>
      <c r="P23" s="99">
        <f t="shared" si="14"/>
        <v>0</v>
      </c>
      <c r="Q23" s="79">
        <f t="shared" si="15"/>
        <v>0</v>
      </c>
      <c r="R23" s="80">
        <f t="shared" si="16"/>
        <v>0</v>
      </c>
      <c r="S23" s="100">
        <f t="shared" si="16"/>
        <v>0</v>
      </c>
      <c r="T23" s="100">
        <f t="shared" si="16"/>
        <v>0</v>
      </c>
      <c r="U23" s="97">
        <v>0</v>
      </c>
      <c r="V23" s="79">
        <f t="shared" si="17"/>
        <v>0</v>
      </c>
      <c r="W23" s="79">
        <f t="shared" si="18"/>
        <v>0</v>
      </c>
      <c r="X23" s="101">
        <v>0</v>
      </c>
      <c r="Y23" s="99">
        <f t="shared" si="19"/>
        <v>0</v>
      </c>
      <c r="Z23" s="79">
        <f t="shared" si="20"/>
        <v>0</v>
      </c>
      <c r="AA23" s="80">
        <f t="shared" si="21"/>
        <v>0</v>
      </c>
      <c r="AB23" s="80">
        <f t="shared" si="21"/>
        <v>0</v>
      </c>
      <c r="AC23" s="80">
        <f t="shared" si="21"/>
        <v>0</v>
      </c>
      <c r="AD23" s="97">
        <v>0</v>
      </c>
      <c r="AE23" s="79">
        <f t="shared" si="22"/>
        <v>0</v>
      </c>
      <c r="AF23" s="79">
        <f t="shared" si="23"/>
        <v>0</v>
      </c>
      <c r="AG23" s="97">
        <v>0</v>
      </c>
      <c r="AH23" s="99">
        <f t="shared" si="24"/>
        <v>0</v>
      </c>
      <c r="AI23" s="78">
        <f t="shared" si="25"/>
        <v>0</v>
      </c>
      <c r="AJ23" s="78">
        <f t="shared" si="26"/>
        <v>0</v>
      </c>
      <c r="AK23" s="78">
        <f t="shared" si="26"/>
        <v>0</v>
      </c>
      <c r="AL23" s="78">
        <f t="shared" si="26"/>
        <v>0</v>
      </c>
      <c r="AM23" s="97">
        <v>0</v>
      </c>
      <c r="AN23" s="99">
        <f t="shared" si="27"/>
        <v>0</v>
      </c>
      <c r="AO23" s="102">
        <f t="shared" si="28"/>
        <v>0</v>
      </c>
      <c r="AP23" s="97">
        <v>0</v>
      </c>
      <c r="AQ23" s="99">
        <f t="shared" si="29"/>
        <v>0</v>
      </c>
      <c r="AR23" s="79">
        <f t="shared" si="30"/>
        <v>0</v>
      </c>
      <c r="AS23" s="82">
        <f t="shared" si="31"/>
        <v>0</v>
      </c>
      <c r="AT23" s="78">
        <f t="shared" si="31"/>
        <v>0</v>
      </c>
      <c r="AU23" s="82">
        <f t="shared" si="31"/>
        <v>0</v>
      </c>
      <c r="AV23" s="81">
        <v>0</v>
      </c>
      <c r="AW23" s="99">
        <f t="shared" si="32"/>
        <v>0</v>
      </c>
      <c r="AX23" s="102">
        <f t="shared" si="33"/>
        <v>0</v>
      </c>
      <c r="AY23" s="78">
        <v>0</v>
      </c>
      <c r="AZ23" s="99">
        <f t="shared" si="34"/>
        <v>0</v>
      </c>
      <c r="BA23" s="79">
        <f t="shared" si="35"/>
        <v>0</v>
      </c>
      <c r="BB23" s="82">
        <f t="shared" si="36"/>
        <v>0</v>
      </c>
      <c r="BC23" s="79">
        <f t="shared" si="36"/>
        <v>0</v>
      </c>
      <c r="BD23" s="102">
        <f t="shared" si="36"/>
        <v>0</v>
      </c>
      <c r="BE23" s="83">
        <f t="shared" si="37"/>
        <v>3.25</v>
      </c>
      <c r="BF23" s="200">
        <f t="shared" si="0"/>
        <v>15.223000000000001</v>
      </c>
      <c r="BG23" s="83">
        <f t="shared" si="1"/>
        <v>91.338000000000008</v>
      </c>
      <c r="BH23" s="83">
        <f t="shared" si="2"/>
        <v>0</v>
      </c>
      <c r="BI23" s="83">
        <f t="shared" si="3"/>
        <v>0</v>
      </c>
      <c r="BJ23" s="83">
        <f t="shared" si="3"/>
        <v>0</v>
      </c>
      <c r="BK23" s="83">
        <f t="shared" si="4"/>
        <v>3.25</v>
      </c>
      <c r="BL23" s="83">
        <f t="shared" si="5"/>
        <v>15.223000000000001</v>
      </c>
      <c r="BM23" s="84">
        <f t="shared" si="6"/>
        <v>91.338000000000008</v>
      </c>
      <c r="BN23" s="185">
        <f t="shared" si="38"/>
        <v>45.669000000000004</v>
      </c>
      <c r="BO23" s="186">
        <f t="shared" si="39"/>
        <v>45.7</v>
      </c>
    </row>
    <row r="24" spans="1:67" ht="16.5">
      <c r="A24" s="95">
        <v>17</v>
      </c>
      <c r="B24" s="96" t="s">
        <v>321</v>
      </c>
      <c r="C24" s="97">
        <v>0.5</v>
      </c>
      <c r="D24" s="79">
        <f t="shared" si="7"/>
        <v>2.3420000000000001</v>
      </c>
      <c r="E24" s="79">
        <f t="shared" si="8"/>
        <v>14.052</v>
      </c>
      <c r="F24" s="98">
        <v>0</v>
      </c>
      <c r="G24" s="99">
        <f t="shared" si="40"/>
        <v>0</v>
      </c>
      <c r="H24" s="79">
        <f t="shared" si="10"/>
        <v>0</v>
      </c>
      <c r="I24" s="80">
        <f t="shared" si="11"/>
        <v>0.5</v>
      </c>
      <c r="J24" s="100">
        <f t="shared" si="11"/>
        <v>2.3420000000000001</v>
      </c>
      <c r="K24" s="100">
        <f t="shared" si="11"/>
        <v>14.052</v>
      </c>
      <c r="L24" s="97">
        <v>0</v>
      </c>
      <c r="M24" s="79">
        <f t="shared" si="12"/>
        <v>0</v>
      </c>
      <c r="N24" s="79">
        <f t="shared" si="13"/>
        <v>0</v>
      </c>
      <c r="O24" s="97">
        <v>0</v>
      </c>
      <c r="P24" s="99">
        <f t="shared" si="14"/>
        <v>0</v>
      </c>
      <c r="Q24" s="79">
        <f t="shared" si="15"/>
        <v>0</v>
      </c>
      <c r="R24" s="80">
        <f t="shared" si="16"/>
        <v>0</v>
      </c>
      <c r="S24" s="100">
        <f t="shared" si="16"/>
        <v>0</v>
      </c>
      <c r="T24" s="100">
        <f t="shared" si="16"/>
        <v>0</v>
      </c>
      <c r="U24" s="97">
        <v>0</v>
      </c>
      <c r="V24" s="79">
        <f t="shared" si="17"/>
        <v>0</v>
      </c>
      <c r="W24" s="79">
        <f t="shared" si="18"/>
        <v>0</v>
      </c>
      <c r="X24" s="101">
        <v>0</v>
      </c>
      <c r="Y24" s="99">
        <f t="shared" si="19"/>
        <v>0</v>
      </c>
      <c r="Z24" s="79">
        <f t="shared" si="20"/>
        <v>0</v>
      </c>
      <c r="AA24" s="80">
        <f t="shared" si="21"/>
        <v>0</v>
      </c>
      <c r="AB24" s="80">
        <f t="shared" si="21"/>
        <v>0</v>
      </c>
      <c r="AC24" s="80">
        <f t="shared" si="21"/>
        <v>0</v>
      </c>
      <c r="AD24" s="97">
        <v>0</v>
      </c>
      <c r="AE24" s="79">
        <f t="shared" si="22"/>
        <v>0</v>
      </c>
      <c r="AF24" s="79">
        <f t="shared" si="23"/>
        <v>0</v>
      </c>
      <c r="AG24" s="97">
        <v>0</v>
      </c>
      <c r="AH24" s="99">
        <f t="shared" si="24"/>
        <v>0</v>
      </c>
      <c r="AI24" s="78">
        <f t="shared" si="25"/>
        <v>0</v>
      </c>
      <c r="AJ24" s="78">
        <f t="shared" si="26"/>
        <v>0</v>
      </c>
      <c r="AK24" s="78">
        <f t="shared" si="26"/>
        <v>0</v>
      </c>
      <c r="AL24" s="78">
        <f t="shared" si="26"/>
        <v>0</v>
      </c>
      <c r="AM24" s="97">
        <v>0</v>
      </c>
      <c r="AN24" s="99">
        <f t="shared" si="27"/>
        <v>0</v>
      </c>
      <c r="AO24" s="102">
        <f t="shared" si="28"/>
        <v>0</v>
      </c>
      <c r="AP24" s="97">
        <v>0</v>
      </c>
      <c r="AQ24" s="99">
        <f t="shared" si="29"/>
        <v>0</v>
      </c>
      <c r="AR24" s="79">
        <f t="shared" si="30"/>
        <v>0</v>
      </c>
      <c r="AS24" s="82">
        <f t="shared" si="31"/>
        <v>0</v>
      </c>
      <c r="AT24" s="78">
        <f t="shared" si="31"/>
        <v>0</v>
      </c>
      <c r="AU24" s="82">
        <f t="shared" si="31"/>
        <v>0</v>
      </c>
      <c r="AV24" s="81">
        <v>0</v>
      </c>
      <c r="AW24" s="99">
        <f t="shared" si="32"/>
        <v>0</v>
      </c>
      <c r="AX24" s="102">
        <f t="shared" si="33"/>
        <v>0</v>
      </c>
      <c r="AY24" s="78">
        <v>0</v>
      </c>
      <c r="AZ24" s="99">
        <f t="shared" si="34"/>
        <v>0</v>
      </c>
      <c r="BA24" s="79">
        <f t="shared" si="35"/>
        <v>0</v>
      </c>
      <c r="BB24" s="82">
        <f t="shared" si="36"/>
        <v>0</v>
      </c>
      <c r="BC24" s="79">
        <f t="shared" si="36"/>
        <v>0</v>
      </c>
      <c r="BD24" s="102">
        <f t="shared" si="36"/>
        <v>0</v>
      </c>
      <c r="BE24" s="83">
        <f t="shared" si="37"/>
        <v>0.5</v>
      </c>
      <c r="BF24" s="200">
        <f t="shared" si="37"/>
        <v>2.3420000000000001</v>
      </c>
      <c r="BG24" s="83">
        <f t="shared" si="1"/>
        <v>14.052</v>
      </c>
      <c r="BH24" s="83">
        <f t="shared" si="2"/>
        <v>0</v>
      </c>
      <c r="BI24" s="83">
        <f t="shared" ref="BI24:BI55" si="41">G24+Y24+AQ24</f>
        <v>0</v>
      </c>
      <c r="BJ24" s="83">
        <f t="shared" ref="BJ24:BJ55" si="42">H24+Z24+AR24</f>
        <v>0</v>
      </c>
      <c r="BK24" s="83">
        <f t="shared" si="4"/>
        <v>0.5</v>
      </c>
      <c r="BL24" s="83">
        <f t="shared" si="5"/>
        <v>2.3420000000000001</v>
      </c>
      <c r="BM24" s="84">
        <f t="shared" ref="BM24:BM72" si="43">BG24+BJ24</f>
        <v>14.052</v>
      </c>
      <c r="BN24" s="185">
        <f t="shared" si="38"/>
        <v>7.0259999999999998</v>
      </c>
      <c r="BO24" s="186">
        <f t="shared" si="39"/>
        <v>7</v>
      </c>
    </row>
    <row r="25" spans="1:67" ht="16.5">
      <c r="A25" s="95">
        <v>18</v>
      </c>
      <c r="B25" s="96" t="s">
        <v>322</v>
      </c>
      <c r="C25" s="97">
        <v>0</v>
      </c>
      <c r="D25" s="79">
        <f t="shared" si="7"/>
        <v>0</v>
      </c>
      <c r="E25" s="79">
        <f t="shared" si="8"/>
        <v>0</v>
      </c>
      <c r="F25" s="98">
        <v>0</v>
      </c>
      <c r="G25" s="99">
        <f t="shared" si="40"/>
        <v>0</v>
      </c>
      <c r="H25" s="79">
        <f t="shared" si="10"/>
        <v>0</v>
      </c>
      <c r="I25" s="80">
        <f t="shared" si="11"/>
        <v>0</v>
      </c>
      <c r="J25" s="100">
        <f t="shared" si="11"/>
        <v>0</v>
      </c>
      <c r="K25" s="100">
        <f t="shared" si="11"/>
        <v>0</v>
      </c>
      <c r="L25" s="97">
        <v>0</v>
      </c>
      <c r="M25" s="79">
        <f t="shared" si="12"/>
        <v>0</v>
      </c>
      <c r="N25" s="79">
        <f t="shared" si="13"/>
        <v>0</v>
      </c>
      <c r="O25" s="97">
        <v>0</v>
      </c>
      <c r="P25" s="99">
        <f t="shared" si="14"/>
        <v>0</v>
      </c>
      <c r="Q25" s="79">
        <f t="shared" si="15"/>
        <v>0</v>
      </c>
      <c r="R25" s="80">
        <f t="shared" si="16"/>
        <v>0</v>
      </c>
      <c r="S25" s="100">
        <f t="shared" si="16"/>
        <v>0</v>
      </c>
      <c r="T25" s="100">
        <f t="shared" si="16"/>
        <v>0</v>
      </c>
      <c r="U25" s="97">
        <v>0</v>
      </c>
      <c r="V25" s="79">
        <f t="shared" si="17"/>
        <v>0</v>
      </c>
      <c r="W25" s="79">
        <f t="shared" si="18"/>
        <v>0</v>
      </c>
      <c r="X25" s="101">
        <v>0</v>
      </c>
      <c r="Y25" s="99">
        <f t="shared" si="19"/>
        <v>0</v>
      </c>
      <c r="Z25" s="79">
        <f t="shared" si="20"/>
        <v>0</v>
      </c>
      <c r="AA25" s="80">
        <f t="shared" si="21"/>
        <v>0</v>
      </c>
      <c r="AB25" s="80">
        <f t="shared" si="21"/>
        <v>0</v>
      </c>
      <c r="AC25" s="80">
        <f t="shared" si="21"/>
        <v>0</v>
      </c>
      <c r="AD25" s="97">
        <v>0</v>
      </c>
      <c r="AE25" s="79">
        <f t="shared" si="22"/>
        <v>0</v>
      </c>
      <c r="AF25" s="79">
        <f t="shared" si="23"/>
        <v>0</v>
      </c>
      <c r="AG25" s="97">
        <v>0</v>
      </c>
      <c r="AH25" s="99">
        <f t="shared" si="24"/>
        <v>0</v>
      </c>
      <c r="AI25" s="78">
        <f t="shared" si="25"/>
        <v>0</v>
      </c>
      <c r="AJ25" s="78">
        <f t="shared" si="26"/>
        <v>0</v>
      </c>
      <c r="AK25" s="78">
        <f t="shared" si="26"/>
        <v>0</v>
      </c>
      <c r="AL25" s="78">
        <f t="shared" si="26"/>
        <v>0</v>
      </c>
      <c r="AM25" s="97">
        <v>0</v>
      </c>
      <c r="AN25" s="99">
        <f t="shared" si="27"/>
        <v>0</v>
      </c>
      <c r="AO25" s="102">
        <f t="shared" si="28"/>
        <v>0</v>
      </c>
      <c r="AP25" s="97">
        <v>0</v>
      </c>
      <c r="AQ25" s="99">
        <f t="shared" si="29"/>
        <v>0</v>
      </c>
      <c r="AR25" s="79">
        <f t="shared" si="30"/>
        <v>0</v>
      </c>
      <c r="AS25" s="82">
        <f t="shared" si="31"/>
        <v>0</v>
      </c>
      <c r="AT25" s="78">
        <f t="shared" si="31"/>
        <v>0</v>
      </c>
      <c r="AU25" s="82">
        <f t="shared" si="31"/>
        <v>0</v>
      </c>
      <c r="AV25" s="81">
        <v>0</v>
      </c>
      <c r="AW25" s="99">
        <f t="shared" si="32"/>
        <v>0</v>
      </c>
      <c r="AX25" s="102">
        <f t="shared" si="33"/>
        <v>0</v>
      </c>
      <c r="AY25" s="78">
        <v>0</v>
      </c>
      <c r="AZ25" s="99">
        <f t="shared" si="34"/>
        <v>0</v>
      </c>
      <c r="BA25" s="79">
        <f t="shared" si="35"/>
        <v>0</v>
      </c>
      <c r="BB25" s="82">
        <f t="shared" si="36"/>
        <v>0</v>
      </c>
      <c r="BC25" s="79">
        <f t="shared" si="36"/>
        <v>0</v>
      </c>
      <c r="BD25" s="102">
        <f t="shared" si="36"/>
        <v>0</v>
      </c>
      <c r="BE25" s="83">
        <f t="shared" si="37"/>
        <v>0</v>
      </c>
      <c r="BF25" s="200">
        <f t="shared" si="37"/>
        <v>0</v>
      </c>
      <c r="BG25" s="83">
        <f t="shared" si="1"/>
        <v>0</v>
      </c>
      <c r="BH25" s="83">
        <f t="shared" si="2"/>
        <v>0</v>
      </c>
      <c r="BI25" s="83">
        <f t="shared" si="41"/>
        <v>0</v>
      </c>
      <c r="BJ25" s="83">
        <f t="shared" si="42"/>
        <v>0</v>
      </c>
      <c r="BK25" s="83">
        <f t="shared" si="4"/>
        <v>0</v>
      </c>
      <c r="BL25" s="83">
        <f t="shared" si="5"/>
        <v>0</v>
      </c>
      <c r="BM25" s="84">
        <f t="shared" si="43"/>
        <v>0</v>
      </c>
      <c r="BN25" s="185">
        <f t="shared" si="38"/>
        <v>0</v>
      </c>
      <c r="BO25" s="186">
        <f t="shared" si="39"/>
        <v>0</v>
      </c>
    </row>
    <row r="26" spans="1:67" ht="16.5">
      <c r="A26" s="95">
        <v>19</v>
      </c>
      <c r="B26" s="96" t="s">
        <v>323</v>
      </c>
      <c r="C26" s="97">
        <v>0</v>
      </c>
      <c r="D26" s="79">
        <f t="shared" si="7"/>
        <v>0</v>
      </c>
      <c r="E26" s="79">
        <f t="shared" si="8"/>
        <v>0</v>
      </c>
      <c r="F26" s="98">
        <v>0</v>
      </c>
      <c r="G26" s="99">
        <f t="shared" si="40"/>
        <v>0</v>
      </c>
      <c r="H26" s="79">
        <f t="shared" si="10"/>
        <v>0</v>
      </c>
      <c r="I26" s="80">
        <f t="shared" si="11"/>
        <v>0</v>
      </c>
      <c r="J26" s="100">
        <f t="shared" si="11"/>
        <v>0</v>
      </c>
      <c r="K26" s="100">
        <f t="shared" si="11"/>
        <v>0</v>
      </c>
      <c r="L26" s="97">
        <v>0</v>
      </c>
      <c r="M26" s="79">
        <f t="shared" si="12"/>
        <v>0</v>
      </c>
      <c r="N26" s="79">
        <f t="shared" si="13"/>
        <v>0</v>
      </c>
      <c r="O26" s="97">
        <v>0</v>
      </c>
      <c r="P26" s="99">
        <f t="shared" si="14"/>
        <v>0</v>
      </c>
      <c r="Q26" s="79">
        <f t="shared" si="15"/>
        <v>0</v>
      </c>
      <c r="R26" s="80">
        <f t="shared" si="16"/>
        <v>0</v>
      </c>
      <c r="S26" s="100">
        <f t="shared" si="16"/>
        <v>0</v>
      </c>
      <c r="T26" s="100">
        <f t="shared" si="16"/>
        <v>0</v>
      </c>
      <c r="U26" s="97">
        <f>4.62</f>
        <v>4.62</v>
      </c>
      <c r="V26" s="79">
        <f t="shared" si="17"/>
        <v>21.640080000000001</v>
      </c>
      <c r="W26" s="79">
        <f t="shared" si="18"/>
        <v>129.84048000000001</v>
      </c>
      <c r="X26" s="101">
        <v>0.75</v>
      </c>
      <c r="Y26" s="99">
        <f>X26*(70.822-70)</f>
        <v>0.61650000000000205</v>
      </c>
      <c r="Z26" s="79">
        <f t="shared" si="20"/>
        <v>3.6990000000000123</v>
      </c>
      <c r="AA26" s="80">
        <f t="shared" si="21"/>
        <v>5.37</v>
      </c>
      <c r="AB26" s="80">
        <f t="shared" si="21"/>
        <v>22.256580000000003</v>
      </c>
      <c r="AC26" s="80">
        <f t="shared" si="21"/>
        <v>133.53948000000003</v>
      </c>
      <c r="AD26" s="97">
        <v>0</v>
      </c>
      <c r="AE26" s="79">
        <f t="shared" si="22"/>
        <v>0</v>
      </c>
      <c r="AF26" s="79">
        <f t="shared" si="23"/>
        <v>0</v>
      </c>
      <c r="AG26" s="97">
        <v>0</v>
      </c>
      <c r="AH26" s="99">
        <f t="shared" si="24"/>
        <v>0</v>
      </c>
      <c r="AI26" s="78">
        <f t="shared" si="25"/>
        <v>0</v>
      </c>
      <c r="AJ26" s="78">
        <f t="shared" si="26"/>
        <v>0</v>
      </c>
      <c r="AK26" s="78">
        <f t="shared" si="26"/>
        <v>0</v>
      </c>
      <c r="AL26" s="78">
        <f t="shared" si="26"/>
        <v>0</v>
      </c>
      <c r="AM26" s="97">
        <v>0</v>
      </c>
      <c r="AN26" s="99">
        <f t="shared" si="27"/>
        <v>0</v>
      </c>
      <c r="AO26" s="102">
        <f t="shared" si="28"/>
        <v>0</v>
      </c>
      <c r="AP26" s="97">
        <v>0</v>
      </c>
      <c r="AQ26" s="99">
        <f t="shared" si="29"/>
        <v>0</v>
      </c>
      <c r="AR26" s="79">
        <f t="shared" si="30"/>
        <v>0</v>
      </c>
      <c r="AS26" s="82">
        <f t="shared" si="31"/>
        <v>0</v>
      </c>
      <c r="AT26" s="78">
        <f t="shared" si="31"/>
        <v>0</v>
      </c>
      <c r="AU26" s="82">
        <f t="shared" si="31"/>
        <v>0</v>
      </c>
      <c r="AV26" s="81">
        <v>0</v>
      </c>
      <c r="AW26" s="99">
        <f t="shared" si="32"/>
        <v>0</v>
      </c>
      <c r="AX26" s="102">
        <f t="shared" si="33"/>
        <v>0</v>
      </c>
      <c r="AY26" s="78">
        <v>0</v>
      </c>
      <c r="AZ26" s="99">
        <f t="shared" si="34"/>
        <v>0</v>
      </c>
      <c r="BA26" s="79">
        <f t="shared" si="35"/>
        <v>0</v>
      </c>
      <c r="BB26" s="82">
        <f t="shared" si="36"/>
        <v>0</v>
      </c>
      <c r="BC26" s="79">
        <f t="shared" si="36"/>
        <v>0</v>
      </c>
      <c r="BD26" s="102">
        <f t="shared" si="36"/>
        <v>0</v>
      </c>
      <c r="BE26" s="83">
        <f t="shared" si="37"/>
        <v>4.62</v>
      </c>
      <c r="BF26" s="200">
        <f t="shared" si="37"/>
        <v>21.640080000000001</v>
      </c>
      <c r="BG26" s="83">
        <f t="shared" si="1"/>
        <v>129.84048000000001</v>
      </c>
      <c r="BH26" s="83">
        <f t="shared" si="2"/>
        <v>0.75</v>
      </c>
      <c r="BI26" s="83">
        <f t="shared" si="41"/>
        <v>0.61650000000000205</v>
      </c>
      <c r="BJ26" s="83">
        <f t="shared" si="42"/>
        <v>3.6990000000000123</v>
      </c>
      <c r="BK26" s="83">
        <f t="shared" si="4"/>
        <v>5.37</v>
      </c>
      <c r="BL26" s="83">
        <f t="shared" si="5"/>
        <v>22.256580000000003</v>
      </c>
      <c r="BM26" s="84">
        <f t="shared" si="43"/>
        <v>133.53948000000003</v>
      </c>
      <c r="BN26" s="185">
        <f t="shared" si="38"/>
        <v>66.769740000000013</v>
      </c>
      <c r="BO26" s="186">
        <f t="shared" si="39"/>
        <v>66.8</v>
      </c>
    </row>
    <row r="27" spans="1:67" ht="16.5">
      <c r="A27" s="95">
        <v>20</v>
      </c>
      <c r="B27" s="96" t="s">
        <v>324</v>
      </c>
      <c r="C27" s="97">
        <v>0</v>
      </c>
      <c r="D27" s="79">
        <f t="shared" si="7"/>
        <v>0</v>
      </c>
      <c r="E27" s="79">
        <f t="shared" si="8"/>
        <v>0</v>
      </c>
      <c r="F27" s="98">
        <v>0</v>
      </c>
      <c r="G27" s="99">
        <f t="shared" si="40"/>
        <v>0</v>
      </c>
      <c r="H27" s="79">
        <f t="shared" si="10"/>
        <v>0</v>
      </c>
      <c r="I27" s="80">
        <f t="shared" si="11"/>
        <v>0</v>
      </c>
      <c r="J27" s="100">
        <f t="shared" si="11"/>
        <v>0</v>
      </c>
      <c r="K27" s="100">
        <f t="shared" si="11"/>
        <v>0</v>
      </c>
      <c r="L27" s="97">
        <v>0</v>
      </c>
      <c r="M27" s="79">
        <f t="shared" si="12"/>
        <v>0</v>
      </c>
      <c r="N27" s="79">
        <f t="shared" si="13"/>
        <v>0</v>
      </c>
      <c r="O27" s="97">
        <v>0</v>
      </c>
      <c r="P27" s="99">
        <f t="shared" si="14"/>
        <v>0</v>
      </c>
      <c r="Q27" s="79">
        <f t="shared" si="15"/>
        <v>0</v>
      </c>
      <c r="R27" s="80">
        <f t="shared" si="16"/>
        <v>0</v>
      </c>
      <c r="S27" s="100">
        <f t="shared" si="16"/>
        <v>0</v>
      </c>
      <c r="T27" s="100">
        <f t="shared" si="16"/>
        <v>0</v>
      </c>
      <c r="U27" s="97">
        <v>0</v>
      </c>
      <c r="V27" s="79">
        <f t="shared" si="17"/>
        <v>0</v>
      </c>
      <c r="W27" s="79">
        <f t="shared" si="18"/>
        <v>0</v>
      </c>
      <c r="X27" s="101">
        <v>0</v>
      </c>
      <c r="Y27" s="99">
        <f t="shared" si="19"/>
        <v>0</v>
      </c>
      <c r="Z27" s="79">
        <f t="shared" si="20"/>
        <v>0</v>
      </c>
      <c r="AA27" s="80">
        <f t="shared" si="21"/>
        <v>0</v>
      </c>
      <c r="AB27" s="80">
        <f t="shared" si="21"/>
        <v>0</v>
      </c>
      <c r="AC27" s="80">
        <f t="shared" si="21"/>
        <v>0</v>
      </c>
      <c r="AD27" s="97">
        <v>0</v>
      </c>
      <c r="AE27" s="79">
        <f t="shared" si="22"/>
        <v>0</v>
      </c>
      <c r="AF27" s="79">
        <f t="shared" si="23"/>
        <v>0</v>
      </c>
      <c r="AG27" s="97">
        <v>0</v>
      </c>
      <c r="AH27" s="99">
        <f t="shared" si="24"/>
        <v>0</v>
      </c>
      <c r="AI27" s="78">
        <f t="shared" si="25"/>
        <v>0</v>
      </c>
      <c r="AJ27" s="78">
        <f t="shared" si="26"/>
        <v>0</v>
      </c>
      <c r="AK27" s="78">
        <f t="shared" si="26"/>
        <v>0</v>
      </c>
      <c r="AL27" s="78">
        <f t="shared" si="26"/>
        <v>0</v>
      </c>
      <c r="AM27" s="97">
        <v>0</v>
      </c>
      <c r="AN27" s="99">
        <f t="shared" si="27"/>
        <v>0</v>
      </c>
      <c r="AO27" s="102">
        <f t="shared" si="28"/>
        <v>0</v>
      </c>
      <c r="AP27" s="97">
        <v>0</v>
      </c>
      <c r="AQ27" s="99">
        <f t="shared" si="29"/>
        <v>0</v>
      </c>
      <c r="AR27" s="79">
        <f t="shared" si="30"/>
        <v>0</v>
      </c>
      <c r="AS27" s="82">
        <f t="shared" si="31"/>
        <v>0</v>
      </c>
      <c r="AT27" s="78">
        <f t="shared" si="31"/>
        <v>0</v>
      </c>
      <c r="AU27" s="82">
        <f t="shared" si="31"/>
        <v>0</v>
      </c>
      <c r="AV27" s="81">
        <v>0</v>
      </c>
      <c r="AW27" s="99">
        <f t="shared" si="32"/>
        <v>0</v>
      </c>
      <c r="AX27" s="102">
        <f t="shared" si="33"/>
        <v>0</v>
      </c>
      <c r="AY27" s="78">
        <v>0</v>
      </c>
      <c r="AZ27" s="99">
        <f t="shared" si="34"/>
        <v>0</v>
      </c>
      <c r="BA27" s="79">
        <f t="shared" si="35"/>
        <v>0</v>
      </c>
      <c r="BB27" s="82">
        <f t="shared" si="36"/>
        <v>0</v>
      </c>
      <c r="BC27" s="79">
        <f t="shared" si="36"/>
        <v>0</v>
      </c>
      <c r="BD27" s="102">
        <f t="shared" si="36"/>
        <v>0</v>
      </c>
      <c r="BE27" s="83">
        <f t="shared" si="37"/>
        <v>0</v>
      </c>
      <c r="BF27" s="200">
        <f t="shared" si="37"/>
        <v>0</v>
      </c>
      <c r="BG27" s="83">
        <f t="shared" si="1"/>
        <v>0</v>
      </c>
      <c r="BH27" s="83">
        <f t="shared" si="2"/>
        <v>0</v>
      </c>
      <c r="BI27" s="83">
        <f t="shared" si="41"/>
        <v>0</v>
      </c>
      <c r="BJ27" s="83">
        <f t="shared" si="42"/>
        <v>0</v>
      </c>
      <c r="BK27" s="83">
        <f t="shared" si="4"/>
        <v>0</v>
      </c>
      <c r="BL27" s="83">
        <f t="shared" si="5"/>
        <v>0</v>
      </c>
      <c r="BM27" s="84">
        <f t="shared" si="43"/>
        <v>0</v>
      </c>
      <c r="BN27" s="185">
        <f t="shared" si="38"/>
        <v>0</v>
      </c>
      <c r="BO27" s="186">
        <f t="shared" si="39"/>
        <v>0</v>
      </c>
    </row>
    <row r="28" spans="1:67" ht="16.5">
      <c r="A28" s="95">
        <v>21</v>
      </c>
      <c r="B28" s="96" t="s">
        <v>325</v>
      </c>
      <c r="C28" s="97">
        <v>0</v>
      </c>
      <c r="D28" s="79">
        <f t="shared" si="7"/>
        <v>0</v>
      </c>
      <c r="E28" s="79">
        <f t="shared" si="8"/>
        <v>0</v>
      </c>
      <c r="F28" s="98">
        <v>0</v>
      </c>
      <c r="G28" s="99">
        <f t="shared" si="40"/>
        <v>0</v>
      </c>
      <c r="H28" s="79">
        <f t="shared" si="10"/>
        <v>0</v>
      </c>
      <c r="I28" s="80">
        <f t="shared" si="11"/>
        <v>0</v>
      </c>
      <c r="J28" s="100">
        <f t="shared" si="11"/>
        <v>0</v>
      </c>
      <c r="K28" s="100">
        <f t="shared" si="11"/>
        <v>0</v>
      </c>
      <c r="L28" s="97">
        <v>0</v>
      </c>
      <c r="M28" s="79">
        <f t="shared" si="12"/>
        <v>0</v>
      </c>
      <c r="N28" s="79">
        <f t="shared" si="13"/>
        <v>0</v>
      </c>
      <c r="O28" s="97">
        <v>0</v>
      </c>
      <c r="P28" s="99">
        <f t="shared" si="14"/>
        <v>0</v>
      </c>
      <c r="Q28" s="79">
        <f t="shared" si="15"/>
        <v>0</v>
      </c>
      <c r="R28" s="80">
        <f t="shared" si="16"/>
        <v>0</v>
      </c>
      <c r="S28" s="100">
        <f t="shared" si="16"/>
        <v>0</v>
      </c>
      <c r="T28" s="100">
        <f t="shared" si="16"/>
        <v>0</v>
      </c>
      <c r="U28" s="97">
        <v>0</v>
      </c>
      <c r="V28" s="79">
        <f t="shared" si="17"/>
        <v>0</v>
      </c>
      <c r="W28" s="79">
        <f t="shared" si="18"/>
        <v>0</v>
      </c>
      <c r="X28" s="101">
        <v>0</v>
      </c>
      <c r="Y28" s="99">
        <f t="shared" si="19"/>
        <v>0</v>
      </c>
      <c r="Z28" s="79">
        <f t="shared" si="20"/>
        <v>0</v>
      </c>
      <c r="AA28" s="80">
        <f t="shared" si="21"/>
        <v>0</v>
      </c>
      <c r="AB28" s="80">
        <f t="shared" si="21"/>
        <v>0</v>
      </c>
      <c r="AC28" s="80">
        <f t="shared" si="21"/>
        <v>0</v>
      </c>
      <c r="AD28" s="97">
        <v>0</v>
      </c>
      <c r="AE28" s="79">
        <f t="shared" si="22"/>
        <v>0</v>
      </c>
      <c r="AF28" s="79">
        <f t="shared" si="23"/>
        <v>0</v>
      </c>
      <c r="AG28" s="97">
        <v>0</v>
      </c>
      <c r="AH28" s="99">
        <f t="shared" si="24"/>
        <v>0</v>
      </c>
      <c r="AI28" s="78">
        <f t="shared" si="25"/>
        <v>0</v>
      </c>
      <c r="AJ28" s="78">
        <f t="shared" si="26"/>
        <v>0</v>
      </c>
      <c r="AK28" s="78">
        <f t="shared" si="26"/>
        <v>0</v>
      </c>
      <c r="AL28" s="78">
        <f t="shared" si="26"/>
        <v>0</v>
      </c>
      <c r="AM28" s="97">
        <v>0</v>
      </c>
      <c r="AN28" s="99">
        <f t="shared" si="27"/>
        <v>0</v>
      </c>
      <c r="AO28" s="102">
        <f t="shared" si="28"/>
        <v>0</v>
      </c>
      <c r="AP28" s="97">
        <v>0</v>
      </c>
      <c r="AQ28" s="99">
        <f t="shared" si="29"/>
        <v>0</v>
      </c>
      <c r="AR28" s="79">
        <f t="shared" si="30"/>
        <v>0</v>
      </c>
      <c r="AS28" s="82">
        <f t="shared" si="31"/>
        <v>0</v>
      </c>
      <c r="AT28" s="78">
        <f t="shared" si="31"/>
        <v>0</v>
      </c>
      <c r="AU28" s="82">
        <f t="shared" si="31"/>
        <v>0</v>
      </c>
      <c r="AV28" s="81">
        <v>0</v>
      </c>
      <c r="AW28" s="99">
        <f t="shared" si="32"/>
        <v>0</v>
      </c>
      <c r="AX28" s="102">
        <f t="shared" si="33"/>
        <v>0</v>
      </c>
      <c r="AY28" s="78">
        <v>0</v>
      </c>
      <c r="AZ28" s="99">
        <f t="shared" si="34"/>
        <v>0</v>
      </c>
      <c r="BA28" s="79">
        <f t="shared" si="35"/>
        <v>0</v>
      </c>
      <c r="BB28" s="82">
        <f t="shared" si="36"/>
        <v>0</v>
      </c>
      <c r="BC28" s="79">
        <f t="shared" si="36"/>
        <v>0</v>
      </c>
      <c r="BD28" s="102">
        <f t="shared" si="36"/>
        <v>0</v>
      </c>
      <c r="BE28" s="83">
        <f t="shared" si="37"/>
        <v>0</v>
      </c>
      <c r="BF28" s="200">
        <f t="shared" si="37"/>
        <v>0</v>
      </c>
      <c r="BG28" s="83">
        <f t="shared" si="1"/>
        <v>0</v>
      </c>
      <c r="BH28" s="83">
        <f t="shared" si="2"/>
        <v>0</v>
      </c>
      <c r="BI28" s="83">
        <f t="shared" si="41"/>
        <v>0</v>
      </c>
      <c r="BJ28" s="83">
        <f t="shared" si="42"/>
        <v>0</v>
      </c>
      <c r="BK28" s="83">
        <f t="shared" si="4"/>
        <v>0</v>
      </c>
      <c r="BL28" s="83">
        <f t="shared" si="5"/>
        <v>0</v>
      </c>
      <c r="BM28" s="84">
        <f t="shared" si="43"/>
        <v>0</v>
      </c>
      <c r="BN28" s="185">
        <f t="shared" si="38"/>
        <v>0</v>
      </c>
      <c r="BO28" s="186">
        <f t="shared" si="39"/>
        <v>0</v>
      </c>
    </row>
    <row r="29" spans="1:67" ht="16.5">
      <c r="A29" s="95">
        <v>22</v>
      </c>
      <c r="B29" s="96" t="s">
        <v>326</v>
      </c>
      <c r="C29" s="97">
        <v>2</v>
      </c>
      <c r="D29" s="79">
        <f t="shared" si="7"/>
        <v>9.3680000000000003</v>
      </c>
      <c r="E29" s="79">
        <f t="shared" si="8"/>
        <v>56.207999999999998</v>
      </c>
      <c r="F29" s="98">
        <v>0</v>
      </c>
      <c r="G29" s="99">
        <f t="shared" si="40"/>
        <v>0</v>
      </c>
      <c r="H29" s="79">
        <f t="shared" si="10"/>
        <v>0</v>
      </c>
      <c r="I29" s="80">
        <f t="shared" si="11"/>
        <v>2</v>
      </c>
      <c r="J29" s="100">
        <f t="shared" si="11"/>
        <v>9.3680000000000003</v>
      </c>
      <c r="K29" s="100">
        <f t="shared" si="11"/>
        <v>56.207999999999998</v>
      </c>
      <c r="L29" s="97">
        <v>2</v>
      </c>
      <c r="M29" s="79">
        <f t="shared" si="12"/>
        <v>9.3680000000000003</v>
      </c>
      <c r="N29" s="79">
        <f t="shared" si="13"/>
        <v>56.207999999999998</v>
      </c>
      <c r="O29" s="97">
        <v>0</v>
      </c>
      <c r="P29" s="99">
        <f t="shared" si="14"/>
        <v>0</v>
      </c>
      <c r="Q29" s="79">
        <f t="shared" si="15"/>
        <v>0</v>
      </c>
      <c r="R29" s="80">
        <f t="shared" si="16"/>
        <v>2</v>
      </c>
      <c r="S29" s="100">
        <f t="shared" si="16"/>
        <v>9.3680000000000003</v>
      </c>
      <c r="T29" s="100">
        <f t="shared" si="16"/>
        <v>56.207999999999998</v>
      </c>
      <c r="U29" s="97">
        <v>0</v>
      </c>
      <c r="V29" s="79">
        <f t="shared" si="17"/>
        <v>0</v>
      </c>
      <c r="W29" s="79">
        <f t="shared" si="18"/>
        <v>0</v>
      </c>
      <c r="X29" s="101">
        <v>0</v>
      </c>
      <c r="Y29" s="99">
        <f t="shared" si="19"/>
        <v>0</v>
      </c>
      <c r="Z29" s="79">
        <f t="shared" si="20"/>
        <v>0</v>
      </c>
      <c r="AA29" s="80">
        <f t="shared" si="21"/>
        <v>0</v>
      </c>
      <c r="AB29" s="80">
        <f t="shared" si="21"/>
        <v>0</v>
      </c>
      <c r="AC29" s="80">
        <f t="shared" si="21"/>
        <v>0</v>
      </c>
      <c r="AD29" s="97">
        <v>0</v>
      </c>
      <c r="AE29" s="79">
        <f t="shared" si="22"/>
        <v>0</v>
      </c>
      <c r="AF29" s="79">
        <f t="shared" si="23"/>
        <v>0</v>
      </c>
      <c r="AG29" s="97">
        <v>0</v>
      </c>
      <c r="AH29" s="99">
        <f t="shared" si="24"/>
        <v>0</v>
      </c>
      <c r="AI29" s="78">
        <f t="shared" si="25"/>
        <v>0</v>
      </c>
      <c r="AJ29" s="78">
        <f t="shared" si="26"/>
        <v>0</v>
      </c>
      <c r="AK29" s="78">
        <f t="shared" si="26"/>
        <v>0</v>
      </c>
      <c r="AL29" s="78">
        <f t="shared" si="26"/>
        <v>0</v>
      </c>
      <c r="AM29" s="97">
        <v>0</v>
      </c>
      <c r="AN29" s="99">
        <f t="shared" si="27"/>
        <v>0</v>
      </c>
      <c r="AO29" s="102">
        <f t="shared" si="28"/>
        <v>0</v>
      </c>
      <c r="AP29" s="97">
        <v>0</v>
      </c>
      <c r="AQ29" s="99">
        <f t="shared" si="29"/>
        <v>0</v>
      </c>
      <c r="AR29" s="79">
        <f t="shared" si="30"/>
        <v>0</v>
      </c>
      <c r="AS29" s="82">
        <f t="shared" si="31"/>
        <v>0</v>
      </c>
      <c r="AT29" s="78">
        <f t="shared" si="31"/>
        <v>0</v>
      </c>
      <c r="AU29" s="82">
        <f t="shared" si="31"/>
        <v>0</v>
      </c>
      <c r="AV29" s="81">
        <v>0</v>
      </c>
      <c r="AW29" s="99">
        <f t="shared" si="32"/>
        <v>0</v>
      </c>
      <c r="AX29" s="102">
        <f t="shared" si="33"/>
        <v>0</v>
      </c>
      <c r="AY29" s="78">
        <v>0</v>
      </c>
      <c r="AZ29" s="99">
        <f t="shared" si="34"/>
        <v>0</v>
      </c>
      <c r="BA29" s="79">
        <f t="shared" si="35"/>
        <v>0</v>
      </c>
      <c r="BB29" s="82">
        <f t="shared" si="36"/>
        <v>0</v>
      </c>
      <c r="BC29" s="79">
        <f t="shared" si="36"/>
        <v>0</v>
      </c>
      <c r="BD29" s="102">
        <f t="shared" si="36"/>
        <v>0</v>
      </c>
      <c r="BE29" s="83">
        <f t="shared" si="37"/>
        <v>2</v>
      </c>
      <c r="BF29" s="200">
        <f t="shared" si="37"/>
        <v>9.3680000000000003</v>
      </c>
      <c r="BG29" s="83">
        <f t="shared" si="1"/>
        <v>56.207999999999998</v>
      </c>
      <c r="BH29" s="83">
        <f t="shared" si="2"/>
        <v>0</v>
      </c>
      <c r="BI29" s="83">
        <f t="shared" si="41"/>
        <v>0</v>
      </c>
      <c r="BJ29" s="83">
        <f t="shared" si="42"/>
        <v>0</v>
      </c>
      <c r="BK29" s="83">
        <f t="shared" si="4"/>
        <v>2</v>
      </c>
      <c r="BL29" s="83">
        <f t="shared" si="5"/>
        <v>9.3680000000000003</v>
      </c>
      <c r="BM29" s="84">
        <f t="shared" si="43"/>
        <v>56.207999999999998</v>
      </c>
      <c r="BN29" s="185">
        <f t="shared" si="38"/>
        <v>28.103999999999999</v>
      </c>
      <c r="BO29" s="186">
        <f t="shared" si="39"/>
        <v>28.1</v>
      </c>
    </row>
    <row r="30" spans="1:67" ht="16.5">
      <c r="A30" s="95">
        <v>23</v>
      </c>
      <c r="B30" s="96" t="s">
        <v>327</v>
      </c>
      <c r="C30" s="97">
        <v>2</v>
      </c>
      <c r="D30" s="79">
        <f t="shared" si="7"/>
        <v>9.3680000000000003</v>
      </c>
      <c r="E30" s="79">
        <f t="shared" si="8"/>
        <v>56.207999999999998</v>
      </c>
      <c r="F30" s="98">
        <v>0</v>
      </c>
      <c r="G30" s="99">
        <f t="shared" si="40"/>
        <v>0</v>
      </c>
      <c r="H30" s="79">
        <f t="shared" si="10"/>
        <v>0</v>
      </c>
      <c r="I30" s="80">
        <f t="shared" si="11"/>
        <v>2</v>
      </c>
      <c r="J30" s="100">
        <f t="shared" si="11"/>
        <v>9.3680000000000003</v>
      </c>
      <c r="K30" s="100">
        <f t="shared" si="11"/>
        <v>56.207999999999998</v>
      </c>
      <c r="L30" s="97">
        <v>2</v>
      </c>
      <c r="M30" s="79">
        <f t="shared" si="12"/>
        <v>9.3680000000000003</v>
      </c>
      <c r="N30" s="79">
        <f t="shared" si="13"/>
        <v>56.207999999999998</v>
      </c>
      <c r="O30" s="97">
        <v>0</v>
      </c>
      <c r="P30" s="99">
        <f t="shared" si="14"/>
        <v>0</v>
      </c>
      <c r="Q30" s="79">
        <f t="shared" si="15"/>
        <v>0</v>
      </c>
      <c r="R30" s="80">
        <f t="shared" si="16"/>
        <v>2</v>
      </c>
      <c r="S30" s="100">
        <f t="shared" si="16"/>
        <v>9.3680000000000003</v>
      </c>
      <c r="T30" s="100">
        <f t="shared" si="16"/>
        <v>56.207999999999998</v>
      </c>
      <c r="U30" s="97">
        <v>0</v>
      </c>
      <c r="V30" s="79">
        <f t="shared" si="17"/>
        <v>0</v>
      </c>
      <c r="W30" s="79">
        <f t="shared" si="18"/>
        <v>0</v>
      </c>
      <c r="X30" s="101">
        <v>0</v>
      </c>
      <c r="Y30" s="99">
        <f t="shared" si="19"/>
        <v>0</v>
      </c>
      <c r="Z30" s="79">
        <f t="shared" si="20"/>
        <v>0</v>
      </c>
      <c r="AA30" s="80">
        <f t="shared" si="21"/>
        <v>0</v>
      </c>
      <c r="AB30" s="80">
        <f t="shared" si="21"/>
        <v>0</v>
      </c>
      <c r="AC30" s="80">
        <f t="shared" si="21"/>
        <v>0</v>
      </c>
      <c r="AD30" s="97">
        <v>0</v>
      </c>
      <c r="AE30" s="79">
        <f t="shared" si="22"/>
        <v>0</v>
      </c>
      <c r="AF30" s="79">
        <f t="shared" si="23"/>
        <v>0</v>
      </c>
      <c r="AG30" s="97">
        <v>0</v>
      </c>
      <c r="AH30" s="99">
        <f t="shared" si="24"/>
        <v>0</v>
      </c>
      <c r="AI30" s="78">
        <f t="shared" si="25"/>
        <v>0</v>
      </c>
      <c r="AJ30" s="78">
        <f t="shared" si="26"/>
        <v>0</v>
      </c>
      <c r="AK30" s="78">
        <f t="shared" si="26"/>
        <v>0</v>
      </c>
      <c r="AL30" s="78">
        <f t="shared" si="26"/>
        <v>0</v>
      </c>
      <c r="AM30" s="97">
        <v>0</v>
      </c>
      <c r="AN30" s="99">
        <f t="shared" si="27"/>
        <v>0</v>
      </c>
      <c r="AO30" s="102">
        <f t="shared" si="28"/>
        <v>0</v>
      </c>
      <c r="AP30" s="97">
        <v>0</v>
      </c>
      <c r="AQ30" s="99">
        <f t="shared" si="29"/>
        <v>0</v>
      </c>
      <c r="AR30" s="79">
        <f t="shared" si="30"/>
        <v>0</v>
      </c>
      <c r="AS30" s="82">
        <f t="shared" si="31"/>
        <v>0</v>
      </c>
      <c r="AT30" s="78">
        <f t="shared" si="31"/>
        <v>0</v>
      </c>
      <c r="AU30" s="82">
        <f t="shared" si="31"/>
        <v>0</v>
      </c>
      <c r="AV30" s="81">
        <v>0</v>
      </c>
      <c r="AW30" s="99">
        <f t="shared" si="32"/>
        <v>0</v>
      </c>
      <c r="AX30" s="102">
        <f t="shared" si="33"/>
        <v>0</v>
      </c>
      <c r="AY30" s="78">
        <v>0</v>
      </c>
      <c r="AZ30" s="99">
        <f t="shared" si="34"/>
        <v>0</v>
      </c>
      <c r="BA30" s="79">
        <f t="shared" si="35"/>
        <v>0</v>
      </c>
      <c r="BB30" s="82">
        <f t="shared" si="36"/>
        <v>0</v>
      </c>
      <c r="BC30" s="79">
        <f t="shared" si="36"/>
        <v>0</v>
      </c>
      <c r="BD30" s="102">
        <f t="shared" si="36"/>
        <v>0</v>
      </c>
      <c r="BE30" s="83">
        <f t="shared" si="37"/>
        <v>2</v>
      </c>
      <c r="BF30" s="200">
        <f t="shared" si="37"/>
        <v>9.3680000000000003</v>
      </c>
      <c r="BG30" s="83">
        <f t="shared" si="1"/>
        <v>56.207999999999998</v>
      </c>
      <c r="BH30" s="83">
        <f t="shared" si="2"/>
        <v>0</v>
      </c>
      <c r="BI30" s="83">
        <f t="shared" si="41"/>
        <v>0</v>
      </c>
      <c r="BJ30" s="83">
        <f t="shared" si="42"/>
        <v>0</v>
      </c>
      <c r="BK30" s="83">
        <f t="shared" si="4"/>
        <v>2</v>
      </c>
      <c r="BL30" s="83">
        <f t="shared" si="5"/>
        <v>9.3680000000000003</v>
      </c>
      <c r="BM30" s="84">
        <f t="shared" si="43"/>
        <v>56.207999999999998</v>
      </c>
      <c r="BN30" s="185">
        <f t="shared" si="38"/>
        <v>28.103999999999999</v>
      </c>
      <c r="BO30" s="186">
        <f t="shared" si="39"/>
        <v>28.1</v>
      </c>
    </row>
    <row r="31" spans="1:67" ht="16.5">
      <c r="A31" s="95">
        <v>24</v>
      </c>
      <c r="B31" s="96" t="s">
        <v>328</v>
      </c>
      <c r="C31" s="97">
        <v>0</v>
      </c>
      <c r="D31" s="79">
        <f t="shared" si="7"/>
        <v>0</v>
      </c>
      <c r="E31" s="79">
        <f t="shared" si="8"/>
        <v>0</v>
      </c>
      <c r="F31" s="98">
        <v>0</v>
      </c>
      <c r="G31" s="99">
        <f t="shared" si="40"/>
        <v>0</v>
      </c>
      <c r="H31" s="79">
        <f t="shared" si="10"/>
        <v>0</v>
      </c>
      <c r="I31" s="80">
        <f t="shared" si="11"/>
        <v>0</v>
      </c>
      <c r="J31" s="100">
        <f t="shared" si="11"/>
        <v>0</v>
      </c>
      <c r="K31" s="100">
        <f t="shared" si="11"/>
        <v>0</v>
      </c>
      <c r="L31" s="97">
        <v>0</v>
      </c>
      <c r="M31" s="79">
        <f t="shared" si="12"/>
        <v>0</v>
      </c>
      <c r="N31" s="79">
        <f t="shared" si="13"/>
        <v>0</v>
      </c>
      <c r="O31" s="97">
        <v>0</v>
      </c>
      <c r="P31" s="99">
        <f t="shared" si="14"/>
        <v>0</v>
      </c>
      <c r="Q31" s="79">
        <f t="shared" si="15"/>
        <v>0</v>
      </c>
      <c r="R31" s="80">
        <f t="shared" si="16"/>
        <v>0</v>
      </c>
      <c r="S31" s="100">
        <f t="shared" si="16"/>
        <v>0</v>
      </c>
      <c r="T31" s="100">
        <f t="shared" si="16"/>
        <v>0</v>
      </c>
      <c r="U31" s="97">
        <v>0</v>
      </c>
      <c r="V31" s="79">
        <f t="shared" si="17"/>
        <v>0</v>
      </c>
      <c r="W31" s="79">
        <f t="shared" si="18"/>
        <v>0</v>
      </c>
      <c r="X31" s="101">
        <v>0</v>
      </c>
      <c r="Y31" s="99">
        <f t="shared" si="19"/>
        <v>0</v>
      </c>
      <c r="Z31" s="79">
        <f t="shared" si="20"/>
        <v>0</v>
      </c>
      <c r="AA31" s="80">
        <f t="shared" si="21"/>
        <v>0</v>
      </c>
      <c r="AB31" s="80">
        <f t="shared" si="21"/>
        <v>0</v>
      </c>
      <c r="AC31" s="80">
        <f t="shared" si="21"/>
        <v>0</v>
      </c>
      <c r="AD31" s="97">
        <v>0</v>
      </c>
      <c r="AE31" s="79">
        <f t="shared" si="22"/>
        <v>0</v>
      </c>
      <c r="AF31" s="79">
        <f t="shared" si="23"/>
        <v>0</v>
      </c>
      <c r="AG31" s="97">
        <v>0</v>
      </c>
      <c r="AH31" s="99">
        <f t="shared" si="24"/>
        <v>0</v>
      </c>
      <c r="AI31" s="78">
        <f t="shared" si="25"/>
        <v>0</v>
      </c>
      <c r="AJ31" s="78">
        <f t="shared" si="26"/>
        <v>0</v>
      </c>
      <c r="AK31" s="78">
        <f t="shared" si="26"/>
        <v>0</v>
      </c>
      <c r="AL31" s="78">
        <f t="shared" si="26"/>
        <v>0</v>
      </c>
      <c r="AM31" s="97">
        <v>0</v>
      </c>
      <c r="AN31" s="99">
        <f t="shared" si="27"/>
        <v>0</v>
      </c>
      <c r="AO31" s="102">
        <f t="shared" si="28"/>
        <v>0</v>
      </c>
      <c r="AP31" s="97">
        <v>0</v>
      </c>
      <c r="AQ31" s="99">
        <f t="shared" si="29"/>
        <v>0</v>
      </c>
      <c r="AR31" s="79">
        <f t="shared" si="30"/>
        <v>0</v>
      </c>
      <c r="AS31" s="82">
        <f t="shared" si="31"/>
        <v>0</v>
      </c>
      <c r="AT31" s="78">
        <f t="shared" si="31"/>
        <v>0</v>
      </c>
      <c r="AU31" s="82">
        <f t="shared" si="31"/>
        <v>0</v>
      </c>
      <c r="AV31" s="81">
        <v>0</v>
      </c>
      <c r="AW31" s="99">
        <f t="shared" si="32"/>
        <v>0</v>
      </c>
      <c r="AX31" s="102">
        <f t="shared" si="33"/>
        <v>0</v>
      </c>
      <c r="AY31" s="78">
        <v>0</v>
      </c>
      <c r="AZ31" s="99">
        <f t="shared" si="34"/>
        <v>0</v>
      </c>
      <c r="BA31" s="79">
        <f t="shared" si="35"/>
        <v>0</v>
      </c>
      <c r="BB31" s="82">
        <f t="shared" si="36"/>
        <v>0</v>
      </c>
      <c r="BC31" s="79">
        <f t="shared" si="36"/>
        <v>0</v>
      </c>
      <c r="BD31" s="102">
        <f t="shared" si="36"/>
        <v>0</v>
      </c>
      <c r="BE31" s="83">
        <f t="shared" si="37"/>
        <v>0</v>
      </c>
      <c r="BF31" s="200">
        <f t="shared" si="37"/>
        <v>0</v>
      </c>
      <c r="BG31" s="83">
        <f t="shared" si="1"/>
        <v>0</v>
      </c>
      <c r="BH31" s="83">
        <f t="shared" si="2"/>
        <v>0</v>
      </c>
      <c r="BI31" s="83">
        <f t="shared" si="41"/>
        <v>0</v>
      </c>
      <c r="BJ31" s="83">
        <f t="shared" si="42"/>
        <v>0</v>
      </c>
      <c r="BK31" s="83">
        <f t="shared" si="4"/>
        <v>0</v>
      </c>
      <c r="BL31" s="83">
        <f t="shared" si="5"/>
        <v>0</v>
      </c>
      <c r="BM31" s="84">
        <f t="shared" si="43"/>
        <v>0</v>
      </c>
      <c r="BN31" s="185">
        <f t="shared" si="38"/>
        <v>0</v>
      </c>
      <c r="BO31" s="186">
        <f t="shared" si="39"/>
        <v>0</v>
      </c>
    </row>
    <row r="32" spans="1:67" ht="16.5">
      <c r="A32" s="95">
        <v>25</v>
      </c>
      <c r="B32" s="96" t="s">
        <v>329</v>
      </c>
      <c r="C32" s="97">
        <v>0</v>
      </c>
      <c r="D32" s="79">
        <f t="shared" si="7"/>
        <v>0</v>
      </c>
      <c r="E32" s="79">
        <f t="shared" si="8"/>
        <v>0</v>
      </c>
      <c r="F32" s="98">
        <v>0</v>
      </c>
      <c r="G32" s="99">
        <f t="shared" si="40"/>
        <v>0</v>
      </c>
      <c r="H32" s="79">
        <f t="shared" si="10"/>
        <v>0</v>
      </c>
      <c r="I32" s="80">
        <f t="shared" si="11"/>
        <v>0</v>
      </c>
      <c r="J32" s="100">
        <f t="shared" si="11"/>
        <v>0</v>
      </c>
      <c r="K32" s="100">
        <f t="shared" si="11"/>
        <v>0</v>
      </c>
      <c r="L32" s="97">
        <v>0</v>
      </c>
      <c r="M32" s="79">
        <f t="shared" si="12"/>
        <v>0</v>
      </c>
      <c r="N32" s="79">
        <f t="shared" si="13"/>
        <v>0</v>
      </c>
      <c r="O32" s="97">
        <v>0</v>
      </c>
      <c r="P32" s="99">
        <f t="shared" si="14"/>
        <v>0</v>
      </c>
      <c r="Q32" s="79">
        <f t="shared" si="15"/>
        <v>0</v>
      </c>
      <c r="R32" s="80">
        <f t="shared" si="16"/>
        <v>0</v>
      </c>
      <c r="S32" s="100">
        <f t="shared" si="16"/>
        <v>0</v>
      </c>
      <c r="T32" s="100">
        <f t="shared" si="16"/>
        <v>0</v>
      </c>
      <c r="U32" s="97">
        <v>0</v>
      </c>
      <c r="V32" s="79">
        <f t="shared" si="17"/>
        <v>0</v>
      </c>
      <c r="W32" s="79">
        <f t="shared" si="18"/>
        <v>0</v>
      </c>
      <c r="X32" s="101">
        <v>0</v>
      </c>
      <c r="Y32" s="99">
        <f t="shared" si="19"/>
        <v>0</v>
      </c>
      <c r="Z32" s="79">
        <f t="shared" si="20"/>
        <v>0</v>
      </c>
      <c r="AA32" s="80">
        <f t="shared" si="21"/>
        <v>0</v>
      </c>
      <c r="AB32" s="80">
        <f t="shared" si="21"/>
        <v>0</v>
      </c>
      <c r="AC32" s="80">
        <f t="shared" si="21"/>
        <v>0</v>
      </c>
      <c r="AD32" s="97">
        <v>0</v>
      </c>
      <c r="AE32" s="79">
        <f t="shared" si="22"/>
        <v>0</v>
      </c>
      <c r="AF32" s="79">
        <f t="shared" si="23"/>
        <v>0</v>
      </c>
      <c r="AG32" s="97">
        <v>0</v>
      </c>
      <c r="AH32" s="99">
        <f t="shared" si="24"/>
        <v>0</v>
      </c>
      <c r="AI32" s="78">
        <f t="shared" si="25"/>
        <v>0</v>
      </c>
      <c r="AJ32" s="78">
        <f t="shared" si="26"/>
        <v>0</v>
      </c>
      <c r="AK32" s="78">
        <f t="shared" si="26"/>
        <v>0</v>
      </c>
      <c r="AL32" s="78">
        <f t="shared" si="26"/>
        <v>0</v>
      </c>
      <c r="AM32" s="97">
        <v>0</v>
      </c>
      <c r="AN32" s="99">
        <f t="shared" si="27"/>
        <v>0</v>
      </c>
      <c r="AO32" s="102">
        <f t="shared" si="28"/>
        <v>0</v>
      </c>
      <c r="AP32" s="97">
        <v>0</v>
      </c>
      <c r="AQ32" s="99">
        <f t="shared" si="29"/>
        <v>0</v>
      </c>
      <c r="AR32" s="79">
        <f t="shared" si="30"/>
        <v>0</v>
      </c>
      <c r="AS32" s="82">
        <f t="shared" si="31"/>
        <v>0</v>
      </c>
      <c r="AT32" s="78">
        <f t="shared" si="31"/>
        <v>0</v>
      </c>
      <c r="AU32" s="82">
        <f t="shared" si="31"/>
        <v>0</v>
      </c>
      <c r="AV32" s="81">
        <v>0</v>
      </c>
      <c r="AW32" s="99">
        <f t="shared" si="32"/>
        <v>0</v>
      </c>
      <c r="AX32" s="102">
        <f t="shared" si="33"/>
        <v>0</v>
      </c>
      <c r="AY32" s="78">
        <v>0</v>
      </c>
      <c r="AZ32" s="99">
        <f t="shared" si="34"/>
        <v>0</v>
      </c>
      <c r="BA32" s="79">
        <f t="shared" si="35"/>
        <v>0</v>
      </c>
      <c r="BB32" s="82">
        <f t="shared" si="36"/>
        <v>0</v>
      </c>
      <c r="BC32" s="79">
        <f t="shared" si="36"/>
        <v>0</v>
      </c>
      <c r="BD32" s="102">
        <f t="shared" si="36"/>
        <v>0</v>
      </c>
      <c r="BE32" s="83">
        <f t="shared" si="37"/>
        <v>0</v>
      </c>
      <c r="BF32" s="200">
        <f t="shared" si="37"/>
        <v>0</v>
      </c>
      <c r="BG32" s="83">
        <f t="shared" si="1"/>
        <v>0</v>
      </c>
      <c r="BH32" s="83">
        <f t="shared" si="2"/>
        <v>0</v>
      </c>
      <c r="BI32" s="83">
        <f t="shared" si="41"/>
        <v>0</v>
      </c>
      <c r="BJ32" s="83">
        <f t="shared" si="42"/>
        <v>0</v>
      </c>
      <c r="BK32" s="83">
        <f t="shared" si="4"/>
        <v>0</v>
      </c>
      <c r="BL32" s="83">
        <f t="shared" si="5"/>
        <v>0</v>
      </c>
      <c r="BM32" s="84">
        <f t="shared" si="43"/>
        <v>0</v>
      </c>
      <c r="BN32" s="185">
        <f t="shared" si="38"/>
        <v>0</v>
      </c>
      <c r="BO32" s="186">
        <f t="shared" si="39"/>
        <v>0</v>
      </c>
    </row>
    <row r="33" spans="1:67" ht="16.5">
      <c r="A33" s="95">
        <v>26</v>
      </c>
      <c r="B33" s="96" t="s">
        <v>330</v>
      </c>
      <c r="C33" s="97">
        <v>1</v>
      </c>
      <c r="D33" s="79">
        <f t="shared" si="7"/>
        <v>4.6840000000000002</v>
      </c>
      <c r="E33" s="79">
        <f t="shared" si="8"/>
        <v>28.103999999999999</v>
      </c>
      <c r="F33" s="98">
        <v>0</v>
      </c>
      <c r="G33" s="99">
        <f t="shared" si="40"/>
        <v>0</v>
      </c>
      <c r="H33" s="79">
        <f t="shared" si="10"/>
        <v>0</v>
      </c>
      <c r="I33" s="80">
        <f t="shared" si="11"/>
        <v>1</v>
      </c>
      <c r="J33" s="100">
        <f t="shared" si="11"/>
        <v>4.6840000000000002</v>
      </c>
      <c r="K33" s="100">
        <f t="shared" si="11"/>
        <v>28.103999999999999</v>
      </c>
      <c r="L33" s="97">
        <v>0</v>
      </c>
      <c r="M33" s="79">
        <f t="shared" si="12"/>
        <v>0</v>
      </c>
      <c r="N33" s="79">
        <f t="shared" si="13"/>
        <v>0</v>
      </c>
      <c r="O33" s="97">
        <v>0</v>
      </c>
      <c r="P33" s="99">
        <f t="shared" si="14"/>
        <v>0</v>
      </c>
      <c r="Q33" s="79">
        <f t="shared" si="15"/>
        <v>0</v>
      </c>
      <c r="R33" s="80">
        <f t="shared" si="16"/>
        <v>0</v>
      </c>
      <c r="S33" s="100">
        <f t="shared" si="16"/>
        <v>0</v>
      </c>
      <c r="T33" s="100">
        <f t="shared" si="16"/>
        <v>0</v>
      </c>
      <c r="U33" s="97">
        <v>6.16</v>
      </c>
      <c r="V33" s="79">
        <f t="shared" si="17"/>
        <v>28.853440000000003</v>
      </c>
      <c r="W33" s="79">
        <f t="shared" si="18"/>
        <v>173.12064000000001</v>
      </c>
      <c r="X33" s="101">
        <v>1</v>
      </c>
      <c r="Y33" s="99">
        <f>X33*(70.822-67)</f>
        <v>3.8220000000000027</v>
      </c>
      <c r="Z33" s="79">
        <f t="shared" si="20"/>
        <v>22.932000000000016</v>
      </c>
      <c r="AA33" s="80">
        <f t="shared" si="21"/>
        <v>7.16</v>
      </c>
      <c r="AB33" s="80">
        <f t="shared" si="21"/>
        <v>32.675440000000009</v>
      </c>
      <c r="AC33" s="80">
        <f t="shared" si="21"/>
        <v>196.05264000000003</v>
      </c>
      <c r="AD33" s="97">
        <v>0</v>
      </c>
      <c r="AE33" s="79">
        <f t="shared" si="22"/>
        <v>0</v>
      </c>
      <c r="AF33" s="79">
        <f t="shared" si="23"/>
        <v>0</v>
      </c>
      <c r="AG33" s="97">
        <v>0</v>
      </c>
      <c r="AH33" s="99">
        <f t="shared" si="24"/>
        <v>0</v>
      </c>
      <c r="AI33" s="78">
        <f t="shared" si="25"/>
        <v>0</v>
      </c>
      <c r="AJ33" s="78">
        <f t="shared" si="26"/>
        <v>0</v>
      </c>
      <c r="AK33" s="78">
        <f t="shared" si="26"/>
        <v>0</v>
      </c>
      <c r="AL33" s="78">
        <f t="shared" si="26"/>
        <v>0</v>
      </c>
      <c r="AM33" s="97">
        <v>0</v>
      </c>
      <c r="AN33" s="99">
        <f t="shared" si="27"/>
        <v>0</v>
      </c>
      <c r="AO33" s="102">
        <f t="shared" si="28"/>
        <v>0</v>
      </c>
      <c r="AP33" s="97">
        <v>0</v>
      </c>
      <c r="AQ33" s="99">
        <f t="shared" si="29"/>
        <v>0</v>
      </c>
      <c r="AR33" s="79">
        <f t="shared" si="30"/>
        <v>0</v>
      </c>
      <c r="AS33" s="82">
        <f t="shared" si="31"/>
        <v>0</v>
      </c>
      <c r="AT33" s="78">
        <f t="shared" si="31"/>
        <v>0</v>
      </c>
      <c r="AU33" s="82">
        <f t="shared" si="31"/>
        <v>0</v>
      </c>
      <c r="AV33" s="81">
        <v>0</v>
      </c>
      <c r="AW33" s="99">
        <f t="shared" si="32"/>
        <v>0</v>
      </c>
      <c r="AX33" s="102">
        <f t="shared" si="33"/>
        <v>0</v>
      </c>
      <c r="AY33" s="78">
        <v>0</v>
      </c>
      <c r="AZ33" s="99">
        <f t="shared" si="34"/>
        <v>0</v>
      </c>
      <c r="BA33" s="79">
        <f t="shared" si="35"/>
        <v>0</v>
      </c>
      <c r="BB33" s="82">
        <f t="shared" si="36"/>
        <v>0</v>
      </c>
      <c r="BC33" s="79">
        <f t="shared" si="36"/>
        <v>0</v>
      </c>
      <c r="BD33" s="102">
        <f t="shared" si="36"/>
        <v>0</v>
      </c>
      <c r="BE33" s="83">
        <f t="shared" si="37"/>
        <v>7.16</v>
      </c>
      <c r="BF33" s="200">
        <f t="shared" si="37"/>
        <v>33.537440000000004</v>
      </c>
      <c r="BG33" s="83">
        <f t="shared" si="1"/>
        <v>201.22464000000002</v>
      </c>
      <c r="BH33" s="83">
        <f t="shared" si="2"/>
        <v>1</v>
      </c>
      <c r="BI33" s="83">
        <f t="shared" si="41"/>
        <v>3.8220000000000027</v>
      </c>
      <c r="BJ33" s="83">
        <f t="shared" si="42"/>
        <v>22.932000000000016</v>
      </c>
      <c r="BK33" s="83">
        <f t="shared" si="4"/>
        <v>8.16</v>
      </c>
      <c r="BL33" s="83">
        <f t="shared" si="5"/>
        <v>37.359440000000006</v>
      </c>
      <c r="BM33" s="84">
        <f t="shared" si="43"/>
        <v>224.15664000000004</v>
      </c>
      <c r="BN33" s="185">
        <f t="shared" si="38"/>
        <v>112.07832000000002</v>
      </c>
      <c r="BO33" s="186">
        <f t="shared" si="39"/>
        <v>112.1</v>
      </c>
    </row>
    <row r="34" spans="1:67" ht="16.5">
      <c r="A34" s="95">
        <v>27</v>
      </c>
      <c r="B34" s="96" t="s">
        <v>331</v>
      </c>
      <c r="C34" s="97">
        <v>0</v>
      </c>
      <c r="D34" s="79">
        <f t="shared" si="7"/>
        <v>0</v>
      </c>
      <c r="E34" s="79">
        <f t="shared" si="8"/>
        <v>0</v>
      </c>
      <c r="F34" s="98">
        <v>0</v>
      </c>
      <c r="G34" s="99">
        <f t="shared" si="40"/>
        <v>0</v>
      </c>
      <c r="H34" s="79">
        <f t="shared" si="10"/>
        <v>0</v>
      </c>
      <c r="I34" s="80">
        <f t="shared" si="11"/>
        <v>0</v>
      </c>
      <c r="J34" s="100">
        <f t="shared" si="11"/>
        <v>0</v>
      </c>
      <c r="K34" s="100">
        <f t="shared" si="11"/>
        <v>0</v>
      </c>
      <c r="L34" s="97">
        <v>0</v>
      </c>
      <c r="M34" s="79">
        <f t="shared" si="12"/>
        <v>0</v>
      </c>
      <c r="N34" s="79">
        <f t="shared" si="13"/>
        <v>0</v>
      </c>
      <c r="O34" s="97">
        <v>0</v>
      </c>
      <c r="P34" s="99">
        <f t="shared" si="14"/>
        <v>0</v>
      </c>
      <c r="Q34" s="79">
        <f t="shared" si="15"/>
        <v>0</v>
      </c>
      <c r="R34" s="80">
        <f t="shared" si="16"/>
        <v>0</v>
      </c>
      <c r="S34" s="100">
        <f t="shared" si="16"/>
        <v>0</v>
      </c>
      <c r="T34" s="100">
        <f t="shared" si="16"/>
        <v>0</v>
      </c>
      <c r="U34" s="97">
        <v>0</v>
      </c>
      <c r="V34" s="79">
        <f t="shared" si="17"/>
        <v>0</v>
      </c>
      <c r="W34" s="79">
        <f t="shared" si="18"/>
        <v>0</v>
      </c>
      <c r="X34" s="101">
        <v>0</v>
      </c>
      <c r="Y34" s="99">
        <f t="shared" si="19"/>
        <v>0</v>
      </c>
      <c r="Z34" s="79">
        <f t="shared" si="20"/>
        <v>0</v>
      </c>
      <c r="AA34" s="80">
        <f t="shared" si="21"/>
        <v>0</v>
      </c>
      <c r="AB34" s="80">
        <f t="shared" si="21"/>
        <v>0</v>
      </c>
      <c r="AC34" s="80">
        <f t="shared" si="21"/>
        <v>0</v>
      </c>
      <c r="AD34" s="97">
        <v>0</v>
      </c>
      <c r="AE34" s="79">
        <f t="shared" si="22"/>
        <v>0</v>
      </c>
      <c r="AF34" s="79">
        <f t="shared" si="23"/>
        <v>0</v>
      </c>
      <c r="AG34" s="97">
        <v>0</v>
      </c>
      <c r="AH34" s="99">
        <f t="shared" si="24"/>
        <v>0</v>
      </c>
      <c r="AI34" s="78">
        <f t="shared" si="25"/>
        <v>0</v>
      </c>
      <c r="AJ34" s="78">
        <f t="shared" si="26"/>
        <v>0</v>
      </c>
      <c r="AK34" s="78">
        <f t="shared" si="26"/>
        <v>0</v>
      </c>
      <c r="AL34" s="78">
        <f t="shared" si="26"/>
        <v>0</v>
      </c>
      <c r="AM34" s="97">
        <v>0</v>
      </c>
      <c r="AN34" s="99">
        <f t="shared" si="27"/>
        <v>0</v>
      </c>
      <c r="AO34" s="102">
        <f t="shared" si="28"/>
        <v>0</v>
      </c>
      <c r="AP34" s="97">
        <v>0</v>
      </c>
      <c r="AQ34" s="99">
        <f t="shared" si="29"/>
        <v>0</v>
      </c>
      <c r="AR34" s="79">
        <f t="shared" si="30"/>
        <v>0</v>
      </c>
      <c r="AS34" s="82">
        <f t="shared" si="31"/>
        <v>0</v>
      </c>
      <c r="AT34" s="78">
        <f t="shared" si="31"/>
        <v>0</v>
      </c>
      <c r="AU34" s="82">
        <f t="shared" si="31"/>
        <v>0</v>
      </c>
      <c r="AV34" s="81">
        <v>0</v>
      </c>
      <c r="AW34" s="99">
        <f t="shared" si="32"/>
        <v>0</v>
      </c>
      <c r="AX34" s="102">
        <f t="shared" si="33"/>
        <v>0</v>
      </c>
      <c r="AY34" s="78">
        <v>0</v>
      </c>
      <c r="AZ34" s="99">
        <f t="shared" si="34"/>
        <v>0</v>
      </c>
      <c r="BA34" s="79">
        <f t="shared" si="35"/>
        <v>0</v>
      </c>
      <c r="BB34" s="82">
        <f t="shared" si="36"/>
        <v>0</v>
      </c>
      <c r="BC34" s="79">
        <f t="shared" si="36"/>
        <v>0</v>
      </c>
      <c r="BD34" s="102">
        <f t="shared" si="36"/>
        <v>0</v>
      </c>
      <c r="BE34" s="83">
        <f t="shared" si="37"/>
        <v>0</v>
      </c>
      <c r="BF34" s="200">
        <f t="shared" si="37"/>
        <v>0</v>
      </c>
      <c r="BG34" s="83">
        <f t="shared" si="1"/>
        <v>0</v>
      </c>
      <c r="BH34" s="83">
        <f t="shared" si="2"/>
        <v>0</v>
      </c>
      <c r="BI34" s="83">
        <f t="shared" si="41"/>
        <v>0</v>
      </c>
      <c r="BJ34" s="83">
        <f t="shared" si="42"/>
        <v>0</v>
      </c>
      <c r="BK34" s="83">
        <f t="shared" si="4"/>
        <v>0</v>
      </c>
      <c r="BL34" s="83">
        <f t="shared" si="5"/>
        <v>0</v>
      </c>
      <c r="BM34" s="84">
        <f t="shared" si="43"/>
        <v>0</v>
      </c>
      <c r="BN34" s="185">
        <f t="shared" si="38"/>
        <v>0</v>
      </c>
      <c r="BO34" s="186">
        <f t="shared" si="39"/>
        <v>0</v>
      </c>
    </row>
    <row r="35" spans="1:67" ht="16.5">
      <c r="A35" s="95">
        <v>28</v>
      </c>
      <c r="B35" s="96" t="s">
        <v>332</v>
      </c>
      <c r="C35" s="97">
        <v>0</v>
      </c>
      <c r="D35" s="79">
        <f t="shared" si="7"/>
        <v>0</v>
      </c>
      <c r="E35" s="79">
        <f t="shared" si="8"/>
        <v>0</v>
      </c>
      <c r="F35" s="98">
        <v>0</v>
      </c>
      <c r="G35" s="99">
        <f t="shared" si="40"/>
        <v>0</v>
      </c>
      <c r="H35" s="79">
        <f t="shared" si="10"/>
        <v>0</v>
      </c>
      <c r="I35" s="80">
        <f t="shared" si="11"/>
        <v>0</v>
      </c>
      <c r="J35" s="100">
        <f t="shared" si="11"/>
        <v>0</v>
      </c>
      <c r="K35" s="100">
        <f t="shared" si="11"/>
        <v>0</v>
      </c>
      <c r="L35" s="97">
        <v>0</v>
      </c>
      <c r="M35" s="79">
        <f t="shared" si="12"/>
        <v>0</v>
      </c>
      <c r="N35" s="79">
        <f t="shared" si="13"/>
        <v>0</v>
      </c>
      <c r="O35" s="97">
        <v>0</v>
      </c>
      <c r="P35" s="99">
        <f t="shared" si="14"/>
        <v>0</v>
      </c>
      <c r="Q35" s="79">
        <f t="shared" si="15"/>
        <v>0</v>
      </c>
      <c r="R35" s="80">
        <f t="shared" si="16"/>
        <v>0</v>
      </c>
      <c r="S35" s="100">
        <f t="shared" si="16"/>
        <v>0</v>
      </c>
      <c r="T35" s="100">
        <f t="shared" si="16"/>
        <v>0</v>
      </c>
      <c r="U35" s="97">
        <v>12</v>
      </c>
      <c r="V35" s="79">
        <f t="shared" si="17"/>
        <v>56.207999999999998</v>
      </c>
      <c r="W35" s="79">
        <f t="shared" si="18"/>
        <v>337.24799999999999</v>
      </c>
      <c r="X35" s="101">
        <v>3</v>
      </c>
      <c r="Y35" s="99">
        <f>X35*(70.822-66.263)</f>
        <v>13.676999999999992</v>
      </c>
      <c r="Z35" s="79">
        <f t="shared" si="20"/>
        <v>82.061999999999955</v>
      </c>
      <c r="AA35" s="80">
        <f t="shared" si="21"/>
        <v>15</v>
      </c>
      <c r="AB35" s="80">
        <f t="shared" si="21"/>
        <v>69.884999999999991</v>
      </c>
      <c r="AC35" s="80">
        <f t="shared" si="21"/>
        <v>419.30999999999995</v>
      </c>
      <c r="AD35" s="97">
        <v>0</v>
      </c>
      <c r="AE35" s="79">
        <f t="shared" si="22"/>
        <v>0</v>
      </c>
      <c r="AF35" s="79">
        <f t="shared" si="23"/>
        <v>0</v>
      </c>
      <c r="AG35" s="97">
        <v>0</v>
      </c>
      <c r="AH35" s="99">
        <f t="shared" si="24"/>
        <v>0</v>
      </c>
      <c r="AI35" s="78">
        <f t="shared" si="25"/>
        <v>0</v>
      </c>
      <c r="AJ35" s="78">
        <f t="shared" si="26"/>
        <v>0</v>
      </c>
      <c r="AK35" s="78">
        <f t="shared" si="26"/>
        <v>0</v>
      </c>
      <c r="AL35" s="78">
        <f t="shared" si="26"/>
        <v>0</v>
      </c>
      <c r="AM35" s="97">
        <v>0</v>
      </c>
      <c r="AN35" s="99">
        <f t="shared" si="27"/>
        <v>0</v>
      </c>
      <c r="AO35" s="102">
        <f t="shared" si="28"/>
        <v>0</v>
      </c>
      <c r="AP35" s="97">
        <v>0</v>
      </c>
      <c r="AQ35" s="99">
        <f t="shared" si="29"/>
        <v>0</v>
      </c>
      <c r="AR35" s="79">
        <f t="shared" si="30"/>
        <v>0</v>
      </c>
      <c r="AS35" s="82">
        <f t="shared" si="31"/>
        <v>0</v>
      </c>
      <c r="AT35" s="78">
        <f t="shared" si="31"/>
        <v>0</v>
      </c>
      <c r="AU35" s="82">
        <f t="shared" si="31"/>
        <v>0</v>
      </c>
      <c r="AV35" s="81">
        <v>0</v>
      </c>
      <c r="AW35" s="99">
        <f t="shared" si="32"/>
        <v>0</v>
      </c>
      <c r="AX35" s="102">
        <f t="shared" si="33"/>
        <v>0</v>
      </c>
      <c r="AY35" s="78">
        <v>0</v>
      </c>
      <c r="AZ35" s="99">
        <f t="shared" si="34"/>
        <v>0</v>
      </c>
      <c r="BA35" s="79">
        <f t="shared" si="35"/>
        <v>0</v>
      </c>
      <c r="BB35" s="82">
        <f t="shared" si="36"/>
        <v>0</v>
      </c>
      <c r="BC35" s="79">
        <f t="shared" si="36"/>
        <v>0</v>
      </c>
      <c r="BD35" s="102">
        <f t="shared" si="36"/>
        <v>0</v>
      </c>
      <c r="BE35" s="83">
        <f t="shared" si="37"/>
        <v>12</v>
      </c>
      <c r="BF35" s="200">
        <f t="shared" si="37"/>
        <v>56.207999999999998</v>
      </c>
      <c r="BG35" s="83">
        <f t="shared" si="1"/>
        <v>337.24799999999999</v>
      </c>
      <c r="BH35" s="83">
        <f t="shared" si="2"/>
        <v>3</v>
      </c>
      <c r="BI35" s="83">
        <f t="shared" si="41"/>
        <v>13.676999999999992</v>
      </c>
      <c r="BJ35" s="83">
        <f t="shared" si="42"/>
        <v>82.061999999999955</v>
      </c>
      <c r="BK35" s="83">
        <f t="shared" si="4"/>
        <v>15</v>
      </c>
      <c r="BL35" s="83">
        <f t="shared" si="5"/>
        <v>69.884999999999991</v>
      </c>
      <c r="BM35" s="84">
        <f t="shared" si="43"/>
        <v>419.30999999999995</v>
      </c>
      <c r="BN35" s="185">
        <f t="shared" si="38"/>
        <v>209.65499999999997</v>
      </c>
      <c r="BO35" s="186">
        <f t="shared" si="39"/>
        <v>209.7</v>
      </c>
    </row>
    <row r="36" spans="1:67" ht="16.5">
      <c r="A36" s="95">
        <v>29</v>
      </c>
      <c r="B36" s="96" t="s">
        <v>333</v>
      </c>
      <c r="C36" s="97">
        <v>2</v>
      </c>
      <c r="D36" s="79">
        <f t="shared" si="7"/>
        <v>9.3680000000000003</v>
      </c>
      <c r="E36" s="79">
        <f t="shared" si="8"/>
        <v>56.207999999999998</v>
      </c>
      <c r="F36" s="98">
        <v>0</v>
      </c>
      <c r="G36" s="99">
        <f t="shared" si="40"/>
        <v>0</v>
      </c>
      <c r="H36" s="79">
        <f t="shared" si="10"/>
        <v>0</v>
      </c>
      <c r="I36" s="80">
        <f t="shared" si="11"/>
        <v>2</v>
      </c>
      <c r="J36" s="100">
        <f t="shared" si="11"/>
        <v>9.3680000000000003</v>
      </c>
      <c r="K36" s="100">
        <f t="shared" si="11"/>
        <v>56.207999999999998</v>
      </c>
      <c r="L36" s="97">
        <v>0</v>
      </c>
      <c r="M36" s="79">
        <f t="shared" si="12"/>
        <v>0</v>
      </c>
      <c r="N36" s="79">
        <f t="shared" si="13"/>
        <v>0</v>
      </c>
      <c r="O36" s="97">
        <v>0</v>
      </c>
      <c r="P36" s="99">
        <f t="shared" si="14"/>
        <v>0</v>
      </c>
      <c r="Q36" s="79">
        <f t="shared" si="15"/>
        <v>0</v>
      </c>
      <c r="R36" s="80">
        <f t="shared" si="16"/>
        <v>0</v>
      </c>
      <c r="S36" s="100">
        <f t="shared" si="16"/>
        <v>0</v>
      </c>
      <c r="T36" s="100">
        <f t="shared" si="16"/>
        <v>0</v>
      </c>
      <c r="U36" s="97">
        <v>0</v>
      </c>
      <c r="V36" s="79">
        <f t="shared" si="17"/>
        <v>0</v>
      </c>
      <c r="W36" s="79">
        <f t="shared" si="18"/>
        <v>0</v>
      </c>
      <c r="X36" s="101">
        <v>0</v>
      </c>
      <c r="Y36" s="99">
        <f t="shared" si="19"/>
        <v>0</v>
      </c>
      <c r="Z36" s="79">
        <f t="shared" si="20"/>
        <v>0</v>
      </c>
      <c r="AA36" s="80">
        <f t="shared" si="21"/>
        <v>0</v>
      </c>
      <c r="AB36" s="80">
        <f t="shared" si="21"/>
        <v>0</v>
      </c>
      <c r="AC36" s="80">
        <f t="shared" si="21"/>
        <v>0</v>
      </c>
      <c r="AD36" s="97">
        <v>0</v>
      </c>
      <c r="AE36" s="79">
        <f t="shared" si="22"/>
        <v>0</v>
      </c>
      <c r="AF36" s="79">
        <f t="shared" si="23"/>
        <v>0</v>
      </c>
      <c r="AG36" s="97">
        <v>0</v>
      </c>
      <c r="AH36" s="99">
        <f t="shared" si="24"/>
        <v>0</v>
      </c>
      <c r="AI36" s="78">
        <f t="shared" si="25"/>
        <v>0</v>
      </c>
      <c r="AJ36" s="78">
        <f t="shared" si="26"/>
        <v>0</v>
      </c>
      <c r="AK36" s="78">
        <f t="shared" si="26"/>
        <v>0</v>
      </c>
      <c r="AL36" s="78">
        <f t="shared" si="26"/>
        <v>0</v>
      </c>
      <c r="AM36" s="97">
        <v>0</v>
      </c>
      <c r="AN36" s="99">
        <f t="shared" si="27"/>
        <v>0</v>
      </c>
      <c r="AO36" s="102">
        <f t="shared" si="28"/>
        <v>0</v>
      </c>
      <c r="AP36" s="97">
        <v>0</v>
      </c>
      <c r="AQ36" s="99">
        <f t="shared" si="29"/>
        <v>0</v>
      </c>
      <c r="AR36" s="79">
        <f t="shared" si="30"/>
        <v>0</v>
      </c>
      <c r="AS36" s="82">
        <f t="shared" si="31"/>
        <v>0</v>
      </c>
      <c r="AT36" s="78">
        <f t="shared" si="31"/>
        <v>0</v>
      </c>
      <c r="AU36" s="82">
        <f t="shared" si="31"/>
        <v>0</v>
      </c>
      <c r="AV36" s="81">
        <v>0</v>
      </c>
      <c r="AW36" s="99">
        <f t="shared" si="32"/>
        <v>0</v>
      </c>
      <c r="AX36" s="102">
        <f t="shared" si="33"/>
        <v>0</v>
      </c>
      <c r="AY36" s="78">
        <v>0</v>
      </c>
      <c r="AZ36" s="99">
        <f t="shared" si="34"/>
        <v>0</v>
      </c>
      <c r="BA36" s="79">
        <f t="shared" si="35"/>
        <v>0</v>
      </c>
      <c r="BB36" s="82">
        <f t="shared" si="36"/>
        <v>0</v>
      </c>
      <c r="BC36" s="79">
        <f t="shared" si="36"/>
        <v>0</v>
      </c>
      <c r="BD36" s="102">
        <f t="shared" si="36"/>
        <v>0</v>
      </c>
      <c r="BE36" s="83">
        <f t="shared" si="37"/>
        <v>2</v>
      </c>
      <c r="BF36" s="200">
        <f t="shared" si="37"/>
        <v>9.3680000000000003</v>
      </c>
      <c r="BG36" s="83">
        <f t="shared" si="1"/>
        <v>56.207999999999998</v>
      </c>
      <c r="BH36" s="83">
        <f t="shared" si="2"/>
        <v>0</v>
      </c>
      <c r="BI36" s="83">
        <f t="shared" si="41"/>
        <v>0</v>
      </c>
      <c r="BJ36" s="83">
        <f t="shared" si="42"/>
        <v>0</v>
      </c>
      <c r="BK36" s="83">
        <f t="shared" si="4"/>
        <v>2</v>
      </c>
      <c r="BL36" s="83">
        <f t="shared" si="5"/>
        <v>9.3680000000000003</v>
      </c>
      <c r="BM36" s="84">
        <f t="shared" si="43"/>
        <v>56.207999999999998</v>
      </c>
      <c r="BN36" s="185">
        <f t="shared" si="38"/>
        <v>28.103999999999999</v>
      </c>
      <c r="BO36" s="186">
        <f t="shared" si="39"/>
        <v>28.1</v>
      </c>
    </row>
    <row r="37" spans="1:67" ht="16.5">
      <c r="A37" s="95">
        <v>30</v>
      </c>
      <c r="B37" s="96" t="s">
        <v>334</v>
      </c>
      <c r="C37" s="97">
        <v>1</v>
      </c>
      <c r="D37" s="79">
        <f t="shared" si="7"/>
        <v>4.6840000000000002</v>
      </c>
      <c r="E37" s="79">
        <f t="shared" si="8"/>
        <v>28.103999999999999</v>
      </c>
      <c r="F37" s="98">
        <v>0</v>
      </c>
      <c r="G37" s="99">
        <f t="shared" si="40"/>
        <v>0</v>
      </c>
      <c r="H37" s="79">
        <f t="shared" si="10"/>
        <v>0</v>
      </c>
      <c r="I37" s="80">
        <f t="shared" si="11"/>
        <v>1</v>
      </c>
      <c r="J37" s="100">
        <f t="shared" si="11"/>
        <v>4.6840000000000002</v>
      </c>
      <c r="K37" s="100">
        <f t="shared" si="11"/>
        <v>28.103999999999999</v>
      </c>
      <c r="L37" s="97">
        <v>0</v>
      </c>
      <c r="M37" s="79">
        <f t="shared" si="12"/>
        <v>0</v>
      </c>
      <c r="N37" s="79">
        <f t="shared" si="13"/>
        <v>0</v>
      </c>
      <c r="O37" s="97">
        <v>0</v>
      </c>
      <c r="P37" s="99">
        <f t="shared" si="14"/>
        <v>0</v>
      </c>
      <c r="Q37" s="79">
        <f t="shared" si="15"/>
        <v>0</v>
      </c>
      <c r="R37" s="80">
        <f t="shared" si="16"/>
        <v>0</v>
      </c>
      <c r="S37" s="100">
        <f t="shared" si="16"/>
        <v>0</v>
      </c>
      <c r="T37" s="100">
        <f t="shared" si="16"/>
        <v>0</v>
      </c>
      <c r="U37" s="97">
        <v>0</v>
      </c>
      <c r="V37" s="79">
        <f t="shared" si="17"/>
        <v>0</v>
      </c>
      <c r="W37" s="79">
        <f t="shared" si="18"/>
        <v>0</v>
      </c>
      <c r="X37" s="101">
        <v>0</v>
      </c>
      <c r="Y37" s="99">
        <f t="shared" si="19"/>
        <v>0</v>
      </c>
      <c r="Z37" s="79">
        <f t="shared" si="20"/>
        <v>0</v>
      </c>
      <c r="AA37" s="80">
        <f t="shared" si="21"/>
        <v>0</v>
      </c>
      <c r="AB37" s="80">
        <f t="shared" si="21"/>
        <v>0</v>
      </c>
      <c r="AC37" s="80">
        <f t="shared" si="21"/>
        <v>0</v>
      </c>
      <c r="AD37" s="97">
        <v>0</v>
      </c>
      <c r="AE37" s="79">
        <f t="shared" si="22"/>
        <v>0</v>
      </c>
      <c r="AF37" s="79">
        <f t="shared" si="23"/>
        <v>0</v>
      </c>
      <c r="AG37" s="97">
        <v>0</v>
      </c>
      <c r="AH37" s="99">
        <f t="shared" si="24"/>
        <v>0</v>
      </c>
      <c r="AI37" s="78">
        <f t="shared" si="25"/>
        <v>0</v>
      </c>
      <c r="AJ37" s="78">
        <f t="shared" si="26"/>
        <v>0</v>
      </c>
      <c r="AK37" s="78">
        <f t="shared" si="26"/>
        <v>0</v>
      </c>
      <c r="AL37" s="78">
        <f t="shared" si="26"/>
        <v>0</v>
      </c>
      <c r="AM37" s="97">
        <v>0</v>
      </c>
      <c r="AN37" s="99">
        <f t="shared" si="27"/>
        <v>0</v>
      </c>
      <c r="AO37" s="102">
        <f t="shared" si="28"/>
        <v>0</v>
      </c>
      <c r="AP37" s="97">
        <v>0</v>
      </c>
      <c r="AQ37" s="99">
        <f t="shared" si="29"/>
        <v>0</v>
      </c>
      <c r="AR37" s="79">
        <f t="shared" si="30"/>
        <v>0</v>
      </c>
      <c r="AS37" s="82">
        <f t="shared" si="31"/>
        <v>0</v>
      </c>
      <c r="AT37" s="78">
        <f t="shared" si="31"/>
        <v>0</v>
      </c>
      <c r="AU37" s="82">
        <f t="shared" si="31"/>
        <v>0</v>
      </c>
      <c r="AV37" s="81">
        <v>0</v>
      </c>
      <c r="AW37" s="99">
        <f t="shared" si="32"/>
        <v>0</v>
      </c>
      <c r="AX37" s="102">
        <f t="shared" si="33"/>
        <v>0</v>
      </c>
      <c r="AY37" s="78">
        <v>0</v>
      </c>
      <c r="AZ37" s="99">
        <f t="shared" si="34"/>
        <v>0</v>
      </c>
      <c r="BA37" s="79">
        <f t="shared" si="35"/>
        <v>0</v>
      </c>
      <c r="BB37" s="82">
        <f t="shared" si="36"/>
        <v>0</v>
      </c>
      <c r="BC37" s="79">
        <f t="shared" si="36"/>
        <v>0</v>
      </c>
      <c r="BD37" s="102">
        <f t="shared" si="36"/>
        <v>0</v>
      </c>
      <c r="BE37" s="83">
        <f t="shared" si="37"/>
        <v>1</v>
      </c>
      <c r="BF37" s="200">
        <f t="shared" si="37"/>
        <v>4.6840000000000002</v>
      </c>
      <c r="BG37" s="83">
        <f t="shared" si="1"/>
        <v>28.103999999999999</v>
      </c>
      <c r="BH37" s="83">
        <f t="shared" si="2"/>
        <v>0</v>
      </c>
      <c r="BI37" s="83">
        <f t="shared" si="41"/>
        <v>0</v>
      </c>
      <c r="BJ37" s="83">
        <f t="shared" si="42"/>
        <v>0</v>
      </c>
      <c r="BK37" s="83">
        <f t="shared" si="4"/>
        <v>1</v>
      </c>
      <c r="BL37" s="83">
        <f t="shared" si="5"/>
        <v>4.6840000000000002</v>
      </c>
      <c r="BM37" s="84">
        <f t="shared" si="43"/>
        <v>28.103999999999999</v>
      </c>
      <c r="BN37" s="185">
        <f t="shared" si="38"/>
        <v>14.052</v>
      </c>
      <c r="BO37" s="186">
        <f t="shared" si="39"/>
        <v>14.1</v>
      </c>
    </row>
    <row r="38" spans="1:67" ht="16.5">
      <c r="A38" s="95">
        <v>31</v>
      </c>
      <c r="B38" s="96" t="s">
        <v>335</v>
      </c>
      <c r="C38" s="97">
        <v>0</v>
      </c>
      <c r="D38" s="79">
        <f t="shared" si="7"/>
        <v>0</v>
      </c>
      <c r="E38" s="79">
        <f t="shared" si="8"/>
        <v>0</v>
      </c>
      <c r="F38" s="98">
        <v>3</v>
      </c>
      <c r="G38" s="99">
        <f>F38*(70.822-70)</f>
        <v>2.4660000000000082</v>
      </c>
      <c r="H38" s="79">
        <f t="shared" si="10"/>
        <v>14.796000000000049</v>
      </c>
      <c r="I38" s="80">
        <f t="shared" si="11"/>
        <v>3</v>
      </c>
      <c r="J38" s="100">
        <f t="shared" si="11"/>
        <v>2.4660000000000082</v>
      </c>
      <c r="K38" s="100">
        <f t="shared" si="11"/>
        <v>14.796000000000049</v>
      </c>
      <c r="L38" s="97">
        <v>0</v>
      </c>
      <c r="M38" s="79">
        <f t="shared" si="12"/>
        <v>0</v>
      </c>
      <c r="N38" s="79">
        <f t="shared" si="13"/>
        <v>0</v>
      </c>
      <c r="O38" s="97">
        <v>1</v>
      </c>
      <c r="P38" s="99">
        <f>O38*(70.822-70)</f>
        <v>0.82200000000000273</v>
      </c>
      <c r="Q38" s="79">
        <f t="shared" si="15"/>
        <v>4.9320000000000164</v>
      </c>
      <c r="R38" s="80">
        <f t="shared" si="16"/>
        <v>1</v>
      </c>
      <c r="S38" s="100">
        <f t="shared" si="16"/>
        <v>0.82200000000000273</v>
      </c>
      <c r="T38" s="100">
        <f t="shared" si="16"/>
        <v>4.9320000000000164</v>
      </c>
      <c r="U38" s="97">
        <v>0</v>
      </c>
      <c r="V38" s="79">
        <f t="shared" si="17"/>
        <v>0</v>
      </c>
      <c r="W38" s="79">
        <f t="shared" si="18"/>
        <v>0</v>
      </c>
      <c r="X38" s="101">
        <v>35</v>
      </c>
      <c r="Y38" s="99">
        <f>X38*(70.822-67.5)</f>
        <v>116.2700000000001</v>
      </c>
      <c r="Z38" s="79">
        <f t="shared" si="20"/>
        <v>697.62000000000057</v>
      </c>
      <c r="AA38" s="80">
        <f t="shared" si="21"/>
        <v>35</v>
      </c>
      <c r="AB38" s="80">
        <f t="shared" si="21"/>
        <v>116.2700000000001</v>
      </c>
      <c r="AC38" s="80">
        <f t="shared" si="21"/>
        <v>697.62000000000057</v>
      </c>
      <c r="AD38" s="97">
        <v>0</v>
      </c>
      <c r="AE38" s="79">
        <f t="shared" si="22"/>
        <v>0</v>
      </c>
      <c r="AF38" s="79">
        <f t="shared" si="23"/>
        <v>0</v>
      </c>
      <c r="AG38" s="97">
        <v>2</v>
      </c>
      <c r="AH38" s="99">
        <f>AG38*(70.822-67.5)</f>
        <v>6.6440000000000055</v>
      </c>
      <c r="AI38" s="78">
        <f t="shared" si="25"/>
        <v>39.864000000000033</v>
      </c>
      <c r="AJ38" s="78">
        <f t="shared" si="26"/>
        <v>2</v>
      </c>
      <c r="AK38" s="78">
        <f t="shared" si="26"/>
        <v>6.6440000000000055</v>
      </c>
      <c r="AL38" s="78">
        <f t="shared" si="26"/>
        <v>39.864000000000033</v>
      </c>
      <c r="AM38" s="97">
        <v>0</v>
      </c>
      <c r="AN38" s="99">
        <f t="shared" si="27"/>
        <v>0</v>
      </c>
      <c r="AO38" s="102">
        <f t="shared" si="28"/>
        <v>0</v>
      </c>
      <c r="AP38" s="97">
        <v>0</v>
      </c>
      <c r="AQ38" s="99">
        <f t="shared" si="29"/>
        <v>0</v>
      </c>
      <c r="AR38" s="79">
        <f t="shared" si="30"/>
        <v>0</v>
      </c>
      <c r="AS38" s="82">
        <f t="shared" si="31"/>
        <v>0</v>
      </c>
      <c r="AT38" s="78">
        <f t="shared" si="31"/>
        <v>0</v>
      </c>
      <c r="AU38" s="82">
        <f t="shared" si="31"/>
        <v>0</v>
      </c>
      <c r="AV38" s="81">
        <v>0</v>
      </c>
      <c r="AW38" s="99">
        <f t="shared" si="32"/>
        <v>0</v>
      </c>
      <c r="AX38" s="102">
        <f t="shared" si="33"/>
        <v>0</v>
      </c>
      <c r="AY38" s="78">
        <v>0</v>
      </c>
      <c r="AZ38" s="99">
        <f t="shared" si="34"/>
        <v>0</v>
      </c>
      <c r="BA38" s="79">
        <f t="shared" si="35"/>
        <v>0</v>
      </c>
      <c r="BB38" s="82">
        <f t="shared" si="36"/>
        <v>0</v>
      </c>
      <c r="BC38" s="79">
        <f t="shared" si="36"/>
        <v>0</v>
      </c>
      <c r="BD38" s="102">
        <f t="shared" si="36"/>
        <v>0</v>
      </c>
      <c r="BE38" s="83">
        <f t="shared" si="37"/>
        <v>0</v>
      </c>
      <c r="BF38" s="200">
        <f t="shared" si="37"/>
        <v>0</v>
      </c>
      <c r="BG38" s="83">
        <f t="shared" si="1"/>
        <v>0</v>
      </c>
      <c r="BH38" s="83">
        <f t="shared" si="2"/>
        <v>38</v>
      </c>
      <c r="BI38" s="83">
        <f t="shared" si="41"/>
        <v>118.7360000000001</v>
      </c>
      <c r="BJ38" s="83">
        <f t="shared" si="42"/>
        <v>712.41600000000062</v>
      </c>
      <c r="BK38" s="83">
        <f t="shared" si="4"/>
        <v>38</v>
      </c>
      <c r="BL38" s="83">
        <f t="shared" si="5"/>
        <v>118.7360000000001</v>
      </c>
      <c r="BM38" s="84">
        <f t="shared" si="43"/>
        <v>712.41600000000062</v>
      </c>
      <c r="BN38" s="185">
        <f t="shared" si="38"/>
        <v>356.20800000000031</v>
      </c>
      <c r="BO38" s="186">
        <f t="shared" si="39"/>
        <v>356.2</v>
      </c>
    </row>
    <row r="39" spans="1:67" ht="16.5">
      <c r="A39" s="95">
        <v>32</v>
      </c>
      <c r="B39" s="96" t="s">
        <v>336</v>
      </c>
      <c r="C39" s="97">
        <v>0</v>
      </c>
      <c r="D39" s="79">
        <f t="shared" si="7"/>
        <v>0</v>
      </c>
      <c r="E39" s="79">
        <f t="shared" si="8"/>
        <v>0</v>
      </c>
      <c r="F39" s="98">
        <v>0</v>
      </c>
      <c r="G39" s="99">
        <f>F39*(70.822-70.822)</f>
        <v>0</v>
      </c>
      <c r="H39" s="79">
        <f t="shared" si="10"/>
        <v>0</v>
      </c>
      <c r="I39" s="80">
        <f t="shared" si="11"/>
        <v>0</v>
      </c>
      <c r="J39" s="100">
        <f t="shared" si="11"/>
        <v>0</v>
      </c>
      <c r="K39" s="100">
        <f t="shared" si="11"/>
        <v>0</v>
      </c>
      <c r="L39" s="97">
        <v>0</v>
      </c>
      <c r="M39" s="79">
        <f t="shared" si="12"/>
        <v>0</v>
      </c>
      <c r="N39" s="79">
        <f t="shared" si="13"/>
        <v>0</v>
      </c>
      <c r="O39" s="97">
        <v>0</v>
      </c>
      <c r="P39" s="99">
        <f t="shared" si="14"/>
        <v>0</v>
      </c>
      <c r="Q39" s="79">
        <f t="shared" si="15"/>
        <v>0</v>
      </c>
      <c r="R39" s="80">
        <f t="shared" si="16"/>
        <v>0</v>
      </c>
      <c r="S39" s="100">
        <f t="shared" si="16"/>
        <v>0</v>
      </c>
      <c r="T39" s="100">
        <f t="shared" si="16"/>
        <v>0</v>
      </c>
      <c r="U39" s="97">
        <v>10</v>
      </c>
      <c r="V39" s="79">
        <f t="shared" si="17"/>
        <v>46.84</v>
      </c>
      <c r="W39" s="79">
        <f t="shared" si="18"/>
        <v>281.04000000000002</v>
      </c>
      <c r="X39" s="101">
        <v>0</v>
      </c>
      <c r="Y39" s="99">
        <f t="shared" si="19"/>
        <v>0</v>
      </c>
      <c r="Z39" s="79">
        <f t="shared" si="20"/>
        <v>0</v>
      </c>
      <c r="AA39" s="80">
        <f t="shared" si="21"/>
        <v>10</v>
      </c>
      <c r="AB39" s="80">
        <f t="shared" si="21"/>
        <v>46.84</v>
      </c>
      <c r="AC39" s="80">
        <f t="shared" si="21"/>
        <v>281.04000000000002</v>
      </c>
      <c r="AD39" s="97">
        <v>0</v>
      </c>
      <c r="AE39" s="79">
        <f t="shared" si="22"/>
        <v>0</v>
      </c>
      <c r="AF39" s="79">
        <f t="shared" si="23"/>
        <v>0</v>
      </c>
      <c r="AG39" s="97">
        <v>0</v>
      </c>
      <c r="AH39" s="99">
        <f t="shared" si="24"/>
        <v>0</v>
      </c>
      <c r="AI39" s="78">
        <f t="shared" si="25"/>
        <v>0</v>
      </c>
      <c r="AJ39" s="78">
        <f t="shared" si="26"/>
        <v>0</v>
      </c>
      <c r="AK39" s="78">
        <f t="shared" si="26"/>
        <v>0</v>
      </c>
      <c r="AL39" s="78">
        <f t="shared" si="26"/>
        <v>0</v>
      </c>
      <c r="AM39" s="97">
        <v>0</v>
      </c>
      <c r="AN39" s="99">
        <f t="shared" si="27"/>
        <v>0</v>
      </c>
      <c r="AO39" s="102">
        <f t="shared" si="28"/>
        <v>0</v>
      </c>
      <c r="AP39" s="97">
        <v>0</v>
      </c>
      <c r="AQ39" s="99">
        <f t="shared" si="29"/>
        <v>0</v>
      </c>
      <c r="AR39" s="79">
        <f t="shared" si="30"/>
        <v>0</v>
      </c>
      <c r="AS39" s="82">
        <f t="shared" si="31"/>
        <v>0</v>
      </c>
      <c r="AT39" s="78">
        <f t="shared" si="31"/>
        <v>0</v>
      </c>
      <c r="AU39" s="82">
        <f t="shared" si="31"/>
        <v>0</v>
      </c>
      <c r="AV39" s="81">
        <v>0</v>
      </c>
      <c r="AW39" s="99">
        <f t="shared" si="32"/>
        <v>0</v>
      </c>
      <c r="AX39" s="102">
        <f t="shared" si="33"/>
        <v>0</v>
      </c>
      <c r="AY39" s="78">
        <v>0</v>
      </c>
      <c r="AZ39" s="99">
        <f t="shared" si="34"/>
        <v>0</v>
      </c>
      <c r="BA39" s="79">
        <f t="shared" si="35"/>
        <v>0</v>
      </c>
      <c r="BB39" s="82">
        <f t="shared" si="36"/>
        <v>0</v>
      </c>
      <c r="BC39" s="79">
        <f t="shared" si="36"/>
        <v>0</v>
      </c>
      <c r="BD39" s="102">
        <f t="shared" si="36"/>
        <v>0</v>
      </c>
      <c r="BE39" s="83">
        <f t="shared" si="37"/>
        <v>10</v>
      </c>
      <c r="BF39" s="200">
        <f t="shared" si="37"/>
        <v>46.84</v>
      </c>
      <c r="BG39" s="83">
        <f t="shared" si="1"/>
        <v>281.04000000000002</v>
      </c>
      <c r="BH39" s="83">
        <f t="shared" si="2"/>
        <v>0</v>
      </c>
      <c r="BI39" s="83">
        <f t="shared" si="41"/>
        <v>0</v>
      </c>
      <c r="BJ39" s="83">
        <f t="shared" si="42"/>
        <v>0</v>
      </c>
      <c r="BK39" s="83">
        <f t="shared" si="4"/>
        <v>10</v>
      </c>
      <c r="BL39" s="83">
        <f t="shared" si="5"/>
        <v>46.84</v>
      </c>
      <c r="BM39" s="84">
        <f t="shared" si="43"/>
        <v>281.04000000000002</v>
      </c>
      <c r="BN39" s="185">
        <f t="shared" si="38"/>
        <v>140.52000000000001</v>
      </c>
      <c r="BO39" s="186">
        <f t="shared" si="39"/>
        <v>140.5</v>
      </c>
    </row>
    <row r="40" spans="1:67" ht="16.5">
      <c r="A40" s="95">
        <v>33</v>
      </c>
      <c r="B40" s="96" t="s">
        <v>337</v>
      </c>
      <c r="C40" s="97">
        <v>0</v>
      </c>
      <c r="D40" s="79">
        <f t="shared" si="7"/>
        <v>0</v>
      </c>
      <c r="E40" s="79">
        <f t="shared" si="8"/>
        <v>0</v>
      </c>
      <c r="F40" s="98">
        <v>0</v>
      </c>
      <c r="G40" s="99">
        <f t="shared" ref="G40:G51" si="44">F40*(70.822-70.822)</f>
        <v>0</v>
      </c>
      <c r="H40" s="79">
        <f t="shared" si="10"/>
        <v>0</v>
      </c>
      <c r="I40" s="80">
        <f t="shared" si="11"/>
        <v>0</v>
      </c>
      <c r="J40" s="100">
        <f t="shared" si="11"/>
        <v>0</v>
      </c>
      <c r="K40" s="100">
        <f t="shared" si="11"/>
        <v>0</v>
      </c>
      <c r="L40" s="97">
        <v>0</v>
      </c>
      <c r="M40" s="79">
        <f t="shared" si="12"/>
        <v>0</v>
      </c>
      <c r="N40" s="79">
        <f t="shared" si="13"/>
        <v>0</v>
      </c>
      <c r="O40" s="97">
        <v>0</v>
      </c>
      <c r="P40" s="99">
        <f t="shared" si="14"/>
        <v>0</v>
      </c>
      <c r="Q40" s="79">
        <f t="shared" si="15"/>
        <v>0</v>
      </c>
      <c r="R40" s="80">
        <f t="shared" si="16"/>
        <v>0</v>
      </c>
      <c r="S40" s="100">
        <f t="shared" si="16"/>
        <v>0</v>
      </c>
      <c r="T40" s="100">
        <f t="shared" si="16"/>
        <v>0</v>
      </c>
      <c r="U40" s="97">
        <v>0</v>
      </c>
      <c r="V40" s="79">
        <f t="shared" si="17"/>
        <v>0</v>
      </c>
      <c r="W40" s="79">
        <f t="shared" si="18"/>
        <v>0</v>
      </c>
      <c r="X40" s="101">
        <v>0</v>
      </c>
      <c r="Y40" s="99">
        <f t="shared" si="19"/>
        <v>0</v>
      </c>
      <c r="Z40" s="79">
        <f t="shared" si="20"/>
        <v>0</v>
      </c>
      <c r="AA40" s="80">
        <f t="shared" si="21"/>
        <v>0</v>
      </c>
      <c r="AB40" s="80">
        <f t="shared" si="21"/>
        <v>0</v>
      </c>
      <c r="AC40" s="80">
        <f t="shared" si="21"/>
        <v>0</v>
      </c>
      <c r="AD40" s="97">
        <v>0</v>
      </c>
      <c r="AE40" s="79">
        <f t="shared" si="22"/>
        <v>0</v>
      </c>
      <c r="AF40" s="79">
        <f t="shared" si="23"/>
        <v>0</v>
      </c>
      <c r="AG40" s="97">
        <v>0</v>
      </c>
      <c r="AH40" s="99">
        <f t="shared" si="24"/>
        <v>0</v>
      </c>
      <c r="AI40" s="78">
        <f t="shared" si="25"/>
        <v>0</v>
      </c>
      <c r="AJ40" s="78">
        <f t="shared" si="26"/>
        <v>0</v>
      </c>
      <c r="AK40" s="78">
        <f t="shared" si="26"/>
        <v>0</v>
      </c>
      <c r="AL40" s="78">
        <f t="shared" si="26"/>
        <v>0</v>
      </c>
      <c r="AM40" s="97">
        <v>0</v>
      </c>
      <c r="AN40" s="99">
        <f t="shared" si="27"/>
        <v>0</v>
      </c>
      <c r="AO40" s="102">
        <f t="shared" si="28"/>
        <v>0</v>
      </c>
      <c r="AP40" s="97">
        <v>0</v>
      </c>
      <c r="AQ40" s="99">
        <f t="shared" si="29"/>
        <v>0</v>
      </c>
      <c r="AR40" s="79">
        <f t="shared" si="30"/>
        <v>0</v>
      </c>
      <c r="AS40" s="82">
        <f t="shared" si="31"/>
        <v>0</v>
      </c>
      <c r="AT40" s="78">
        <f t="shared" si="31"/>
        <v>0</v>
      </c>
      <c r="AU40" s="82">
        <f t="shared" si="31"/>
        <v>0</v>
      </c>
      <c r="AV40" s="81">
        <v>0</v>
      </c>
      <c r="AW40" s="99">
        <f t="shared" si="32"/>
        <v>0</v>
      </c>
      <c r="AX40" s="102">
        <f t="shared" si="33"/>
        <v>0</v>
      </c>
      <c r="AY40" s="78">
        <v>0</v>
      </c>
      <c r="AZ40" s="99">
        <f t="shared" si="34"/>
        <v>0</v>
      </c>
      <c r="BA40" s="79">
        <f t="shared" si="35"/>
        <v>0</v>
      </c>
      <c r="BB40" s="82">
        <f t="shared" si="36"/>
        <v>0</v>
      </c>
      <c r="BC40" s="79">
        <f t="shared" si="36"/>
        <v>0</v>
      </c>
      <c r="BD40" s="102">
        <f t="shared" si="36"/>
        <v>0</v>
      </c>
      <c r="BE40" s="83">
        <f t="shared" si="37"/>
        <v>0</v>
      </c>
      <c r="BF40" s="200">
        <f t="shared" si="37"/>
        <v>0</v>
      </c>
      <c r="BG40" s="83">
        <f t="shared" ref="BG40:BG71" si="45">E40+W40+AO40</f>
        <v>0</v>
      </c>
      <c r="BH40" s="83">
        <f t="shared" ref="BH40:BH71" si="46">F40+X40+AP40</f>
        <v>0</v>
      </c>
      <c r="BI40" s="83">
        <f t="shared" si="41"/>
        <v>0</v>
      </c>
      <c r="BJ40" s="83">
        <f t="shared" si="42"/>
        <v>0</v>
      </c>
      <c r="BK40" s="83">
        <f t="shared" ref="BK40:BK71" si="47">BE40+BH40</f>
        <v>0</v>
      </c>
      <c r="BL40" s="83">
        <f t="shared" ref="BL40:BL71" si="48">BF40+BI40</f>
        <v>0</v>
      </c>
      <c r="BM40" s="84">
        <f t="shared" si="43"/>
        <v>0</v>
      </c>
      <c r="BN40" s="185">
        <f t="shared" si="38"/>
        <v>0</v>
      </c>
      <c r="BO40" s="186">
        <f t="shared" si="39"/>
        <v>0</v>
      </c>
    </row>
    <row r="41" spans="1:67" ht="16.5">
      <c r="A41" s="95">
        <v>34</v>
      </c>
      <c r="B41" s="96" t="s">
        <v>338</v>
      </c>
      <c r="C41" s="97">
        <v>0</v>
      </c>
      <c r="D41" s="79">
        <f t="shared" si="7"/>
        <v>0</v>
      </c>
      <c r="E41" s="79">
        <f t="shared" si="8"/>
        <v>0</v>
      </c>
      <c r="F41" s="98">
        <v>0</v>
      </c>
      <c r="G41" s="99">
        <f t="shared" si="44"/>
        <v>0</v>
      </c>
      <c r="H41" s="79">
        <f t="shared" si="10"/>
        <v>0</v>
      </c>
      <c r="I41" s="80">
        <f t="shared" si="11"/>
        <v>0</v>
      </c>
      <c r="J41" s="100">
        <f t="shared" si="11"/>
        <v>0</v>
      </c>
      <c r="K41" s="100">
        <f t="shared" si="11"/>
        <v>0</v>
      </c>
      <c r="L41" s="97">
        <v>0</v>
      </c>
      <c r="M41" s="79">
        <f t="shared" si="12"/>
        <v>0</v>
      </c>
      <c r="N41" s="79">
        <f t="shared" si="13"/>
        <v>0</v>
      </c>
      <c r="O41" s="97">
        <v>0</v>
      </c>
      <c r="P41" s="99">
        <f t="shared" si="14"/>
        <v>0</v>
      </c>
      <c r="Q41" s="79">
        <f t="shared" si="15"/>
        <v>0</v>
      </c>
      <c r="R41" s="80">
        <f t="shared" si="16"/>
        <v>0</v>
      </c>
      <c r="S41" s="100">
        <f t="shared" si="16"/>
        <v>0</v>
      </c>
      <c r="T41" s="100">
        <f t="shared" si="16"/>
        <v>0</v>
      </c>
      <c r="U41" s="97">
        <v>0</v>
      </c>
      <c r="V41" s="79">
        <f t="shared" si="17"/>
        <v>0</v>
      </c>
      <c r="W41" s="79">
        <f t="shared" si="18"/>
        <v>0</v>
      </c>
      <c r="X41" s="101">
        <v>0</v>
      </c>
      <c r="Y41" s="99">
        <f t="shared" si="19"/>
        <v>0</v>
      </c>
      <c r="Z41" s="79">
        <f t="shared" si="20"/>
        <v>0</v>
      </c>
      <c r="AA41" s="80">
        <f t="shared" si="21"/>
        <v>0</v>
      </c>
      <c r="AB41" s="80">
        <f t="shared" si="21"/>
        <v>0</v>
      </c>
      <c r="AC41" s="80">
        <f t="shared" si="21"/>
        <v>0</v>
      </c>
      <c r="AD41" s="97">
        <v>0</v>
      </c>
      <c r="AE41" s="79">
        <f t="shared" si="22"/>
        <v>0</v>
      </c>
      <c r="AF41" s="79">
        <f t="shared" si="23"/>
        <v>0</v>
      </c>
      <c r="AG41" s="97">
        <v>0</v>
      </c>
      <c r="AH41" s="99">
        <f t="shared" si="24"/>
        <v>0</v>
      </c>
      <c r="AI41" s="78">
        <f t="shared" si="25"/>
        <v>0</v>
      </c>
      <c r="AJ41" s="78">
        <f t="shared" si="26"/>
        <v>0</v>
      </c>
      <c r="AK41" s="78">
        <f t="shared" si="26"/>
        <v>0</v>
      </c>
      <c r="AL41" s="78">
        <f t="shared" si="26"/>
        <v>0</v>
      </c>
      <c r="AM41" s="97">
        <v>0</v>
      </c>
      <c r="AN41" s="99">
        <f t="shared" si="27"/>
        <v>0</v>
      </c>
      <c r="AO41" s="102">
        <f t="shared" si="28"/>
        <v>0</v>
      </c>
      <c r="AP41" s="97">
        <v>0</v>
      </c>
      <c r="AQ41" s="99">
        <f t="shared" si="29"/>
        <v>0</v>
      </c>
      <c r="AR41" s="79">
        <f t="shared" si="30"/>
        <v>0</v>
      </c>
      <c r="AS41" s="82">
        <f t="shared" si="31"/>
        <v>0</v>
      </c>
      <c r="AT41" s="78">
        <f t="shared" si="31"/>
        <v>0</v>
      </c>
      <c r="AU41" s="82">
        <f t="shared" si="31"/>
        <v>0</v>
      </c>
      <c r="AV41" s="81">
        <v>0</v>
      </c>
      <c r="AW41" s="99">
        <f t="shared" si="32"/>
        <v>0</v>
      </c>
      <c r="AX41" s="102">
        <f t="shared" si="33"/>
        <v>0</v>
      </c>
      <c r="AY41" s="78">
        <v>0</v>
      </c>
      <c r="AZ41" s="99">
        <f t="shared" si="34"/>
        <v>0</v>
      </c>
      <c r="BA41" s="79">
        <f t="shared" si="35"/>
        <v>0</v>
      </c>
      <c r="BB41" s="82">
        <f t="shared" si="36"/>
        <v>0</v>
      </c>
      <c r="BC41" s="79">
        <f t="shared" si="36"/>
        <v>0</v>
      </c>
      <c r="BD41" s="102">
        <f t="shared" si="36"/>
        <v>0</v>
      </c>
      <c r="BE41" s="83">
        <f t="shared" si="37"/>
        <v>0</v>
      </c>
      <c r="BF41" s="200">
        <f t="shared" si="37"/>
        <v>0</v>
      </c>
      <c r="BG41" s="83">
        <f t="shared" si="45"/>
        <v>0</v>
      </c>
      <c r="BH41" s="83">
        <f t="shared" si="46"/>
        <v>0</v>
      </c>
      <c r="BI41" s="83">
        <f t="shared" si="41"/>
        <v>0</v>
      </c>
      <c r="BJ41" s="83">
        <f t="shared" si="42"/>
        <v>0</v>
      </c>
      <c r="BK41" s="83">
        <f t="shared" si="47"/>
        <v>0</v>
      </c>
      <c r="BL41" s="83">
        <f t="shared" si="48"/>
        <v>0</v>
      </c>
      <c r="BM41" s="84">
        <f t="shared" si="43"/>
        <v>0</v>
      </c>
      <c r="BN41" s="185">
        <f t="shared" si="38"/>
        <v>0</v>
      </c>
      <c r="BO41" s="186">
        <f t="shared" si="39"/>
        <v>0</v>
      </c>
    </row>
    <row r="42" spans="1:67" ht="16.5">
      <c r="A42" s="95">
        <v>35</v>
      </c>
      <c r="B42" s="96" t="s">
        <v>339</v>
      </c>
      <c r="C42" s="97">
        <v>0</v>
      </c>
      <c r="D42" s="79">
        <f t="shared" si="7"/>
        <v>0</v>
      </c>
      <c r="E42" s="79">
        <f t="shared" si="8"/>
        <v>0</v>
      </c>
      <c r="F42" s="98">
        <v>0</v>
      </c>
      <c r="G42" s="99">
        <f t="shared" si="44"/>
        <v>0</v>
      </c>
      <c r="H42" s="79">
        <f t="shared" si="10"/>
        <v>0</v>
      </c>
      <c r="I42" s="80">
        <f t="shared" si="11"/>
        <v>0</v>
      </c>
      <c r="J42" s="100">
        <f t="shared" si="11"/>
        <v>0</v>
      </c>
      <c r="K42" s="100">
        <f t="shared" si="11"/>
        <v>0</v>
      </c>
      <c r="L42" s="97">
        <v>0</v>
      </c>
      <c r="M42" s="79">
        <f t="shared" si="12"/>
        <v>0</v>
      </c>
      <c r="N42" s="79">
        <f t="shared" si="13"/>
        <v>0</v>
      </c>
      <c r="O42" s="97">
        <v>0</v>
      </c>
      <c r="P42" s="99">
        <f t="shared" si="14"/>
        <v>0</v>
      </c>
      <c r="Q42" s="79">
        <f t="shared" si="15"/>
        <v>0</v>
      </c>
      <c r="R42" s="80">
        <f t="shared" si="16"/>
        <v>0</v>
      </c>
      <c r="S42" s="100">
        <f t="shared" si="16"/>
        <v>0</v>
      </c>
      <c r="T42" s="100">
        <f t="shared" si="16"/>
        <v>0</v>
      </c>
      <c r="U42" s="97">
        <v>0</v>
      </c>
      <c r="V42" s="79">
        <f t="shared" si="17"/>
        <v>0</v>
      </c>
      <c r="W42" s="79">
        <f t="shared" si="18"/>
        <v>0</v>
      </c>
      <c r="X42" s="101">
        <v>0</v>
      </c>
      <c r="Y42" s="99">
        <f t="shared" si="19"/>
        <v>0</v>
      </c>
      <c r="Z42" s="79">
        <f t="shared" si="20"/>
        <v>0</v>
      </c>
      <c r="AA42" s="80">
        <f t="shared" si="21"/>
        <v>0</v>
      </c>
      <c r="AB42" s="80">
        <f t="shared" si="21"/>
        <v>0</v>
      </c>
      <c r="AC42" s="80">
        <f t="shared" si="21"/>
        <v>0</v>
      </c>
      <c r="AD42" s="97">
        <v>0</v>
      </c>
      <c r="AE42" s="79">
        <f t="shared" si="22"/>
        <v>0</v>
      </c>
      <c r="AF42" s="79">
        <f t="shared" si="23"/>
        <v>0</v>
      </c>
      <c r="AG42" s="97">
        <v>0</v>
      </c>
      <c r="AH42" s="99">
        <f t="shared" si="24"/>
        <v>0</v>
      </c>
      <c r="AI42" s="78">
        <f t="shared" si="25"/>
        <v>0</v>
      </c>
      <c r="AJ42" s="78">
        <f t="shared" si="26"/>
        <v>0</v>
      </c>
      <c r="AK42" s="78">
        <f t="shared" si="26"/>
        <v>0</v>
      </c>
      <c r="AL42" s="78">
        <f t="shared" si="26"/>
        <v>0</v>
      </c>
      <c r="AM42" s="97">
        <v>0</v>
      </c>
      <c r="AN42" s="99">
        <f t="shared" si="27"/>
        <v>0</v>
      </c>
      <c r="AO42" s="102">
        <f t="shared" si="28"/>
        <v>0</v>
      </c>
      <c r="AP42" s="97">
        <v>0</v>
      </c>
      <c r="AQ42" s="99">
        <f t="shared" si="29"/>
        <v>0</v>
      </c>
      <c r="AR42" s="79">
        <f t="shared" si="30"/>
        <v>0</v>
      </c>
      <c r="AS42" s="82">
        <f t="shared" si="31"/>
        <v>0</v>
      </c>
      <c r="AT42" s="78">
        <f t="shared" si="31"/>
        <v>0</v>
      </c>
      <c r="AU42" s="82">
        <f t="shared" si="31"/>
        <v>0</v>
      </c>
      <c r="AV42" s="81">
        <v>0</v>
      </c>
      <c r="AW42" s="99">
        <f t="shared" si="32"/>
        <v>0</v>
      </c>
      <c r="AX42" s="102">
        <f t="shared" si="33"/>
        <v>0</v>
      </c>
      <c r="AY42" s="78">
        <v>0</v>
      </c>
      <c r="AZ42" s="99">
        <f t="shared" si="34"/>
        <v>0</v>
      </c>
      <c r="BA42" s="79">
        <f t="shared" si="35"/>
        <v>0</v>
      </c>
      <c r="BB42" s="82">
        <f t="shared" si="36"/>
        <v>0</v>
      </c>
      <c r="BC42" s="79">
        <f t="shared" si="36"/>
        <v>0</v>
      </c>
      <c r="BD42" s="102">
        <f t="shared" si="36"/>
        <v>0</v>
      </c>
      <c r="BE42" s="83">
        <f t="shared" si="37"/>
        <v>0</v>
      </c>
      <c r="BF42" s="200">
        <f t="shared" si="37"/>
        <v>0</v>
      </c>
      <c r="BG42" s="83">
        <f t="shared" si="45"/>
        <v>0</v>
      </c>
      <c r="BH42" s="83">
        <f t="shared" si="46"/>
        <v>0</v>
      </c>
      <c r="BI42" s="83">
        <f t="shared" si="41"/>
        <v>0</v>
      </c>
      <c r="BJ42" s="83">
        <f t="shared" si="42"/>
        <v>0</v>
      </c>
      <c r="BK42" s="83">
        <f t="shared" si="47"/>
        <v>0</v>
      </c>
      <c r="BL42" s="83">
        <f t="shared" si="48"/>
        <v>0</v>
      </c>
      <c r="BM42" s="84">
        <f t="shared" si="43"/>
        <v>0</v>
      </c>
      <c r="BN42" s="185">
        <f t="shared" si="38"/>
        <v>0</v>
      </c>
      <c r="BO42" s="186">
        <f t="shared" si="39"/>
        <v>0</v>
      </c>
    </row>
    <row r="43" spans="1:67" ht="16.5">
      <c r="A43" s="95">
        <v>36</v>
      </c>
      <c r="B43" s="96" t="s">
        <v>340</v>
      </c>
      <c r="C43" s="97">
        <v>0</v>
      </c>
      <c r="D43" s="79">
        <f t="shared" si="7"/>
        <v>0</v>
      </c>
      <c r="E43" s="79">
        <f t="shared" si="8"/>
        <v>0</v>
      </c>
      <c r="F43" s="98">
        <v>0</v>
      </c>
      <c r="G43" s="99">
        <f t="shared" si="44"/>
        <v>0</v>
      </c>
      <c r="H43" s="79">
        <f t="shared" si="10"/>
        <v>0</v>
      </c>
      <c r="I43" s="80">
        <f t="shared" si="11"/>
        <v>0</v>
      </c>
      <c r="J43" s="100">
        <f t="shared" si="11"/>
        <v>0</v>
      </c>
      <c r="K43" s="100">
        <f t="shared" si="11"/>
        <v>0</v>
      </c>
      <c r="L43" s="97">
        <v>0</v>
      </c>
      <c r="M43" s="79">
        <f t="shared" si="12"/>
        <v>0</v>
      </c>
      <c r="N43" s="79">
        <f t="shared" si="13"/>
        <v>0</v>
      </c>
      <c r="O43" s="97">
        <v>0</v>
      </c>
      <c r="P43" s="99">
        <f t="shared" si="14"/>
        <v>0</v>
      </c>
      <c r="Q43" s="79">
        <f t="shared" si="15"/>
        <v>0</v>
      </c>
      <c r="R43" s="80">
        <f t="shared" si="16"/>
        <v>0</v>
      </c>
      <c r="S43" s="100">
        <f t="shared" si="16"/>
        <v>0</v>
      </c>
      <c r="T43" s="100">
        <f t="shared" si="16"/>
        <v>0</v>
      </c>
      <c r="U43" s="97">
        <v>0</v>
      </c>
      <c r="V43" s="79">
        <f t="shared" si="17"/>
        <v>0</v>
      </c>
      <c r="W43" s="79">
        <f t="shared" si="18"/>
        <v>0</v>
      </c>
      <c r="X43" s="101">
        <v>0</v>
      </c>
      <c r="Y43" s="99">
        <f t="shared" si="19"/>
        <v>0</v>
      </c>
      <c r="Z43" s="79">
        <f t="shared" si="20"/>
        <v>0</v>
      </c>
      <c r="AA43" s="80">
        <f t="shared" si="21"/>
        <v>0</v>
      </c>
      <c r="AB43" s="80">
        <f t="shared" si="21"/>
        <v>0</v>
      </c>
      <c r="AC43" s="80">
        <f t="shared" si="21"/>
        <v>0</v>
      </c>
      <c r="AD43" s="97">
        <v>0</v>
      </c>
      <c r="AE43" s="79">
        <f t="shared" si="22"/>
        <v>0</v>
      </c>
      <c r="AF43" s="79">
        <f t="shared" si="23"/>
        <v>0</v>
      </c>
      <c r="AG43" s="97">
        <v>0</v>
      </c>
      <c r="AH43" s="99">
        <f t="shared" si="24"/>
        <v>0</v>
      </c>
      <c r="AI43" s="78">
        <f t="shared" si="25"/>
        <v>0</v>
      </c>
      <c r="AJ43" s="78">
        <f t="shared" si="26"/>
        <v>0</v>
      </c>
      <c r="AK43" s="78">
        <f t="shared" si="26"/>
        <v>0</v>
      </c>
      <c r="AL43" s="78">
        <f t="shared" si="26"/>
        <v>0</v>
      </c>
      <c r="AM43" s="97">
        <v>0</v>
      </c>
      <c r="AN43" s="99">
        <f t="shared" si="27"/>
        <v>0</v>
      </c>
      <c r="AO43" s="102">
        <f t="shared" si="28"/>
        <v>0</v>
      </c>
      <c r="AP43" s="97">
        <v>0</v>
      </c>
      <c r="AQ43" s="99">
        <f t="shared" si="29"/>
        <v>0</v>
      </c>
      <c r="AR43" s="79">
        <f t="shared" si="30"/>
        <v>0</v>
      </c>
      <c r="AS43" s="82">
        <f t="shared" si="31"/>
        <v>0</v>
      </c>
      <c r="AT43" s="78">
        <f t="shared" si="31"/>
        <v>0</v>
      </c>
      <c r="AU43" s="82">
        <f t="shared" si="31"/>
        <v>0</v>
      </c>
      <c r="AV43" s="81">
        <v>0</v>
      </c>
      <c r="AW43" s="99">
        <f t="shared" si="32"/>
        <v>0</v>
      </c>
      <c r="AX43" s="102">
        <f t="shared" si="33"/>
        <v>0</v>
      </c>
      <c r="AY43" s="78">
        <v>0</v>
      </c>
      <c r="AZ43" s="99">
        <f t="shared" si="34"/>
        <v>0</v>
      </c>
      <c r="BA43" s="79">
        <f t="shared" si="35"/>
        <v>0</v>
      </c>
      <c r="BB43" s="82">
        <f t="shared" si="36"/>
        <v>0</v>
      </c>
      <c r="BC43" s="79">
        <f t="shared" si="36"/>
        <v>0</v>
      </c>
      <c r="BD43" s="102">
        <f t="shared" si="36"/>
        <v>0</v>
      </c>
      <c r="BE43" s="83">
        <f t="shared" si="37"/>
        <v>0</v>
      </c>
      <c r="BF43" s="200">
        <f t="shared" si="37"/>
        <v>0</v>
      </c>
      <c r="BG43" s="83">
        <f t="shared" si="45"/>
        <v>0</v>
      </c>
      <c r="BH43" s="83">
        <f t="shared" si="46"/>
        <v>0</v>
      </c>
      <c r="BI43" s="83">
        <f t="shared" si="41"/>
        <v>0</v>
      </c>
      <c r="BJ43" s="83">
        <f t="shared" si="42"/>
        <v>0</v>
      </c>
      <c r="BK43" s="83">
        <f t="shared" si="47"/>
        <v>0</v>
      </c>
      <c r="BL43" s="83">
        <f t="shared" si="48"/>
        <v>0</v>
      </c>
      <c r="BM43" s="84">
        <f t="shared" si="43"/>
        <v>0</v>
      </c>
      <c r="BN43" s="185">
        <f t="shared" si="38"/>
        <v>0</v>
      </c>
      <c r="BO43" s="186">
        <f t="shared" si="39"/>
        <v>0</v>
      </c>
    </row>
    <row r="44" spans="1:67" ht="16.5">
      <c r="A44" s="95">
        <v>37</v>
      </c>
      <c r="B44" s="96" t="s">
        <v>341</v>
      </c>
      <c r="C44" s="97">
        <v>1.75</v>
      </c>
      <c r="D44" s="79">
        <f t="shared" si="7"/>
        <v>8.197000000000001</v>
      </c>
      <c r="E44" s="79">
        <f t="shared" si="8"/>
        <v>49.182000000000002</v>
      </c>
      <c r="F44" s="98">
        <v>0</v>
      </c>
      <c r="G44" s="99">
        <f t="shared" si="44"/>
        <v>0</v>
      </c>
      <c r="H44" s="79">
        <f t="shared" si="10"/>
        <v>0</v>
      </c>
      <c r="I44" s="80">
        <f t="shared" si="11"/>
        <v>1.75</v>
      </c>
      <c r="J44" s="100">
        <f t="shared" si="11"/>
        <v>8.197000000000001</v>
      </c>
      <c r="K44" s="100">
        <f t="shared" si="11"/>
        <v>49.182000000000002</v>
      </c>
      <c r="L44" s="97">
        <v>0</v>
      </c>
      <c r="M44" s="79">
        <f t="shared" si="12"/>
        <v>0</v>
      </c>
      <c r="N44" s="79">
        <f t="shared" si="13"/>
        <v>0</v>
      </c>
      <c r="O44" s="97">
        <v>0</v>
      </c>
      <c r="P44" s="99">
        <f t="shared" si="14"/>
        <v>0</v>
      </c>
      <c r="Q44" s="79">
        <f t="shared" si="15"/>
        <v>0</v>
      </c>
      <c r="R44" s="80">
        <f t="shared" si="16"/>
        <v>0</v>
      </c>
      <c r="S44" s="100">
        <f t="shared" si="16"/>
        <v>0</v>
      </c>
      <c r="T44" s="100">
        <f t="shared" si="16"/>
        <v>0</v>
      </c>
      <c r="U44" s="97">
        <v>0</v>
      </c>
      <c r="V44" s="79">
        <f t="shared" si="17"/>
        <v>0</v>
      </c>
      <c r="W44" s="79">
        <f t="shared" si="18"/>
        <v>0</v>
      </c>
      <c r="X44" s="101">
        <v>0</v>
      </c>
      <c r="Y44" s="99">
        <f t="shared" si="19"/>
        <v>0</v>
      </c>
      <c r="Z44" s="79">
        <f t="shared" si="20"/>
        <v>0</v>
      </c>
      <c r="AA44" s="80">
        <f t="shared" si="21"/>
        <v>0</v>
      </c>
      <c r="AB44" s="80">
        <f t="shared" si="21"/>
        <v>0</v>
      </c>
      <c r="AC44" s="80">
        <f t="shared" si="21"/>
        <v>0</v>
      </c>
      <c r="AD44" s="97">
        <v>0</v>
      </c>
      <c r="AE44" s="79">
        <f t="shared" si="22"/>
        <v>0</v>
      </c>
      <c r="AF44" s="79">
        <f t="shared" si="23"/>
        <v>0</v>
      </c>
      <c r="AG44" s="97">
        <v>0</v>
      </c>
      <c r="AH44" s="99">
        <f t="shared" si="24"/>
        <v>0</v>
      </c>
      <c r="AI44" s="78">
        <f t="shared" si="25"/>
        <v>0</v>
      </c>
      <c r="AJ44" s="78">
        <f t="shared" si="26"/>
        <v>0</v>
      </c>
      <c r="AK44" s="78">
        <f t="shared" si="26"/>
        <v>0</v>
      </c>
      <c r="AL44" s="78">
        <f t="shared" si="26"/>
        <v>0</v>
      </c>
      <c r="AM44" s="97">
        <v>0</v>
      </c>
      <c r="AN44" s="99">
        <f t="shared" si="27"/>
        <v>0</v>
      </c>
      <c r="AO44" s="102">
        <f t="shared" si="28"/>
        <v>0</v>
      </c>
      <c r="AP44" s="97">
        <v>0</v>
      </c>
      <c r="AQ44" s="99">
        <f t="shared" si="29"/>
        <v>0</v>
      </c>
      <c r="AR44" s="79">
        <f t="shared" si="30"/>
        <v>0</v>
      </c>
      <c r="AS44" s="82">
        <f t="shared" si="31"/>
        <v>0</v>
      </c>
      <c r="AT44" s="78">
        <f t="shared" si="31"/>
        <v>0</v>
      </c>
      <c r="AU44" s="82">
        <f t="shared" si="31"/>
        <v>0</v>
      </c>
      <c r="AV44" s="81">
        <v>0</v>
      </c>
      <c r="AW44" s="99">
        <f t="shared" si="32"/>
        <v>0</v>
      </c>
      <c r="AX44" s="102">
        <f t="shared" si="33"/>
        <v>0</v>
      </c>
      <c r="AY44" s="78">
        <v>0</v>
      </c>
      <c r="AZ44" s="99">
        <f t="shared" si="34"/>
        <v>0</v>
      </c>
      <c r="BA44" s="79">
        <f t="shared" si="35"/>
        <v>0</v>
      </c>
      <c r="BB44" s="82">
        <f t="shared" si="36"/>
        <v>0</v>
      </c>
      <c r="BC44" s="79">
        <f t="shared" si="36"/>
        <v>0</v>
      </c>
      <c r="BD44" s="102">
        <f t="shared" si="36"/>
        <v>0</v>
      </c>
      <c r="BE44" s="83">
        <f t="shared" si="37"/>
        <v>1.75</v>
      </c>
      <c r="BF44" s="200">
        <f t="shared" si="37"/>
        <v>8.197000000000001</v>
      </c>
      <c r="BG44" s="83">
        <f t="shared" si="45"/>
        <v>49.182000000000002</v>
      </c>
      <c r="BH44" s="83">
        <f t="shared" si="46"/>
        <v>0</v>
      </c>
      <c r="BI44" s="83">
        <f t="shared" si="41"/>
        <v>0</v>
      </c>
      <c r="BJ44" s="83">
        <f t="shared" si="42"/>
        <v>0</v>
      </c>
      <c r="BK44" s="83">
        <f t="shared" si="47"/>
        <v>1.75</v>
      </c>
      <c r="BL44" s="83">
        <f t="shared" si="48"/>
        <v>8.197000000000001</v>
      </c>
      <c r="BM44" s="84">
        <f t="shared" si="43"/>
        <v>49.182000000000002</v>
      </c>
      <c r="BN44" s="185">
        <f t="shared" si="38"/>
        <v>24.591000000000001</v>
      </c>
      <c r="BO44" s="186">
        <f t="shared" si="39"/>
        <v>24.6</v>
      </c>
    </row>
    <row r="45" spans="1:67" ht="16.5">
      <c r="A45" s="95">
        <v>38</v>
      </c>
      <c r="B45" s="96" t="s">
        <v>342</v>
      </c>
      <c r="C45" s="97">
        <v>2</v>
      </c>
      <c r="D45" s="79">
        <f t="shared" si="7"/>
        <v>9.3680000000000003</v>
      </c>
      <c r="E45" s="79">
        <f t="shared" si="8"/>
        <v>56.207999999999998</v>
      </c>
      <c r="F45" s="98">
        <v>0</v>
      </c>
      <c r="G45" s="99">
        <f t="shared" si="44"/>
        <v>0</v>
      </c>
      <c r="H45" s="79">
        <f t="shared" si="10"/>
        <v>0</v>
      </c>
      <c r="I45" s="80">
        <f t="shared" si="11"/>
        <v>2</v>
      </c>
      <c r="J45" s="100">
        <f t="shared" si="11"/>
        <v>9.3680000000000003</v>
      </c>
      <c r="K45" s="100">
        <f t="shared" si="11"/>
        <v>56.207999999999998</v>
      </c>
      <c r="L45" s="97">
        <v>0</v>
      </c>
      <c r="M45" s="79">
        <f t="shared" si="12"/>
        <v>0</v>
      </c>
      <c r="N45" s="79">
        <f t="shared" si="13"/>
        <v>0</v>
      </c>
      <c r="O45" s="97">
        <v>0</v>
      </c>
      <c r="P45" s="99">
        <f t="shared" si="14"/>
        <v>0</v>
      </c>
      <c r="Q45" s="79">
        <f t="shared" si="15"/>
        <v>0</v>
      </c>
      <c r="R45" s="80">
        <f t="shared" si="16"/>
        <v>0</v>
      </c>
      <c r="S45" s="100">
        <f t="shared" si="16"/>
        <v>0</v>
      </c>
      <c r="T45" s="100">
        <f t="shared" si="16"/>
        <v>0</v>
      </c>
      <c r="U45" s="97">
        <v>0</v>
      </c>
      <c r="V45" s="79">
        <f t="shared" si="17"/>
        <v>0</v>
      </c>
      <c r="W45" s="79">
        <f t="shared" si="18"/>
        <v>0</v>
      </c>
      <c r="X45" s="101">
        <v>0</v>
      </c>
      <c r="Y45" s="99">
        <f t="shared" si="19"/>
        <v>0</v>
      </c>
      <c r="Z45" s="79">
        <f t="shared" si="20"/>
        <v>0</v>
      </c>
      <c r="AA45" s="80">
        <f t="shared" si="21"/>
        <v>0</v>
      </c>
      <c r="AB45" s="80">
        <f t="shared" si="21"/>
        <v>0</v>
      </c>
      <c r="AC45" s="80">
        <f t="shared" si="21"/>
        <v>0</v>
      </c>
      <c r="AD45" s="97">
        <v>0</v>
      </c>
      <c r="AE45" s="79">
        <f t="shared" si="22"/>
        <v>0</v>
      </c>
      <c r="AF45" s="79">
        <f t="shared" si="23"/>
        <v>0</v>
      </c>
      <c r="AG45" s="97">
        <v>0</v>
      </c>
      <c r="AH45" s="99">
        <f t="shared" si="24"/>
        <v>0</v>
      </c>
      <c r="AI45" s="78">
        <f t="shared" si="25"/>
        <v>0</v>
      </c>
      <c r="AJ45" s="78">
        <f t="shared" si="26"/>
        <v>0</v>
      </c>
      <c r="AK45" s="78">
        <f t="shared" si="26"/>
        <v>0</v>
      </c>
      <c r="AL45" s="78">
        <f t="shared" si="26"/>
        <v>0</v>
      </c>
      <c r="AM45" s="97">
        <v>0</v>
      </c>
      <c r="AN45" s="99">
        <f t="shared" si="27"/>
        <v>0</v>
      </c>
      <c r="AO45" s="102">
        <f t="shared" si="28"/>
        <v>0</v>
      </c>
      <c r="AP45" s="97">
        <v>0</v>
      </c>
      <c r="AQ45" s="99">
        <f t="shared" si="29"/>
        <v>0</v>
      </c>
      <c r="AR45" s="79">
        <f t="shared" si="30"/>
        <v>0</v>
      </c>
      <c r="AS45" s="82">
        <f t="shared" si="31"/>
        <v>0</v>
      </c>
      <c r="AT45" s="78">
        <f t="shared" si="31"/>
        <v>0</v>
      </c>
      <c r="AU45" s="82">
        <f t="shared" si="31"/>
        <v>0</v>
      </c>
      <c r="AV45" s="81">
        <v>0</v>
      </c>
      <c r="AW45" s="99">
        <f t="shared" si="32"/>
        <v>0</v>
      </c>
      <c r="AX45" s="102">
        <f t="shared" si="33"/>
        <v>0</v>
      </c>
      <c r="AY45" s="78">
        <v>0</v>
      </c>
      <c r="AZ45" s="99">
        <f t="shared" si="34"/>
        <v>0</v>
      </c>
      <c r="BA45" s="79">
        <f t="shared" si="35"/>
        <v>0</v>
      </c>
      <c r="BB45" s="82">
        <f t="shared" si="36"/>
        <v>0</v>
      </c>
      <c r="BC45" s="79">
        <f t="shared" si="36"/>
        <v>0</v>
      </c>
      <c r="BD45" s="102">
        <f t="shared" si="36"/>
        <v>0</v>
      </c>
      <c r="BE45" s="83">
        <f t="shared" si="37"/>
        <v>2</v>
      </c>
      <c r="BF45" s="200">
        <f t="shared" si="37"/>
        <v>9.3680000000000003</v>
      </c>
      <c r="BG45" s="83">
        <f t="shared" si="45"/>
        <v>56.207999999999998</v>
      </c>
      <c r="BH45" s="83">
        <f t="shared" si="46"/>
        <v>0</v>
      </c>
      <c r="BI45" s="83">
        <f t="shared" si="41"/>
        <v>0</v>
      </c>
      <c r="BJ45" s="83">
        <f t="shared" si="42"/>
        <v>0</v>
      </c>
      <c r="BK45" s="83">
        <f t="shared" si="47"/>
        <v>2</v>
      </c>
      <c r="BL45" s="83">
        <f t="shared" si="48"/>
        <v>9.3680000000000003</v>
      </c>
      <c r="BM45" s="84">
        <f t="shared" si="43"/>
        <v>56.207999999999998</v>
      </c>
      <c r="BN45" s="185">
        <f t="shared" si="38"/>
        <v>28.103999999999999</v>
      </c>
      <c r="BO45" s="186">
        <f t="shared" si="39"/>
        <v>28.1</v>
      </c>
    </row>
    <row r="46" spans="1:67" ht="16.5">
      <c r="A46" s="95">
        <v>39</v>
      </c>
      <c r="B46" s="96" t="s">
        <v>343</v>
      </c>
      <c r="C46" s="97">
        <v>0</v>
      </c>
      <c r="D46" s="79">
        <f t="shared" si="7"/>
        <v>0</v>
      </c>
      <c r="E46" s="79">
        <f t="shared" si="8"/>
        <v>0</v>
      </c>
      <c r="F46" s="98">
        <v>0</v>
      </c>
      <c r="G46" s="99">
        <f t="shared" si="44"/>
        <v>0</v>
      </c>
      <c r="H46" s="79">
        <f t="shared" si="10"/>
        <v>0</v>
      </c>
      <c r="I46" s="80">
        <f t="shared" si="11"/>
        <v>0</v>
      </c>
      <c r="J46" s="100">
        <f t="shared" si="11"/>
        <v>0</v>
      </c>
      <c r="K46" s="100">
        <f t="shared" si="11"/>
        <v>0</v>
      </c>
      <c r="L46" s="97">
        <v>0</v>
      </c>
      <c r="M46" s="79">
        <f t="shared" si="12"/>
        <v>0</v>
      </c>
      <c r="N46" s="79">
        <f t="shared" si="13"/>
        <v>0</v>
      </c>
      <c r="O46" s="97">
        <v>0</v>
      </c>
      <c r="P46" s="99">
        <f t="shared" si="14"/>
        <v>0</v>
      </c>
      <c r="Q46" s="79">
        <f t="shared" si="15"/>
        <v>0</v>
      </c>
      <c r="R46" s="80">
        <f t="shared" si="16"/>
        <v>0</v>
      </c>
      <c r="S46" s="100">
        <f t="shared" si="16"/>
        <v>0</v>
      </c>
      <c r="T46" s="100">
        <f t="shared" si="16"/>
        <v>0</v>
      </c>
      <c r="U46" s="97">
        <v>0</v>
      </c>
      <c r="V46" s="79">
        <f t="shared" si="17"/>
        <v>0</v>
      </c>
      <c r="W46" s="79">
        <f t="shared" si="18"/>
        <v>0</v>
      </c>
      <c r="X46" s="101">
        <v>0</v>
      </c>
      <c r="Y46" s="99">
        <f t="shared" si="19"/>
        <v>0</v>
      </c>
      <c r="Z46" s="79">
        <f t="shared" si="20"/>
        <v>0</v>
      </c>
      <c r="AA46" s="80">
        <f t="shared" si="21"/>
        <v>0</v>
      </c>
      <c r="AB46" s="80">
        <f t="shared" si="21"/>
        <v>0</v>
      </c>
      <c r="AC46" s="80">
        <f t="shared" si="21"/>
        <v>0</v>
      </c>
      <c r="AD46" s="97">
        <v>0</v>
      </c>
      <c r="AE46" s="79">
        <f t="shared" si="22"/>
        <v>0</v>
      </c>
      <c r="AF46" s="79">
        <f t="shared" si="23"/>
        <v>0</v>
      </c>
      <c r="AG46" s="97">
        <v>0</v>
      </c>
      <c r="AH46" s="99">
        <f t="shared" si="24"/>
        <v>0</v>
      </c>
      <c r="AI46" s="78">
        <f t="shared" si="25"/>
        <v>0</v>
      </c>
      <c r="AJ46" s="78">
        <f t="shared" si="26"/>
        <v>0</v>
      </c>
      <c r="AK46" s="78">
        <f t="shared" si="26"/>
        <v>0</v>
      </c>
      <c r="AL46" s="78">
        <f t="shared" si="26"/>
        <v>0</v>
      </c>
      <c r="AM46" s="97">
        <v>0</v>
      </c>
      <c r="AN46" s="99">
        <f t="shared" si="27"/>
        <v>0</v>
      </c>
      <c r="AO46" s="102">
        <f t="shared" si="28"/>
        <v>0</v>
      </c>
      <c r="AP46" s="97">
        <v>0</v>
      </c>
      <c r="AQ46" s="99">
        <f t="shared" si="29"/>
        <v>0</v>
      </c>
      <c r="AR46" s="79">
        <f t="shared" si="30"/>
        <v>0</v>
      </c>
      <c r="AS46" s="82">
        <f t="shared" si="31"/>
        <v>0</v>
      </c>
      <c r="AT46" s="78">
        <f t="shared" si="31"/>
        <v>0</v>
      </c>
      <c r="AU46" s="82">
        <f t="shared" si="31"/>
        <v>0</v>
      </c>
      <c r="AV46" s="81">
        <v>0</v>
      </c>
      <c r="AW46" s="99">
        <f t="shared" si="32"/>
        <v>0</v>
      </c>
      <c r="AX46" s="102">
        <f t="shared" si="33"/>
        <v>0</v>
      </c>
      <c r="AY46" s="78">
        <v>0</v>
      </c>
      <c r="AZ46" s="99">
        <f t="shared" si="34"/>
        <v>0</v>
      </c>
      <c r="BA46" s="79">
        <f t="shared" si="35"/>
        <v>0</v>
      </c>
      <c r="BB46" s="82">
        <f t="shared" si="36"/>
        <v>0</v>
      </c>
      <c r="BC46" s="79">
        <f t="shared" si="36"/>
        <v>0</v>
      </c>
      <c r="BD46" s="102">
        <f t="shared" si="36"/>
        <v>0</v>
      </c>
      <c r="BE46" s="83">
        <f t="shared" si="37"/>
        <v>0</v>
      </c>
      <c r="BF46" s="200">
        <f t="shared" si="37"/>
        <v>0</v>
      </c>
      <c r="BG46" s="83">
        <f t="shared" si="45"/>
        <v>0</v>
      </c>
      <c r="BH46" s="83">
        <f t="shared" si="46"/>
        <v>0</v>
      </c>
      <c r="BI46" s="83">
        <f t="shared" si="41"/>
        <v>0</v>
      </c>
      <c r="BJ46" s="83">
        <f t="shared" si="42"/>
        <v>0</v>
      </c>
      <c r="BK46" s="83">
        <f t="shared" si="47"/>
        <v>0</v>
      </c>
      <c r="BL46" s="83">
        <f t="shared" si="48"/>
        <v>0</v>
      </c>
      <c r="BM46" s="84">
        <f t="shared" si="43"/>
        <v>0</v>
      </c>
      <c r="BN46" s="185">
        <f t="shared" si="38"/>
        <v>0</v>
      </c>
      <c r="BO46" s="186">
        <f t="shared" si="39"/>
        <v>0</v>
      </c>
    </row>
    <row r="47" spans="1:67" ht="16.5">
      <c r="A47" s="95">
        <v>40</v>
      </c>
      <c r="B47" s="96" t="s">
        <v>344</v>
      </c>
      <c r="C47" s="97">
        <v>0</v>
      </c>
      <c r="D47" s="79">
        <f t="shared" si="7"/>
        <v>0</v>
      </c>
      <c r="E47" s="79">
        <f t="shared" si="8"/>
        <v>0</v>
      </c>
      <c r="F47" s="98">
        <v>0</v>
      </c>
      <c r="G47" s="99">
        <f t="shared" si="44"/>
        <v>0</v>
      </c>
      <c r="H47" s="79">
        <f t="shared" si="10"/>
        <v>0</v>
      </c>
      <c r="I47" s="80">
        <f t="shared" si="11"/>
        <v>0</v>
      </c>
      <c r="J47" s="100">
        <f t="shared" si="11"/>
        <v>0</v>
      </c>
      <c r="K47" s="100">
        <f t="shared" si="11"/>
        <v>0</v>
      </c>
      <c r="L47" s="97">
        <v>0</v>
      </c>
      <c r="M47" s="79">
        <f t="shared" si="12"/>
        <v>0</v>
      </c>
      <c r="N47" s="79">
        <f t="shared" si="13"/>
        <v>0</v>
      </c>
      <c r="O47" s="97">
        <v>0</v>
      </c>
      <c r="P47" s="99">
        <f t="shared" si="14"/>
        <v>0</v>
      </c>
      <c r="Q47" s="79">
        <f t="shared" si="15"/>
        <v>0</v>
      </c>
      <c r="R47" s="80">
        <f t="shared" si="16"/>
        <v>0</v>
      </c>
      <c r="S47" s="100">
        <f t="shared" si="16"/>
        <v>0</v>
      </c>
      <c r="T47" s="100">
        <f t="shared" si="16"/>
        <v>0</v>
      </c>
      <c r="U47" s="97">
        <v>0</v>
      </c>
      <c r="V47" s="79">
        <f t="shared" si="17"/>
        <v>0</v>
      </c>
      <c r="W47" s="79">
        <f t="shared" si="18"/>
        <v>0</v>
      </c>
      <c r="X47" s="101">
        <v>0</v>
      </c>
      <c r="Y47" s="99">
        <f t="shared" si="19"/>
        <v>0</v>
      </c>
      <c r="Z47" s="79">
        <f t="shared" si="20"/>
        <v>0</v>
      </c>
      <c r="AA47" s="80">
        <f t="shared" si="21"/>
        <v>0</v>
      </c>
      <c r="AB47" s="80">
        <f t="shared" si="21"/>
        <v>0</v>
      </c>
      <c r="AC47" s="80">
        <f t="shared" si="21"/>
        <v>0</v>
      </c>
      <c r="AD47" s="97">
        <v>0</v>
      </c>
      <c r="AE47" s="79">
        <f t="shared" si="22"/>
        <v>0</v>
      </c>
      <c r="AF47" s="79">
        <f t="shared" si="23"/>
        <v>0</v>
      </c>
      <c r="AG47" s="97">
        <v>0</v>
      </c>
      <c r="AH47" s="99">
        <f t="shared" si="24"/>
        <v>0</v>
      </c>
      <c r="AI47" s="78">
        <f t="shared" si="25"/>
        <v>0</v>
      </c>
      <c r="AJ47" s="78">
        <f t="shared" si="26"/>
        <v>0</v>
      </c>
      <c r="AK47" s="78">
        <f t="shared" si="26"/>
        <v>0</v>
      </c>
      <c r="AL47" s="78">
        <f t="shared" si="26"/>
        <v>0</v>
      </c>
      <c r="AM47" s="97">
        <v>0</v>
      </c>
      <c r="AN47" s="99">
        <f t="shared" si="27"/>
        <v>0</v>
      </c>
      <c r="AO47" s="102">
        <f t="shared" si="28"/>
        <v>0</v>
      </c>
      <c r="AP47" s="97">
        <v>0</v>
      </c>
      <c r="AQ47" s="99">
        <f t="shared" si="29"/>
        <v>0</v>
      </c>
      <c r="AR47" s="79">
        <f t="shared" si="30"/>
        <v>0</v>
      </c>
      <c r="AS47" s="82">
        <f t="shared" si="31"/>
        <v>0</v>
      </c>
      <c r="AT47" s="78">
        <f t="shared" si="31"/>
        <v>0</v>
      </c>
      <c r="AU47" s="82">
        <f t="shared" si="31"/>
        <v>0</v>
      </c>
      <c r="AV47" s="81">
        <v>0</v>
      </c>
      <c r="AW47" s="99">
        <f t="shared" si="32"/>
        <v>0</v>
      </c>
      <c r="AX47" s="102">
        <f t="shared" si="33"/>
        <v>0</v>
      </c>
      <c r="AY47" s="78">
        <v>0</v>
      </c>
      <c r="AZ47" s="99">
        <f t="shared" si="34"/>
        <v>0</v>
      </c>
      <c r="BA47" s="79">
        <f t="shared" si="35"/>
        <v>0</v>
      </c>
      <c r="BB47" s="82">
        <f t="shared" si="36"/>
        <v>0</v>
      </c>
      <c r="BC47" s="79">
        <f t="shared" si="36"/>
        <v>0</v>
      </c>
      <c r="BD47" s="102">
        <f t="shared" si="36"/>
        <v>0</v>
      </c>
      <c r="BE47" s="83">
        <f t="shared" si="37"/>
        <v>0</v>
      </c>
      <c r="BF47" s="200">
        <f t="shared" si="37"/>
        <v>0</v>
      </c>
      <c r="BG47" s="83">
        <f t="shared" si="45"/>
        <v>0</v>
      </c>
      <c r="BH47" s="83">
        <f t="shared" si="46"/>
        <v>0</v>
      </c>
      <c r="BI47" s="83">
        <f t="shared" si="41"/>
        <v>0</v>
      </c>
      <c r="BJ47" s="83">
        <f t="shared" si="42"/>
        <v>0</v>
      </c>
      <c r="BK47" s="83">
        <f t="shared" si="47"/>
        <v>0</v>
      </c>
      <c r="BL47" s="83">
        <f t="shared" si="48"/>
        <v>0</v>
      </c>
      <c r="BM47" s="84">
        <f t="shared" si="43"/>
        <v>0</v>
      </c>
      <c r="BN47" s="185">
        <f t="shared" si="38"/>
        <v>0</v>
      </c>
      <c r="BO47" s="186">
        <f t="shared" si="39"/>
        <v>0</v>
      </c>
    </row>
    <row r="48" spans="1:67" ht="16.5">
      <c r="A48" s="95">
        <v>41</v>
      </c>
      <c r="B48" s="96" t="s">
        <v>345</v>
      </c>
      <c r="C48" s="97">
        <v>2</v>
      </c>
      <c r="D48" s="79">
        <f t="shared" si="7"/>
        <v>9.3680000000000003</v>
      </c>
      <c r="E48" s="79">
        <f t="shared" si="8"/>
        <v>56.207999999999998</v>
      </c>
      <c r="F48" s="98">
        <v>0</v>
      </c>
      <c r="G48" s="99">
        <f t="shared" si="44"/>
        <v>0</v>
      </c>
      <c r="H48" s="79">
        <f t="shared" si="10"/>
        <v>0</v>
      </c>
      <c r="I48" s="80">
        <f t="shared" si="11"/>
        <v>2</v>
      </c>
      <c r="J48" s="100">
        <f t="shared" si="11"/>
        <v>9.3680000000000003</v>
      </c>
      <c r="K48" s="100">
        <f t="shared" si="11"/>
        <v>56.207999999999998</v>
      </c>
      <c r="L48" s="97">
        <v>0</v>
      </c>
      <c r="M48" s="79">
        <f t="shared" si="12"/>
        <v>0</v>
      </c>
      <c r="N48" s="79">
        <f t="shared" si="13"/>
        <v>0</v>
      </c>
      <c r="O48" s="97">
        <v>0</v>
      </c>
      <c r="P48" s="99">
        <f t="shared" si="14"/>
        <v>0</v>
      </c>
      <c r="Q48" s="79">
        <f t="shared" si="15"/>
        <v>0</v>
      </c>
      <c r="R48" s="80">
        <f t="shared" si="16"/>
        <v>0</v>
      </c>
      <c r="S48" s="100">
        <f t="shared" si="16"/>
        <v>0</v>
      </c>
      <c r="T48" s="100">
        <f t="shared" si="16"/>
        <v>0</v>
      </c>
      <c r="U48" s="97">
        <v>0</v>
      </c>
      <c r="V48" s="79">
        <f t="shared" si="17"/>
        <v>0</v>
      </c>
      <c r="W48" s="79">
        <f t="shared" si="18"/>
        <v>0</v>
      </c>
      <c r="X48" s="101">
        <v>0</v>
      </c>
      <c r="Y48" s="99">
        <f t="shared" si="19"/>
        <v>0</v>
      </c>
      <c r="Z48" s="79">
        <f t="shared" si="20"/>
        <v>0</v>
      </c>
      <c r="AA48" s="80">
        <f t="shared" si="21"/>
        <v>0</v>
      </c>
      <c r="AB48" s="80">
        <f t="shared" si="21"/>
        <v>0</v>
      </c>
      <c r="AC48" s="80">
        <f t="shared" si="21"/>
        <v>0</v>
      </c>
      <c r="AD48" s="97">
        <v>0</v>
      </c>
      <c r="AE48" s="79">
        <f t="shared" si="22"/>
        <v>0</v>
      </c>
      <c r="AF48" s="79">
        <f t="shared" si="23"/>
        <v>0</v>
      </c>
      <c r="AG48" s="97">
        <v>0</v>
      </c>
      <c r="AH48" s="99">
        <f t="shared" si="24"/>
        <v>0</v>
      </c>
      <c r="AI48" s="78">
        <f t="shared" si="25"/>
        <v>0</v>
      </c>
      <c r="AJ48" s="78">
        <f t="shared" si="26"/>
        <v>0</v>
      </c>
      <c r="AK48" s="78">
        <f t="shared" si="26"/>
        <v>0</v>
      </c>
      <c r="AL48" s="78">
        <f t="shared" si="26"/>
        <v>0</v>
      </c>
      <c r="AM48" s="97">
        <v>0</v>
      </c>
      <c r="AN48" s="99">
        <f t="shared" si="27"/>
        <v>0</v>
      </c>
      <c r="AO48" s="102">
        <f t="shared" si="28"/>
        <v>0</v>
      </c>
      <c r="AP48" s="97">
        <v>0</v>
      </c>
      <c r="AQ48" s="99">
        <f t="shared" si="29"/>
        <v>0</v>
      </c>
      <c r="AR48" s="79">
        <f t="shared" si="30"/>
        <v>0</v>
      </c>
      <c r="AS48" s="82">
        <f t="shared" si="31"/>
        <v>0</v>
      </c>
      <c r="AT48" s="78">
        <f t="shared" si="31"/>
        <v>0</v>
      </c>
      <c r="AU48" s="82">
        <f t="shared" si="31"/>
        <v>0</v>
      </c>
      <c r="AV48" s="81">
        <v>0</v>
      </c>
      <c r="AW48" s="99">
        <f t="shared" si="32"/>
        <v>0</v>
      </c>
      <c r="AX48" s="102">
        <f t="shared" si="33"/>
        <v>0</v>
      </c>
      <c r="AY48" s="78">
        <v>0</v>
      </c>
      <c r="AZ48" s="99">
        <f t="shared" si="34"/>
        <v>0</v>
      </c>
      <c r="BA48" s="79">
        <f t="shared" si="35"/>
        <v>0</v>
      </c>
      <c r="BB48" s="82">
        <f t="shared" si="36"/>
        <v>0</v>
      </c>
      <c r="BC48" s="79">
        <f t="shared" si="36"/>
        <v>0</v>
      </c>
      <c r="BD48" s="102">
        <f t="shared" si="36"/>
        <v>0</v>
      </c>
      <c r="BE48" s="83">
        <f t="shared" si="37"/>
        <v>2</v>
      </c>
      <c r="BF48" s="200">
        <f t="shared" si="37"/>
        <v>9.3680000000000003</v>
      </c>
      <c r="BG48" s="83">
        <f t="shared" si="45"/>
        <v>56.207999999999998</v>
      </c>
      <c r="BH48" s="83">
        <f t="shared" si="46"/>
        <v>0</v>
      </c>
      <c r="BI48" s="83">
        <f t="shared" si="41"/>
        <v>0</v>
      </c>
      <c r="BJ48" s="83">
        <f t="shared" si="42"/>
        <v>0</v>
      </c>
      <c r="BK48" s="83">
        <f t="shared" si="47"/>
        <v>2</v>
      </c>
      <c r="BL48" s="83">
        <f t="shared" si="48"/>
        <v>9.3680000000000003</v>
      </c>
      <c r="BM48" s="84">
        <f t="shared" si="43"/>
        <v>56.207999999999998</v>
      </c>
      <c r="BN48" s="185">
        <f t="shared" si="38"/>
        <v>28.103999999999999</v>
      </c>
      <c r="BO48" s="186">
        <f t="shared" si="39"/>
        <v>28.1</v>
      </c>
    </row>
    <row r="49" spans="1:67" ht="16.5">
      <c r="A49" s="95">
        <v>42</v>
      </c>
      <c r="B49" s="96" t="s">
        <v>346</v>
      </c>
      <c r="C49" s="97">
        <v>0.5</v>
      </c>
      <c r="D49" s="79">
        <f t="shared" si="7"/>
        <v>2.3420000000000001</v>
      </c>
      <c r="E49" s="79">
        <f t="shared" si="8"/>
        <v>14.052</v>
      </c>
      <c r="F49" s="98">
        <v>0</v>
      </c>
      <c r="G49" s="99">
        <f t="shared" si="44"/>
        <v>0</v>
      </c>
      <c r="H49" s="79">
        <f t="shared" si="10"/>
        <v>0</v>
      </c>
      <c r="I49" s="80">
        <f t="shared" si="11"/>
        <v>0.5</v>
      </c>
      <c r="J49" s="100">
        <f t="shared" si="11"/>
        <v>2.3420000000000001</v>
      </c>
      <c r="K49" s="100">
        <f t="shared" si="11"/>
        <v>14.052</v>
      </c>
      <c r="L49" s="97">
        <v>0</v>
      </c>
      <c r="M49" s="79">
        <f t="shared" si="12"/>
        <v>0</v>
      </c>
      <c r="N49" s="79">
        <f t="shared" si="13"/>
        <v>0</v>
      </c>
      <c r="O49" s="97">
        <v>0</v>
      </c>
      <c r="P49" s="99">
        <f t="shared" si="14"/>
        <v>0</v>
      </c>
      <c r="Q49" s="79">
        <f t="shared" si="15"/>
        <v>0</v>
      </c>
      <c r="R49" s="80">
        <f t="shared" si="16"/>
        <v>0</v>
      </c>
      <c r="S49" s="100">
        <f t="shared" si="16"/>
        <v>0</v>
      </c>
      <c r="T49" s="100">
        <f t="shared" si="16"/>
        <v>0</v>
      </c>
      <c r="U49" s="97">
        <v>6</v>
      </c>
      <c r="V49" s="79">
        <f t="shared" si="17"/>
        <v>28.103999999999999</v>
      </c>
      <c r="W49" s="79">
        <f t="shared" si="18"/>
        <v>168.624</v>
      </c>
      <c r="X49" s="101">
        <v>0</v>
      </c>
      <c r="Y49" s="99">
        <f t="shared" si="19"/>
        <v>0</v>
      </c>
      <c r="Z49" s="79">
        <f t="shared" si="20"/>
        <v>0</v>
      </c>
      <c r="AA49" s="80">
        <f t="shared" si="21"/>
        <v>6</v>
      </c>
      <c r="AB49" s="80">
        <f t="shared" si="21"/>
        <v>28.103999999999999</v>
      </c>
      <c r="AC49" s="80">
        <f t="shared" si="21"/>
        <v>168.624</v>
      </c>
      <c r="AD49" s="97">
        <v>0</v>
      </c>
      <c r="AE49" s="79">
        <f t="shared" si="22"/>
        <v>0</v>
      </c>
      <c r="AF49" s="79">
        <f t="shared" si="23"/>
        <v>0</v>
      </c>
      <c r="AG49" s="97">
        <v>0</v>
      </c>
      <c r="AH49" s="99">
        <f t="shared" si="24"/>
        <v>0</v>
      </c>
      <c r="AI49" s="78">
        <f t="shared" si="25"/>
        <v>0</v>
      </c>
      <c r="AJ49" s="78">
        <f t="shared" si="26"/>
        <v>0</v>
      </c>
      <c r="AK49" s="78">
        <f t="shared" si="26"/>
        <v>0</v>
      </c>
      <c r="AL49" s="78">
        <f t="shared" si="26"/>
        <v>0</v>
      </c>
      <c r="AM49" s="97">
        <v>0</v>
      </c>
      <c r="AN49" s="99">
        <f t="shared" si="27"/>
        <v>0</v>
      </c>
      <c r="AO49" s="102">
        <f t="shared" si="28"/>
        <v>0</v>
      </c>
      <c r="AP49" s="97">
        <v>0</v>
      </c>
      <c r="AQ49" s="99">
        <f t="shared" si="29"/>
        <v>0</v>
      </c>
      <c r="AR49" s="79">
        <f t="shared" si="30"/>
        <v>0</v>
      </c>
      <c r="AS49" s="82">
        <f t="shared" si="31"/>
        <v>0</v>
      </c>
      <c r="AT49" s="78">
        <f t="shared" si="31"/>
        <v>0</v>
      </c>
      <c r="AU49" s="82">
        <f t="shared" si="31"/>
        <v>0</v>
      </c>
      <c r="AV49" s="81">
        <v>0</v>
      </c>
      <c r="AW49" s="99">
        <f t="shared" si="32"/>
        <v>0</v>
      </c>
      <c r="AX49" s="102">
        <f t="shared" si="33"/>
        <v>0</v>
      </c>
      <c r="AY49" s="78">
        <v>0</v>
      </c>
      <c r="AZ49" s="99">
        <f t="shared" si="34"/>
        <v>0</v>
      </c>
      <c r="BA49" s="79">
        <f t="shared" si="35"/>
        <v>0</v>
      </c>
      <c r="BB49" s="82">
        <f t="shared" si="36"/>
        <v>0</v>
      </c>
      <c r="BC49" s="79">
        <f t="shared" si="36"/>
        <v>0</v>
      </c>
      <c r="BD49" s="102">
        <f t="shared" si="36"/>
        <v>0</v>
      </c>
      <c r="BE49" s="83">
        <f t="shared" si="37"/>
        <v>6.5</v>
      </c>
      <c r="BF49" s="200">
        <f t="shared" si="37"/>
        <v>30.445999999999998</v>
      </c>
      <c r="BG49" s="83">
        <f t="shared" si="45"/>
        <v>182.67599999999999</v>
      </c>
      <c r="BH49" s="83">
        <f t="shared" si="46"/>
        <v>0</v>
      </c>
      <c r="BI49" s="83">
        <f t="shared" si="41"/>
        <v>0</v>
      </c>
      <c r="BJ49" s="83">
        <f t="shared" si="42"/>
        <v>0</v>
      </c>
      <c r="BK49" s="83">
        <f t="shared" si="47"/>
        <v>6.5</v>
      </c>
      <c r="BL49" s="83">
        <f t="shared" si="48"/>
        <v>30.445999999999998</v>
      </c>
      <c r="BM49" s="84">
        <f t="shared" si="43"/>
        <v>182.67599999999999</v>
      </c>
      <c r="BN49" s="185">
        <f t="shared" si="38"/>
        <v>91.337999999999994</v>
      </c>
      <c r="BO49" s="186">
        <f t="shared" si="39"/>
        <v>91.3</v>
      </c>
    </row>
    <row r="50" spans="1:67" ht="16.5">
      <c r="A50" s="95">
        <v>43</v>
      </c>
      <c r="B50" s="96" t="s">
        <v>347</v>
      </c>
      <c r="C50" s="97">
        <v>1</v>
      </c>
      <c r="D50" s="79">
        <f t="shared" si="7"/>
        <v>4.6840000000000002</v>
      </c>
      <c r="E50" s="79">
        <f t="shared" si="8"/>
        <v>28.103999999999999</v>
      </c>
      <c r="F50" s="98">
        <v>0</v>
      </c>
      <c r="G50" s="99">
        <f t="shared" si="44"/>
        <v>0</v>
      </c>
      <c r="H50" s="79">
        <f t="shared" si="10"/>
        <v>0</v>
      </c>
      <c r="I50" s="80">
        <f t="shared" si="11"/>
        <v>1</v>
      </c>
      <c r="J50" s="100">
        <f t="shared" si="11"/>
        <v>4.6840000000000002</v>
      </c>
      <c r="K50" s="100">
        <f t="shared" si="11"/>
        <v>28.103999999999999</v>
      </c>
      <c r="L50" s="97">
        <v>1</v>
      </c>
      <c r="M50" s="79">
        <f t="shared" si="12"/>
        <v>4.6840000000000002</v>
      </c>
      <c r="N50" s="79">
        <f t="shared" si="13"/>
        <v>28.103999999999999</v>
      </c>
      <c r="O50" s="97">
        <v>0</v>
      </c>
      <c r="P50" s="99">
        <f t="shared" si="14"/>
        <v>0</v>
      </c>
      <c r="Q50" s="79">
        <f t="shared" si="15"/>
        <v>0</v>
      </c>
      <c r="R50" s="80">
        <f t="shared" si="16"/>
        <v>1</v>
      </c>
      <c r="S50" s="100">
        <f t="shared" si="16"/>
        <v>4.6840000000000002</v>
      </c>
      <c r="T50" s="100">
        <f t="shared" si="16"/>
        <v>28.103999999999999</v>
      </c>
      <c r="U50" s="97">
        <v>0</v>
      </c>
      <c r="V50" s="79">
        <f t="shared" si="17"/>
        <v>0</v>
      </c>
      <c r="W50" s="79">
        <f t="shared" si="18"/>
        <v>0</v>
      </c>
      <c r="X50" s="101">
        <v>0</v>
      </c>
      <c r="Y50" s="99">
        <f t="shared" si="19"/>
        <v>0</v>
      </c>
      <c r="Z50" s="79">
        <f t="shared" si="20"/>
        <v>0</v>
      </c>
      <c r="AA50" s="80">
        <f t="shared" si="21"/>
        <v>0</v>
      </c>
      <c r="AB50" s="80">
        <f t="shared" si="21"/>
        <v>0</v>
      </c>
      <c r="AC50" s="80">
        <f t="shared" si="21"/>
        <v>0</v>
      </c>
      <c r="AD50" s="97">
        <v>0</v>
      </c>
      <c r="AE50" s="79">
        <f t="shared" si="22"/>
        <v>0</v>
      </c>
      <c r="AF50" s="79">
        <f t="shared" si="23"/>
        <v>0</v>
      </c>
      <c r="AG50" s="97">
        <v>0</v>
      </c>
      <c r="AH50" s="99">
        <f t="shared" si="24"/>
        <v>0</v>
      </c>
      <c r="AI50" s="78">
        <f t="shared" si="25"/>
        <v>0</v>
      </c>
      <c r="AJ50" s="78">
        <f t="shared" si="26"/>
        <v>0</v>
      </c>
      <c r="AK50" s="78">
        <f t="shared" si="26"/>
        <v>0</v>
      </c>
      <c r="AL50" s="78">
        <f t="shared" si="26"/>
        <v>0</v>
      </c>
      <c r="AM50" s="97">
        <v>0</v>
      </c>
      <c r="AN50" s="99">
        <f t="shared" si="27"/>
        <v>0</v>
      </c>
      <c r="AO50" s="102">
        <f t="shared" si="28"/>
        <v>0</v>
      </c>
      <c r="AP50" s="97">
        <v>0</v>
      </c>
      <c r="AQ50" s="99">
        <f t="shared" si="29"/>
        <v>0</v>
      </c>
      <c r="AR50" s="79">
        <f t="shared" si="30"/>
        <v>0</v>
      </c>
      <c r="AS50" s="82">
        <f t="shared" si="31"/>
        <v>0</v>
      </c>
      <c r="AT50" s="78">
        <f t="shared" si="31"/>
        <v>0</v>
      </c>
      <c r="AU50" s="82">
        <f t="shared" si="31"/>
        <v>0</v>
      </c>
      <c r="AV50" s="81">
        <v>0</v>
      </c>
      <c r="AW50" s="99">
        <f t="shared" si="32"/>
        <v>0</v>
      </c>
      <c r="AX50" s="102">
        <f t="shared" si="33"/>
        <v>0</v>
      </c>
      <c r="AY50" s="78">
        <v>0</v>
      </c>
      <c r="AZ50" s="99">
        <f t="shared" si="34"/>
        <v>0</v>
      </c>
      <c r="BA50" s="79">
        <f t="shared" si="35"/>
        <v>0</v>
      </c>
      <c r="BB50" s="82">
        <f t="shared" si="36"/>
        <v>0</v>
      </c>
      <c r="BC50" s="79">
        <f t="shared" si="36"/>
        <v>0</v>
      </c>
      <c r="BD50" s="102">
        <f t="shared" si="36"/>
        <v>0</v>
      </c>
      <c r="BE50" s="83">
        <f t="shared" si="37"/>
        <v>1</v>
      </c>
      <c r="BF50" s="200">
        <f t="shared" si="37"/>
        <v>4.6840000000000002</v>
      </c>
      <c r="BG50" s="83">
        <f t="shared" si="45"/>
        <v>28.103999999999999</v>
      </c>
      <c r="BH50" s="83">
        <f t="shared" si="46"/>
        <v>0</v>
      </c>
      <c r="BI50" s="83">
        <f t="shared" si="41"/>
        <v>0</v>
      </c>
      <c r="BJ50" s="83">
        <f t="shared" si="42"/>
        <v>0</v>
      </c>
      <c r="BK50" s="83">
        <f t="shared" si="47"/>
        <v>1</v>
      </c>
      <c r="BL50" s="83">
        <f t="shared" si="48"/>
        <v>4.6840000000000002</v>
      </c>
      <c r="BM50" s="84">
        <f t="shared" si="43"/>
        <v>28.103999999999999</v>
      </c>
      <c r="BN50" s="185">
        <f t="shared" si="38"/>
        <v>14.052</v>
      </c>
      <c r="BO50" s="186">
        <f t="shared" si="39"/>
        <v>14.1</v>
      </c>
    </row>
    <row r="51" spans="1:67" ht="16.5">
      <c r="A51" s="95">
        <v>44</v>
      </c>
      <c r="B51" s="96" t="s">
        <v>348</v>
      </c>
      <c r="C51" s="97">
        <v>2</v>
      </c>
      <c r="D51" s="79">
        <f t="shared" si="7"/>
        <v>9.3680000000000003</v>
      </c>
      <c r="E51" s="79">
        <f t="shared" si="8"/>
        <v>56.207999999999998</v>
      </c>
      <c r="F51" s="98">
        <v>0</v>
      </c>
      <c r="G51" s="99">
        <f t="shared" si="44"/>
        <v>0</v>
      </c>
      <c r="H51" s="79">
        <f t="shared" si="10"/>
        <v>0</v>
      </c>
      <c r="I51" s="80">
        <f t="shared" si="11"/>
        <v>2</v>
      </c>
      <c r="J51" s="100">
        <f t="shared" si="11"/>
        <v>9.3680000000000003</v>
      </c>
      <c r="K51" s="100">
        <f t="shared" si="11"/>
        <v>56.207999999999998</v>
      </c>
      <c r="L51" s="97">
        <v>1</v>
      </c>
      <c r="M51" s="79">
        <f t="shared" si="12"/>
        <v>4.6840000000000002</v>
      </c>
      <c r="N51" s="79">
        <f t="shared" si="13"/>
        <v>28.103999999999999</v>
      </c>
      <c r="O51" s="97">
        <v>0</v>
      </c>
      <c r="P51" s="99">
        <f t="shared" si="14"/>
        <v>0</v>
      </c>
      <c r="Q51" s="79">
        <f t="shared" si="15"/>
        <v>0</v>
      </c>
      <c r="R51" s="80">
        <f t="shared" si="16"/>
        <v>1</v>
      </c>
      <c r="S51" s="100">
        <f t="shared" si="16"/>
        <v>4.6840000000000002</v>
      </c>
      <c r="T51" s="100">
        <f t="shared" si="16"/>
        <v>28.103999999999999</v>
      </c>
      <c r="U51" s="97">
        <v>0</v>
      </c>
      <c r="V51" s="79">
        <f t="shared" si="17"/>
        <v>0</v>
      </c>
      <c r="W51" s="79">
        <f t="shared" si="18"/>
        <v>0</v>
      </c>
      <c r="X51" s="101">
        <v>0</v>
      </c>
      <c r="Y51" s="99">
        <f t="shared" si="19"/>
        <v>0</v>
      </c>
      <c r="Z51" s="79">
        <f t="shared" si="20"/>
        <v>0</v>
      </c>
      <c r="AA51" s="80">
        <f t="shared" si="21"/>
        <v>0</v>
      </c>
      <c r="AB51" s="80">
        <f t="shared" si="21"/>
        <v>0</v>
      </c>
      <c r="AC51" s="80">
        <f t="shared" si="21"/>
        <v>0</v>
      </c>
      <c r="AD51" s="97">
        <v>0</v>
      </c>
      <c r="AE51" s="79">
        <f t="shared" si="22"/>
        <v>0</v>
      </c>
      <c r="AF51" s="79">
        <f t="shared" si="23"/>
        <v>0</v>
      </c>
      <c r="AG51" s="97">
        <v>0</v>
      </c>
      <c r="AH51" s="99">
        <f t="shared" si="24"/>
        <v>0</v>
      </c>
      <c r="AI51" s="78">
        <f t="shared" si="25"/>
        <v>0</v>
      </c>
      <c r="AJ51" s="78">
        <f t="shared" si="26"/>
        <v>0</v>
      </c>
      <c r="AK51" s="78">
        <f t="shared" si="26"/>
        <v>0</v>
      </c>
      <c r="AL51" s="78">
        <f t="shared" si="26"/>
        <v>0</v>
      </c>
      <c r="AM51" s="97">
        <v>0</v>
      </c>
      <c r="AN51" s="99">
        <f t="shared" si="27"/>
        <v>0</v>
      </c>
      <c r="AO51" s="102">
        <f t="shared" si="28"/>
        <v>0</v>
      </c>
      <c r="AP51" s="97">
        <v>0</v>
      </c>
      <c r="AQ51" s="99">
        <f t="shared" si="29"/>
        <v>0</v>
      </c>
      <c r="AR51" s="79">
        <f t="shared" si="30"/>
        <v>0</v>
      </c>
      <c r="AS51" s="82">
        <f t="shared" si="31"/>
        <v>0</v>
      </c>
      <c r="AT51" s="78">
        <f t="shared" si="31"/>
        <v>0</v>
      </c>
      <c r="AU51" s="82">
        <f t="shared" si="31"/>
        <v>0</v>
      </c>
      <c r="AV51" s="81">
        <v>0</v>
      </c>
      <c r="AW51" s="99">
        <f t="shared" si="32"/>
        <v>0</v>
      </c>
      <c r="AX51" s="102">
        <f t="shared" si="33"/>
        <v>0</v>
      </c>
      <c r="AY51" s="78">
        <v>0</v>
      </c>
      <c r="AZ51" s="99">
        <f t="shared" si="34"/>
        <v>0</v>
      </c>
      <c r="BA51" s="79">
        <f t="shared" si="35"/>
        <v>0</v>
      </c>
      <c r="BB51" s="82">
        <f t="shared" si="36"/>
        <v>0</v>
      </c>
      <c r="BC51" s="79">
        <f t="shared" si="36"/>
        <v>0</v>
      </c>
      <c r="BD51" s="102">
        <f t="shared" si="36"/>
        <v>0</v>
      </c>
      <c r="BE51" s="83">
        <f t="shared" si="37"/>
        <v>2</v>
      </c>
      <c r="BF51" s="200">
        <f t="shared" si="37"/>
        <v>9.3680000000000003</v>
      </c>
      <c r="BG51" s="83">
        <f t="shared" si="45"/>
        <v>56.207999999999998</v>
      </c>
      <c r="BH51" s="83">
        <f t="shared" si="46"/>
        <v>0</v>
      </c>
      <c r="BI51" s="83">
        <f t="shared" si="41"/>
        <v>0</v>
      </c>
      <c r="BJ51" s="83">
        <f t="shared" si="42"/>
        <v>0</v>
      </c>
      <c r="BK51" s="83">
        <f t="shared" si="47"/>
        <v>2</v>
      </c>
      <c r="BL51" s="83">
        <f t="shared" si="48"/>
        <v>9.3680000000000003</v>
      </c>
      <c r="BM51" s="84">
        <f t="shared" si="43"/>
        <v>56.207999999999998</v>
      </c>
      <c r="BN51" s="185">
        <f t="shared" si="38"/>
        <v>28.103999999999999</v>
      </c>
      <c r="BO51" s="186">
        <f t="shared" si="39"/>
        <v>28.1</v>
      </c>
    </row>
    <row r="52" spans="1:67" ht="16.5">
      <c r="A52" s="95">
        <v>45</v>
      </c>
      <c r="B52" s="96" t="s">
        <v>349</v>
      </c>
      <c r="C52" s="97">
        <v>0</v>
      </c>
      <c r="D52" s="79">
        <f t="shared" si="7"/>
        <v>0</v>
      </c>
      <c r="E52" s="79">
        <f t="shared" si="8"/>
        <v>0</v>
      </c>
      <c r="F52" s="98">
        <v>1.3</v>
      </c>
      <c r="G52" s="99">
        <f>F52*(70.822-68)</f>
        <v>3.6686000000000036</v>
      </c>
      <c r="H52" s="79">
        <f t="shared" si="10"/>
        <v>22.011600000000023</v>
      </c>
      <c r="I52" s="80">
        <f t="shared" si="11"/>
        <v>1.3</v>
      </c>
      <c r="J52" s="100">
        <f t="shared" si="11"/>
        <v>3.6686000000000036</v>
      </c>
      <c r="K52" s="100">
        <f t="shared" si="11"/>
        <v>22.011600000000023</v>
      </c>
      <c r="L52" s="97">
        <v>0</v>
      </c>
      <c r="M52" s="79">
        <f t="shared" si="12"/>
        <v>0</v>
      </c>
      <c r="N52" s="79">
        <f t="shared" si="13"/>
        <v>0</v>
      </c>
      <c r="O52" s="97">
        <v>0</v>
      </c>
      <c r="P52" s="99">
        <f t="shared" si="14"/>
        <v>0</v>
      </c>
      <c r="Q52" s="79">
        <f t="shared" si="15"/>
        <v>0</v>
      </c>
      <c r="R52" s="80">
        <f t="shared" si="16"/>
        <v>0</v>
      </c>
      <c r="S52" s="100">
        <f t="shared" si="16"/>
        <v>0</v>
      </c>
      <c r="T52" s="100">
        <f t="shared" si="16"/>
        <v>0</v>
      </c>
      <c r="U52" s="97">
        <v>0</v>
      </c>
      <c r="V52" s="79">
        <f t="shared" si="17"/>
        <v>0</v>
      </c>
      <c r="W52" s="79">
        <f t="shared" si="18"/>
        <v>0</v>
      </c>
      <c r="X52" s="101">
        <v>0</v>
      </c>
      <c r="Y52" s="99">
        <f t="shared" si="19"/>
        <v>0</v>
      </c>
      <c r="Z52" s="79">
        <f t="shared" si="20"/>
        <v>0</v>
      </c>
      <c r="AA52" s="80">
        <f t="shared" si="21"/>
        <v>0</v>
      </c>
      <c r="AB52" s="80">
        <f t="shared" si="21"/>
        <v>0</v>
      </c>
      <c r="AC52" s="80">
        <f t="shared" si="21"/>
        <v>0</v>
      </c>
      <c r="AD52" s="97">
        <v>0</v>
      </c>
      <c r="AE52" s="79">
        <f t="shared" si="22"/>
        <v>0</v>
      </c>
      <c r="AF52" s="79">
        <f t="shared" si="23"/>
        <v>0</v>
      </c>
      <c r="AG52" s="97">
        <v>0</v>
      </c>
      <c r="AH52" s="99">
        <f t="shared" si="24"/>
        <v>0</v>
      </c>
      <c r="AI52" s="78">
        <f t="shared" si="25"/>
        <v>0</v>
      </c>
      <c r="AJ52" s="78">
        <f t="shared" si="26"/>
        <v>0</v>
      </c>
      <c r="AK52" s="78">
        <f t="shared" si="26"/>
        <v>0</v>
      </c>
      <c r="AL52" s="78">
        <f t="shared" si="26"/>
        <v>0</v>
      </c>
      <c r="AM52" s="97">
        <v>0</v>
      </c>
      <c r="AN52" s="99">
        <f t="shared" si="27"/>
        <v>0</v>
      </c>
      <c r="AO52" s="102">
        <f t="shared" si="28"/>
        <v>0</v>
      </c>
      <c r="AP52" s="97">
        <v>0</v>
      </c>
      <c r="AQ52" s="99">
        <f t="shared" si="29"/>
        <v>0</v>
      </c>
      <c r="AR52" s="79">
        <f t="shared" si="30"/>
        <v>0</v>
      </c>
      <c r="AS52" s="82">
        <f t="shared" si="31"/>
        <v>0</v>
      </c>
      <c r="AT52" s="78">
        <f t="shared" si="31"/>
        <v>0</v>
      </c>
      <c r="AU52" s="82">
        <f t="shared" si="31"/>
        <v>0</v>
      </c>
      <c r="AV52" s="81">
        <v>0</v>
      </c>
      <c r="AW52" s="99">
        <f t="shared" si="32"/>
        <v>0</v>
      </c>
      <c r="AX52" s="102">
        <f t="shared" si="33"/>
        <v>0</v>
      </c>
      <c r="AY52" s="78">
        <v>0</v>
      </c>
      <c r="AZ52" s="99">
        <f t="shared" si="34"/>
        <v>0</v>
      </c>
      <c r="BA52" s="79">
        <f t="shared" si="35"/>
        <v>0</v>
      </c>
      <c r="BB52" s="82">
        <f t="shared" si="36"/>
        <v>0</v>
      </c>
      <c r="BC52" s="79">
        <f t="shared" si="36"/>
        <v>0</v>
      </c>
      <c r="BD52" s="102">
        <f t="shared" si="36"/>
        <v>0</v>
      </c>
      <c r="BE52" s="83">
        <f t="shared" si="37"/>
        <v>0</v>
      </c>
      <c r="BF52" s="200">
        <f t="shared" si="37"/>
        <v>0</v>
      </c>
      <c r="BG52" s="83">
        <f t="shared" si="45"/>
        <v>0</v>
      </c>
      <c r="BH52" s="83">
        <f t="shared" si="46"/>
        <v>1.3</v>
      </c>
      <c r="BI52" s="83">
        <f t="shared" si="41"/>
        <v>3.6686000000000036</v>
      </c>
      <c r="BJ52" s="83">
        <f t="shared" si="42"/>
        <v>22.011600000000023</v>
      </c>
      <c r="BK52" s="83">
        <f t="shared" si="47"/>
        <v>1.3</v>
      </c>
      <c r="BL52" s="83">
        <f t="shared" si="48"/>
        <v>3.6686000000000036</v>
      </c>
      <c r="BM52" s="84">
        <f t="shared" si="43"/>
        <v>22.011600000000023</v>
      </c>
      <c r="BN52" s="185">
        <f t="shared" si="38"/>
        <v>11.005800000000011</v>
      </c>
      <c r="BO52" s="186">
        <f t="shared" si="39"/>
        <v>11</v>
      </c>
    </row>
    <row r="53" spans="1:67" ht="16.5">
      <c r="A53" s="95">
        <v>46</v>
      </c>
      <c r="B53" s="96" t="s">
        <v>350</v>
      </c>
      <c r="C53" s="97">
        <v>0</v>
      </c>
      <c r="D53" s="79">
        <f t="shared" si="7"/>
        <v>0</v>
      </c>
      <c r="E53" s="79">
        <f t="shared" si="8"/>
        <v>0</v>
      </c>
      <c r="F53" s="98">
        <v>1</v>
      </c>
      <c r="G53" s="99">
        <f>F53*(70.822-70)</f>
        <v>0.82200000000000273</v>
      </c>
      <c r="H53" s="79">
        <f t="shared" si="10"/>
        <v>4.9320000000000164</v>
      </c>
      <c r="I53" s="80">
        <f t="shared" si="11"/>
        <v>1</v>
      </c>
      <c r="J53" s="100">
        <f t="shared" si="11"/>
        <v>0.82200000000000273</v>
      </c>
      <c r="K53" s="100">
        <f t="shared" si="11"/>
        <v>4.9320000000000164</v>
      </c>
      <c r="L53" s="97">
        <v>0</v>
      </c>
      <c r="M53" s="79">
        <f t="shared" si="12"/>
        <v>0</v>
      </c>
      <c r="N53" s="79">
        <f t="shared" si="13"/>
        <v>0</v>
      </c>
      <c r="O53" s="97">
        <v>1</v>
      </c>
      <c r="P53" s="99">
        <f>O53*(70.822-70)</f>
        <v>0.82200000000000273</v>
      </c>
      <c r="Q53" s="79">
        <f t="shared" si="15"/>
        <v>4.9320000000000164</v>
      </c>
      <c r="R53" s="80">
        <f t="shared" si="16"/>
        <v>1</v>
      </c>
      <c r="S53" s="100">
        <f t="shared" si="16"/>
        <v>0.82200000000000273</v>
      </c>
      <c r="T53" s="100">
        <f t="shared" si="16"/>
        <v>4.9320000000000164</v>
      </c>
      <c r="U53" s="97">
        <v>0</v>
      </c>
      <c r="V53" s="79">
        <f t="shared" si="17"/>
        <v>0</v>
      </c>
      <c r="W53" s="79">
        <f t="shared" si="18"/>
        <v>0</v>
      </c>
      <c r="X53" s="101">
        <v>0</v>
      </c>
      <c r="Y53" s="99">
        <f t="shared" si="19"/>
        <v>0</v>
      </c>
      <c r="Z53" s="79">
        <f t="shared" si="20"/>
        <v>0</v>
      </c>
      <c r="AA53" s="80">
        <f t="shared" si="21"/>
        <v>0</v>
      </c>
      <c r="AB53" s="80">
        <f t="shared" si="21"/>
        <v>0</v>
      </c>
      <c r="AC53" s="80">
        <f t="shared" si="21"/>
        <v>0</v>
      </c>
      <c r="AD53" s="97">
        <v>0</v>
      </c>
      <c r="AE53" s="79">
        <f t="shared" si="22"/>
        <v>0</v>
      </c>
      <c r="AF53" s="79">
        <f t="shared" si="23"/>
        <v>0</v>
      </c>
      <c r="AG53" s="97">
        <v>0</v>
      </c>
      <c r="AH53" s="99">
        <f t="shared" si="24"/>
        <v>0</v>
      </c>
      <c r="AI53" s="78">
        <f t="shared" si="25"/>
        <v>0</v>
      </c>
      <c r="AJ53" s="78">
        <f t="shared" si="26"/>
        <v>0</v>
      </c>
      <c r="AK53" s="78">
        <f t="shared" si="26"/>
        <v>0</v>
      </c>
      <c r="AL53" s="78">
        <f t="shared" si="26"/>
        <v>0</v>
      </c>
      <c r="AM53" s="97">
        <v>0</v>
      </c>
      <c r="AN53" s="99">
        <f t="shared" si="27"/>
        <v>0</v>
      </c>
      <c r="AO53" s="102">
        <f t="shared" si="28"/>
        <v>0</v>
      </c>
      <c r="AP53" s="97">
        <v>0</v>
      </c>
      <c r="AQ53" s="99">
        <f t="shared" si="29"/>
        <v>0</v>
      </c>
      <c r="AR53" s="79">
        <f t="shared" si="30"/>
        <v>0</v>
      </c>
      <c r="AS53" s="82">
        <f t="shared" si="31"/>
        <v>0</v>
      </c>
      <c r="AT53" s="78">
        <f t="shared" si="31"/>
        <v>0</v>
      </c>
      <c r="AU53" s="82">
        <f t="shared" si="31"/>
        <v>0</v>
      </c>
      <c r="AV53" s="81">
        <v>0</v>
      </c>
      <c r="AW53" s="99">
        <f t="shared" si="32"/>
        <v>0</v>
      </c>
      <c r="AX53" s="102">
        <f t="shared" si="33"/>
        <v>0</v>
      </c>
      <c r="AY53" s="78">
        <v>0</v>
      </c>
      <c r="AZ53" s="99">
        <f t="shared" si="34"/>
        <v>0</v>
      </c>
      <c r="BA53" s="79">
        <f t="shared" si="35"/>
        <v>0</v>
      </c>
      <c r="BB53" s="82">
        <f t="shared" si="36"/>
        <v>0</v>
      </c>
      <c r="BC53" s="79">
        <f t="shared" si="36"/>
        <v>0</v>
      </c>
      <c r="BD53" s="102">
        <f t="shared" si="36"/>
        <v>0</v>
      </c>
      <c r="BE53" s="83">
        <f t="shared" si="37"/>
        <v>0</v>
      </c>
      <c r="BF53" s="200">
        <f t="shared" si="37"/>
        <v>0</v>
      </c>
      <c r="BG53" s="83">
        <f t="shared" si="45"/>
        <v>0</v>
      </c>
      <c r="BH53" s="83">
        <f t="shared" si="46"/>
        <v>1</v>
      </c>
      <c r="BI53" s="83">
        <f t="shared" si="41"/>
        <v>0.82200000000000273</v>
      </c>
      <c r="BJ53" s="83">
        <f t="shared" si="42"/>
        <v>4.9320000000000164</v>
      </c>
      <c r="BK53" s="83">
        <f t="shared" si="47"/>
        <v>1</v>
      </c>
      <c r="BL53" s="83">
        <f t="shared" si="48"/>
        <v>0.82200000000000273</v>
      </c>
      <c r="BM53" s="84">
        <f t="shared" si="43"/>
        <v>4.9320000000000164</v>
      </c>
      <c r="BN53" s="185">
        <f t="shared" si="38"/>
        <v>2.4660000000000082</v>
      </c>
      <c r="BO53" s="186">
        <f t="shared" si="39"/>
        <v>2.5</v>
      </c>
    </row>
    <row r="54" spans="1:67" ht="16.5">
      <c r="A54" s="95">
        <v>47</v>
      </c>
      <c r="B54" s="96" t="s">
        <v>351</v>
      </c>
      <c r="C54" s="97">
        <v>1</v>
      </c>
      <c r="D54" s="79">
        <f t="shared" si="7"/>
        <v>4.6840000000000002</v>
      </c>
      <c r="E54" s="79">
        <f t="shared" si="8"/>
        <v>28.103999999999999</v>
      </c>
      <c r="F54" s="98">
        <v>0</v>
      </c>
      <c r="G54" s="99">
        <f>F54*(70.822-70.822)</f>
        <v>0</v>
      </c>
      <c r="H54" s="79">
        <f t="shared" si="10"/>
        <v>0</v>
      </c>
      <c r="I54" s="80">
        <f t="shared" si="11"/>
        <v>1</v>
      </c>
      <c r="J54" s="100">
        <f t="shared" si="11"/>
        <v>4.6840000000000002</v>
      </c>
      <c r="K54" s="100">
        <f t="shared" si="11"/>
        <v>28.103999999999999</v>
      </c>
      <c r="L54" s="97">
        <v>0</v>
      </c>
      <c r="M54" s="79">
        <f t="shared" si="12"/>
        <v>0</v>
      </c>
      <c r="N54" s="79">
        <f t="shared" si="13"/>
        <v>0</v>
      </c>
      <c r="O54" s="97">
        <v>0</v>
      </c>
      <c r="P54" s="99">
        <f t="shared" si="14"/>
        <v>0</v>
      </c>
      <c r="Q54" s="79">
        <f t="shared" si="15"/>
        <v>0</v>
      </c>
      <c r="R54" s="80">
        <f t="shared" si="16"/>
        <v>0</v>
      </c>
      <c r="S54" s="100">
        <f t="shared" si="16"/>
        <v>0</v>
      </c>
      <c r="T54" s="100">
        <f t="shared" si="16"/>
        <v>0</v>
      </c>
      <c r="U54" s="97">
        <v>0</v>
      </c>
      <c r="V54" s="79">
        <f t="shared" si="17"/>
        <v>0</v>
      </c>
      <c r="W54" s="79">
        <f t="shared" si="18"/>
        <v>0</v>
      </c>
      <c r="X54" s="101">
        <v>0</v>
      </c>
      <c r="Y54" s="99">
        <f t="shared" si="19"/>
        <v>0</v>
      </c>
      <c r="Z54" s="79">
        <f t="shared" si="20"/>
        <v>0</v>
      </c>
      <c r="AA54" s="80">
        <f t="shared" si="21"/>
        <v>0</v>
      </c>
      <c r="AB54" s="80">
        <f t="shared" si="21"/>
        <v>0</v>
      </c>
      <c r="AC54" s="80">
        <f t="shared" si="21"/>
        <v>0</v>
      </c>
      <c r="AD54" s="97">
        <v>0</v>
      </c>
      <c r="AE54" s="79">
        <f t="shared" si="22"/>
        <v>0</v>
      </c>
      <c r="AF54" s="79">
        <f t="shared" si="23"/>
        <v>0</v>
      </c>
      <c r="AG54" s="97">
        <v>0</v>
      </c>
      <c r="AH54" s="99">
        <f t="shared" si="24"/>
        <v>0</v>
      </c>
      <c r="AI54" s="78">
        <f t="shared" si="25"/>
        <v>0</v>
      </c>
      <c r="AJ54" s="78">
        <f t="shared" si="26"/>
        <v>0</v>
      </c>
      <c r="AK54" s="78">
        <f t="shared" si="26"/>
        <v>0</v>
      </c>
      <c r="AL54" s="78">
        <f t="shared" si="26"/>
        <v>0</v>
      </c>
      <c r="AM54" s="97">
        <v>0</v>
      </c>
      <c r="AN54" s="99">
        <f t="shared" si="27"/>
        <v>0</v>
      </c>
      <c r="AO54" s="102">
        <f t="shared" si="28"/>
        <v>0</v>
      </c>
      <c r="AP54" s="97">
        <v>0</v>
      </c>
      <c r="AQ54" s="99">
        <f t="shared" si="29"/>
        <v>0</v>
      </c>
      <c r="AR54" s="79">
        <f t="shared" si="30"/>
        <v>0</v>
      </c>
      <c r="AS54" s="82">
        <f t="shared" si="31"/>
        <v>0</v>
      </c>
      <c r="AT54" s="78">
        <f t="shared" si="31"/>
        <v>0</v>
      </c>
      <c r="AU54" s="82">
        <f t="shared" si="31"/>
        <v>0</v>
      </c>
      <c r="AV54" s="81">
        <v>0</v>
      </c>
      <c r="AW54" s="99">
        <f t="shared" si="32"/>
        <v>0</v>
      </c>
      <c r="AX54" s="102">
        <f t="shared" si="33"/>
        <v>0</v>
      </c>
      <c r="AY54" s="78">
        <v>0</v>
      </c>
      <c r="AZ54" s="99">
        <f t="shared" si="34"/>
        <v>0</v>
      </c>
      <c r="BA54" s="79">
        <f t="shared" si="35"/>
        <v>0</v>
      </c>
      <c r="BB54" s="82">
        <f t="shared" si="36"/>
        <v>0</v>
      </c>
      <c r="BC54" s="79">
        <f t="shared" si="36"/>
        <v>0</v>
      </c>
      <c r="BD54" s="102">
        <f t="shared" si="36"/>
        <v>0</v>
      </c>
      <c r="BE54" s="83">
        <f t="shared" si="37"/>
        <v>1</v>
      </c>
      <c r="BF54" s="200">
        <f t="shared" si="37"/>
        <v>4.6840000000000002</v>
      </c>
      <c r="BG54" s="83">
        <f t="shared" si="45"/>
        <v>28.103999999999999</v>
      </c>
      <c r="BH54" s="83">
        <f t="shared" si="46"/>
        <v>0</v>
      </c>
      <c r="BI54" s="83">
        <f t="shared" si="41"/>
        <v>0</v>
      </c>
      <c r="BJ54" s="83">
        <f t="shared" si="42"/>
        <v>0</v>
      </c>
      <c r="BK54" s="83">
        <f t="shared" si="47"/>
        <v>1</v>
      </c>
      <c r="BL54" s="83">
        <f t="shared" si="48"/>
        <v>4.6840000000000002</v>
      </c>
      <c r="BM54" s="84">
        <f t="shared" si="43"/>
        <v>28.103999999999999</v>
      </c>
      <c r="BN54" s="185">
        <f t="shared" si="38"/>
        <v>14.052</v>
      </c>
      <c r="BO54" s="186">
        <f t="shared" si="39"/>
        <v>14.1</v>
      </c>
    </row>
    <row r="55" spans="1:67" ht="16.5">
      <c r="A55" s="95">
        <v>48</v>
      </c>
      <c r="B55" s="96" t="s">
        <v>352</v>
      </c>
      <c r="C55" s="97">
        <v>0</v>
      </c>
      <c r="D55" s="79">
        <f t="shared" si="7"/>
        <v>0</v>
      </c>
      <c r="E55" s="79">
        <f t="shared" si="8"/>
        <v>0</v>
      </c>
      <c r="F55" s="98">
        <v>0</v>
      </c>
      <c r="G55" s="99">
        <f t="shared" ref="G55:G68" si="49">F55*(70.822-70.822)</f>
        <v>0</v>
      </c>
      <c r="H55" s="79">
        <f t="shared" si="10"/>
        <v>0</v>
      </c>
      <c r="I55" s="80">
        <f t="shared" si="11"/>
        <v>0</v>
      </c>
      <c r="J55" s="100">
        <f t="shared" si="11"/>
        <v>0</v>
      </c>
      <c r="K55" s="100">
        <f t="shared" si="11"/>
        <v>0</v>
      </c>
      <c r="L55" s="97">
        <v>0</v>
      </c>
      <c r="M55" s="79">
        <f t="shared" si="12"/>
        <v>0</v>
      </c>
      <c r="N55" s="79">
        <f t="shared" si="13"/>
        <v>0</v>
      </c>
      <c r="O55" s="97">
        <v>0</v>
      </c>
      <c r="P55" s="99">
        <f t="shared" si="14"/>
        <v>0</v>
      </c>
      <c r="Q55" s="79">
        <f t="shared" si="15"/>
        <v>0</v>
      </c>
      <c r="R55" s="80">
        <f t="shared" si="16"/>
        <v>0</v>
      </c>
      <c r="S55" s="100">
        <f t="shared" si="16"/>
        <v>0</v>
      </c>
      <c r="T55" s="100">
        <f t="shared" si="16"/>
        <v>0</v>
      </c>
      <c r="U55" s="97">
        <v>0</v>
      </c>
      <c r="V55" s="79">
        <f t="shared" si="17"/>
        <v>0</v>
      </c>
      <c r="W55" s="79">
        <f t="shared" si="18"/>
        <v>0</v>
      </c>
      <c r="X55" s="101">
        <v>0</v>
      </c>
      <c r="Y55" s="99">
        <f t="shared" si="19"/>
        <v>0</v>
      </c>
      <c r="Z55" s="79">
        <f t="shared" si="20"/>
        <v>0</v>
      </c>
      <c r="AA55" s="80">
        <f t="shared" si="21"/>
        <v>0</v>
      </c>
      <c r="AB55" s="80">
        <f t="shared" si="21"/>
        <v>0</v>
      </c>
      <c r="AC55" s="80">
        <f t="shared" si="21"/>
        <v>0</v>
      </c>
      <c r="AD55" s="97">
        <v>0</v>
      </c>
      <c r="AE55" s="79">
        <f t="shared" si="22"/>
        <v>0</v>
      </c>
      <c r="AF55" s="79">
        <f t="shared" si="23"/>
        <v>0</v>
      </c>
      <c r="AG55" s="97">
        <v>0</v>
      </c>
      <c r="AH55" s="99">
        <f t="shared" si="24"/>
        <v>0</v>
      </c>
      <c r="AI55" s="78">
        <f t="shared" si="25"/>
        <v>0</v>
      </c>
      <c r="AJ55" s="78">
        <f t="shared" si="26"/>
        <v>0</v>
      </c>
      <c r="AK55" s="78">
        <f t="shared" si="26"/>
        <v>0</v>
      </c>
      <c r="AL55" s="78">
        <f t="shared" si="26"/>
        <v>0</v>
      </c>
      <c r="AM55" s="97">
        <v>0</v>
      </c>
      <c r="AN55" s="99">
        <f t="shared" si="27"/>
        <v>0</v>
      </c>
      <c r="AO55" s="102">
        <f t="shared" si="28"/>
        <v>0</v>
      </c>
      <c r="AP55" s="97">
        <v>0</v>
      </c>
      <c r="AQ55" s="99">
        <f t="shared" si="29"/>
        <v>0</v>
      </c>
      <c r="AR55" s="79">
        <f t="shared" si="30"/>
        <v>0</v>
      </c>
      <c r="AS55" s="82">
        <f t="shared" si="31"/>
        <v>0</v>
      </c>
      <c r="AT55" s="78">
        <f t="shared" si="31"/>
        <v>0</v>
      </c>
      <c r="AU55" s="82">
        <f t="shared" si="31"/>
        <v>0</v>
      </c>
      <c r="AV55" s="81">
        <v>0</v>
      </c>
      <c r="AW55" s="99">
        <f t="shared" si="32"/>
        <v>0</v>
      </c>
      <c r="AX55" s="102">
        <f t="shared" si="33"/>
        <v>0</v>
      </c>
      <c r="AY55" s="78">
        <v>0</v>
      </c>
      <c r="AZ55" s="99">
        <f t="shared" si="34"/>
        <v>0</v>
      </c>
      <c r="BA55" s="79">
        <f t="shared" si="35"/>
        <v>0</v>
      </c>
      <c r="BB55" s="82">
        <f t="shared" si="36"/>
        <v>0</v>
      </c>
      <c r="BC55" s="79">
        <f t="shared" si="36"/>
        <v>0</v>
      </c>
      <c r="BD55" s="102">
        <f t="shared" si="36"/>
        <v>0</v>
      </c>
      <c r="BE55" s="83">
        <f t="shared" si="37"/>
        <v>0</v>
      </c>
      <c r="BF55" s="200">
        <f t="shared" si="37"/>
        <v>0</v>
      </c>
      <c r="BG55" s="83">
        <f t="shared" si="45"/>
        <v>0</v>
      </c>
      <c r="BH55" s="83">
        <f t="shared" si="46"/>
        <v>0</v>
      </c>
      <c r="BI55" s="83">
        <f t="shared" si="41"/>
        <v>0</v>
      </c>
      <c r="BJ55" s="83">
        <f t="shared" si="42"/>
        <v>0</v>
      </c>
      <c r="BK55" s="83">
        <f t="shared" si="47"/>
        <v>0</v>
      </c>
      <c r="BL55" s="83">
        <f t="shared" si="48"/>
        <v>0</v>
      </c>
      <c r="BM55" s="84">
        <f t="shared" si="43"/>
        <v>0</v>
      </c>
      <c r="BN55" s="185">
        <f t="shared" si="38"/>
        <v>0</v>
      </c>
      <c r="BO55" s="186">
        <f t="shared" si="39"/>
        <v>0</v>
      </c>
    </row>
    <row r="56" spans="1:67" ht="16.5">
      <c r="A56" s="95">
        <v>49</v>
      </c>
      <c r="B56" s="96" t="s">
        <v>353</v>
      </c>
      <c r="C56" s="97">
        <v>0</v>
      </c>
      <c r="D56" s="79">
        <f t="shared" si="7"/>
        <v>0</v>
      </c>
      <c r="E56" s="79">
        <f t="shared" si="8"/>
        <v>0</v>
      </c>
      <c r="F56" s="98">
        <v>0</v>
      </c>
      <c r="G56" s="99">
        <f t="shared" si="49"/>
        <v>0</v>
      </c>
      <c r="H56" s="79">
        <f t="shared" si="10"/>
        <v>0</v>
      </c>
      <c r="I56" s="80">
        <f t="shared" si="11"/>
        <v>0</v>
      </c>
      <c r="J56" s="100">
        <f t="shared" si="11"/>
        <v>0</v>
      </c>
      <c r="K56" s="100">
        <f t="shared" si="11"/>
        <v>0</v>
      </c>
      <c r="L56" s="97">
        <v>0</v>
      </c>
      <c r="M56" s="79">
        <f t="shared" si="12"/>
        <v>0</v>
      </c>
      <c r="N56" s="79">
        <f t="shared" si="13"/>
        <v>0</v>
      </c>
      <c r="O56" s="97">
        <v>0</v>
      </c>
      <c r="P56" s="99">
        <f t="shared" si="14"/>
        <v>0</v>
      </c>
      <c r="Q56" s="79">
        <f t="shared" si="15"/>
        <v>0</v>
      </c>
      <c r="R56" s="80">
        <f t="shared" si="16"/>
        <v>0</v>
      </c>
      <c r="S56" s="100">
        <f t="shared" si="16"/>
        <v>0</v>
      </c>
      <c r="T56" s="100">
        <f t="shared" si="16"/>
        <v>0</v>
      </c>
      <c r="U56" s="97">
        <v>0</v>
      </c>
      <c r="V56" s="79">
        <f t="shared" si="17"/>
        <v>0</v>
      </c>
      <c r="W56" s="79">
        <f t="shared" si="18"/>
        <v>0</v>
      </c>
      <c r="X56" s="101">
        <v>0</v>
      </c>
      <c r="Y56" s="99">
        <f t="shared" si="19"/>
        <v>0</v>
      </c>
      <c r="Z56" s="79">
        <f t="shared" si="20"/>
        <v>0</v>
      </c>
      <c r="AA56" s="80">
        <f t="shared" si="21"/>
        <v>0</v>
      </c>
      <c r="AB56" s="80">
        <f t="shared" si="21"/>
        <v>0</v>
      </c>
      <c r="AC56" s="80">
        <f t="shared" si="21"/>
        <v>0</v>
      </c>
      <c r="AD56" s="97">
        <v>0</v>
      </c>
      <c r="AE56" s="79">
        <f t="shared" si="22"/>
        <v>0</v>
      </c>
      <c r="AF56" s="79">
        <f t="shared" si="23"/>
        <v>0</v>
      </c>
      <c r="AG56" s="97">
        <v>0</v>
      </c>
      <c r="AH56" s="99">
        <f t="shared" si="24"/>
        <v>0</v>
      </c>
      <c r="AI56" s="78">
        <f t="shared" si="25"/>
        <v>0</v>
      </c>
      <c r="AJ56" s="78">
        <f t="shared" si="26"/>
        <v>0</v>
      </c>
      <c r="AK56" s="78">
        <f t="shared" si="26"/>
        <v>0</v>
      </c>
      <c r="AL56" s="78">
        <f t="shared" si="26"/>
        <v>0</v>
      </c>
      <c r="AM56" s="97">
        <v>0</v>
      </c>
      <c r="AN56" s="99">
        <f t="shared" si="27"/>
        <v>0</v>
      </c>
      <c r="AO56" s="102">
        <f t="shared" si="28"/>
        <v>0</v>
      </c>
      <c r="AP56" s="97">
        <v>0</v>
      </c>
      <c r="AQ56" s="99">
        <f t="shared" si="29"/>
        <v>0</v>
      </c>
      <c r="AR56" s="79">
        <f t="shared" si="30"/>
        <v>0</v>
      </c>
      <c r="AS56" s="82">
        <f t="shared" si="31"/>
        <v>0</v>
      </c>
      <c r="AT56" s="78">
        <f t="shared" si="31"/>
        <v>0</v>
      </c>
      <c r="AU56" s="82">
        <f t="shared" si="31"/>
        <v>0</v>
      </c>
      <c r="AV56" s="81">
        <v>0</v>
      </c>
      <c r="AW56" s="99">
        <f t="shared" si="32"/>
        <v>0</v>
      </c>
      <c r="AX56" s="102">
        <f t="shared" si="33"/>
        <v>0</v>
      </c>
      <c r="AY56" s="78">
        <v>0</v>
      </c>
      <c r="AZ56" s="99">
        <f t="shared" si="34"/>
        <v>0</v>
      </c>
      <c r="BA56" s="79">
        <f t="shared" si="35"/>
        <v>0</v>
      </c>
      <c r="BB56" s="82">
        <f t="shared" si="36"/>
        <v>0</v>
      </c>
      <c r="BC56" s="79">
        <f t="shared" si="36"/>
        <v>0</v>
      </c>
      <c r="BD56" s="102">
        <f t="shared" si="36"/>
        <v>0</v>
      </c>
      <c r="BE56" s="83">
        <f t="shared" si="37"/>
        <v>0</v>
      </c>
      <c r="BF56" s="200">
        <f t="shared" si="37"/>
        <v>0</v>
      </c>
      <c r="BG56" s="83">
        <f t="shared" si="45"/>
        <v>0</v>
      </c>
      <c r="BH56" s="83">
        <f t="shared" si="46"/>
        <v>0</v>
      </c>
      <c r="BI56" s="83">
        <f t="shared" ref="BI56:BI87" si="50">G56+Y56+AQ56</f>
        <v>0</v>
      </c>
      <c r="BJ56" s="83">
        <f t="shared" ref="BJ56:BJ87" si="51">H56+Z56+AR56</f>
        <v>0</v>
      </c>
      <c r="BK56" s="83">
        <f t="shared" si="47"/>
        <v>0</v>
      </c>
      <c r="BL56" s="83">
        <f t="shared" si="48"/>
        <v>0</v>
      </c>
      <c r="BM56" s="84">
        <f t="shared" si="43"/>
        <v>0</v>
      </c>
      <c r="BN56" s="185">
        <f t="shared" si="38"/>
        <v>0</v>
      </c>
      <c r="BO56" s="186">
        <f t="shared" si="39"/>
        <v>0</v>
      </c>
    </row>
    <row r="57" spans="1:67" ht="16.5">
      <c r="A57" s="95">
        <v>50</v>
      </c>
      <c r="B57" s="96" t="s">
        <v>354</v>
      </c>
      <c r="C57" s="97">
        <v>0</v>
      </c>
      <c r="D57" s="79">
        <f t="shared" si="7"/>
        <v>0</v>
      </c>
      <c r="E57" s="79">
        <f t="shared" si="8"/>
        <v>0</v>
      </c>
      <c r="F57" s="98">
        <v>0</v>
      </c>
      <c r="G57" s="99">
        <f t="shared" si="49"/>
        <v>0</v>
      </c>
      <c r="H57" s="79">
        <f t="shared" si="10"/>
        <v>0</v>
      </c>
      <c r="I57" s="80">
        <f t="shared" si="11"/>
        <v>0</v>
      </c>
      <c r="J57" s="100">
        <f t="shared" si="11"/>
        <v>0</v>
      </c>
      <c r="K57" s="100">
        <f t="shared" si="11"/>
        <v>0</v>
      </c>
      <c r="L57" s="97">
        <v>0</v>
      </c>
      <c r="M57" s="79">
        <f t="shared" si="12"/>
        <v>0</v>
      </c>
      <c r="N57" s="79">
        <f t="shared" si="13"/>
        <v>0</v>
      </c>
      <c r="O57" s="97">
        <v>0</v>
      </c>
      <c r="P57" s="99">
        <f t="shared" si="14"/>
        <v>0</v>
      </c>
      <c r="Q57" s="79">
        <f t="shared" si="15"/>
        <v>0</v>
      </c>
      <c r="R57" s="80">
        <f t="shared" si="16"/>
        <v>0</v>
      </c>
      <c r="S57" s="100">
        <f t="shared" si="16"/>
        <v>0</v>
      </c>
      <c r="T57" s="100">
        <f t="shared" si="16"/>
        <v>0</v>
      </c>
      <c r="U57" s="97">
        <v>0</v>
      </c>
      <c r="V57" s="79">
        <f t="shared" si="17"/>
        <v>0</v>
      </c>
      <c r="W57" s="79">
        <f t="shared" si="18"/>
        <v>0</v>
      </c>
      <c r="X57" s="101">
        <v>0</v>
      </c>
      <c r="Y57" s="99">
        <f t="shared" si="19"/>
        <v>0</v>
      </c>
      <c r="Z57" s="79">
        <f t="shared" si="20"/>
        <v>0</v>
      </c>
      <c r="AA57" s="80">
        <f t="shared" si="21"/>
        <v>0</v>
      </c>
      <c r="AB57" s="80">
        <f t="shared" si="21"/>
        <v>0</v>
      </c>
      <c r="AC57" s="80">
        <f t="shared" si="21"/>
        <v>0</v>
      </c>
      <c r="AD57" s="97">
        <v>0</v>
      </c>
      <c r="AE57" s="79">
        <f t="shared" si="22"/>
        <v>0</v>
      </c>
      <c r="AF57" s="79">
        <f t="shared" si="23"/>
        <v>0</v>
      </c>
      <c r="AG57" s="97">
        <v>0</v>
      </c>
      <c r="AH57" s="99">
        <f t="shared" si="24"/>
        <v>0</v>
      </c>
      <c r="AI57" s="78">
        <f t="shared" si="25"/>
        <v>0</v>
      </c>
      <c r="AJ57" s="78">
        <f t="shared" si="26"/>
        <v>0</v>
      </c>
      <c r="AK57" s="78">
        <f t="shared" si="26"/>
        <v>0</v>
      </c>
      <c r="AL57" s="78">
        <f t="shared" si="26"/>
        <v>0</v>
      </c>
      <c r="AM57" s="97">
        <v>0</v>
      </c>
      <c r="AN57" s="99">
        <f t="shared" si="27"/>
        <v>0</v>
      </c>
      <c r="AO57" s="102">
        <f t="shared" si="28"/>
        <v>0</v>
      </c>
      <c r="AP57" s="97">
        <v>0</v>
      </c>
      <c r="AQ57" s="99">
        <f t="shared" si="29"/>
        <v>0</v>
      </c>
      <c r="AR57" s="79">
        <f t="shared" si="30"/>
        <v>0</v>
      </c>
      <c r="AS57" s="82">
        <f t="shared" si="31"/>
        <v>0</v>
      </c>
      <c r="AT57" s="78">
        <f t="shared" si="31"/>
        <v>0</v>
      </c>
      <c r="AU57" s="82">
        <f t="shared" si="31"/>
        <v>0</v>
      </c>
      <c r="AV57" s="81">
        <v>0</v>
      </c>
      <c r="AW57" s="99">
        <f t="shared" si="32"/>
        <v>0</v>
      </c>
      <c r="AX57" s="102">
        <f t="shared" si="33"/>
        <v>0</v>
      </c>
      <c r="AY57" s="78">
        <v>0</v>
      </c>
      <c r="AZ57" s="99">
        <f t="shared" si="34"/>
        <v>0</v>
      </c>
      <c r="BA57" s="79">
        <f t="shared" si="35"/>
        <v>0</v>
      </c>
      <c r="BB57" s="82">
        <f t="shared" si="36"/>
        <v>0</v>
      </c>
      <c r="BC57" s="79">
        <f t="shared" si="36"/>
        <v>0</v>
      </c>
      <c r="BD57" s="102">
        <f t="shared" si="36"/>
        <v>0</v>
      </c>
      <c r="BE57" s="83">
        <f t="shared" si="37"/>
        <v>0</v>
      </c>
      <c r="BF57" s="200">
        <f t="shared" si="37"/>
        <v>0</v>
      </c>
      <c r="BG57" s="83">
        <f t="shared" si="45"/>
        <v>0</v>
      </c>
      <c r="BH57" s="83">
        <f t="shared" si="46"/>
        <v>0</v>
      </c>
      <c r="BI57" s="83">
        <f t="shared" si="50"/>
        <v>0</v>
      </c>
      <c r="BJ57" s="83">
        <f t="shared" si="51"/>
        <v>0</v>
      </c>
      <c r="BK57" s="83">
        <f t="shared" si="47"/>
        <v>0</v>
      </c>
      <c r="BL57" s="83">
        <f t="shared" si="48"/>
        <v>0</v>
      </c>
      <c r="BM57" s="84">
        <f t="shared" si="43"/>
        <v>0</v>
      </c>
      <c r="BN57" s="185">
        <f t="shared" si="38"/>
        <v>0</v>
      </c>
      <c r="BO57" s="186">
        <f t="shared" si="39"/>
        <v>0</v>
      </c>
    </row>
    <row r="58" spans="1:67" ht="16.5">
      <c r="A58" s="95">
        <v>51</v>
      </c>
      <c r="B58" s="96" t="s">
        <v>355</v>
      </c>
      <c r="C58" s="97">
        <v>0</v>
      </c>
      <c r="D58" s="79">
        <f t="shared" si="7"/>
        <v>0</v>
      </c>
      <c r="E58" s="79">
        <f t="shared" si="8"/>
        <v>0</v>
      </c>
      <c r="F58" s="98">
        <v>0</v>
      </c>
      <c r="G58" s="99">
        <f t="shared" si="49"/>
        <v>0</v>
      </c>
      <c r="H58" s="79">
        <f t="shared" si="10"/>
        <v>0</v>
      </c>
      <c r="I58" s="80">
        <f t="shared" si="11"/>
        <v>0</v>
      </c>
      <c r="J58" s="100">
        <f t="shared" si="11"/>
        <v>0</v>
      </c>
      <c r="K58" s="100">
        <f t="shared" si="11"/>
        <v>0</v>
      </c>
      <c r="L58" s="97">
        <v>0</v>
      </c>
      <c r="M58" s="79">
        <f t="shared" si="12"/>
        <v>0</v>
      </c>
      <c r="N58" s="79">
        <f t="shared" si="13"/>
        <v>0</v>
      </c>
      <c r="O58" s="97">
        <v>0</v>
      </c>
      <c r="P58" s="99">
        <f t="shared" si="14"/>
        <v>0</v>
      </c>
      <c r="Q58" s="79">
        <f t="shared" si="15"/>
        <v>0</v>
      </c>
      <c r="R58" s="80">
        <f t="shared" si="16"/>
        <v>0</v>
      </c>
      <c r="S58" s="100">
        <f t="shared" si="16"/>
        <v>0</v>
      </c>
      <c r="T58" s="100">
        <f t="shared" si="16"/>
        <v>0</v>
      </c>
      <c r="U58" s="97">
        <v>0</v>
      </c>
      <c r="V58" s="79">
        <f t="shared" si="17"/>
        <v>0</v>
      </c>
      <c r="W58" s="79">
        <f t="shared" si="18"/>
        <v>0</v>
      </c>
      <c r="X58" s="101">
        <v>0</v>
      </c>
      <c r="Y58" s="99">
        <f t="shared" si="19"/>
        <v>0</v>
      </c>
      <c r="Z58" s="79">
        <f t="shared" si="20"/>
        <v>0</v>
      </c>
      <c r="AA58" s="80">
        <f t="shared" si="21"/>
        <v>0</v>
      </c>
      <c r="AB58" s="80">
        <f t="shared" si="21"/>
        <v>0</v>
      </c>
      <c r="AC58" s="80">
        <f t="shared" si="21"/>
        <v>0</v>
      </c>
      <c r="AD58" s="97">
        <v>0</v>
      </c>
      <c r="AE58" s="79">
        <f t="shared" si="22"/>
        <v>0</v>
      </c>
      <c r="AF58" s="79">
        <f t="shared" si="23"/>
        <v>0</v>
      </c>
      <c r="AG58" s="97">
        <v>0</v>
      </c>
      <c r="AH58" s="99">
        <f t="shared" si="24"/>
        <v>0</v>
      </c>
      <c r="AI58" s="78">
        <f t="shared" si="25"/>
        <v>0</v>
      </c>
      <c r="AJ58" s="78">
        <f t="shared" si="26"/>
        <v>0</v>
      </c>
      <c r="AK58" s="78">
        <f t="shared" si="26"/>
        <v>0</v>
      </c>
      <c r="AL58" s="78">
        <f t="shared" si="26"/>
        <v>0</v>
      </c>
      <c r="AM58" s="97">
        <v>0</v>
      </c>
      <c r="AN58" s="99">
        <f t="shared" si="27"/>
        <v>0</v>
      </c>
      <c r="AO58" s="102">
        <f t="shared" si="28"/>
        <v>0</v>
      </c>
      <c r="AP58" s="97">
        <v>0</v>
      </c>
      <c r="AQ58" s="99">
        <f t="shared" si="29"/>
        <v>0</v>
      </c>
      <c r="AR58" s="79">
        <f t="shared" si="30"/>
        <v>0</v>
      </c>
      <c r="AS58" s="82">
        <f t="shared" si="31"/>
        <v>0</v>
      </c>
      <c r="AT58" s="78">
        <f t="shared" si="31"/>
        <v>0</v>
      </c>
      <c r="AU58" s="82">
        <f t="shared" si="31"/>
        <v>0</v>
      </c>
      <c r="AV58" s="81">
        <v>0</v>
      </c>
      <c r="AW58" s="99">
        <f t="shared" si="32"/>
        <v>0</v>
      </c>
      <c r="AX58" s="102">
        <f t="shared" si="33"/>
        <v>0</v>
      </c>
      <c r="AY58" s="78">
        <v>0</v>
      </c>
      <c r="AZ58" s="99">
        <f t="shared" si="34"/>
        <v>0</v>
      </c>
      <c r="BA58" s="79">
        <f t="shared" si="35"/>
        <v>0</v>
      </c>
      <c r="BB58" s="82">
        <f t="shared" si="36"/>
        <v>0</v>
      </c>
      <c r="BC58" s="79">
        <f t="shared" si="36"/>
        <v>0</v>
      </c>
      <c r="BD58" s="102">
        <f t="shared" si="36"/>
        <v>0</v>
      </c>
      <c r="BE58" s="83">
        <f t="shared" si="37"/>
        <v>0</v>
      </c>
      <c r="BF58" s="200">
        <f t="shared" si="37"/>
        <v>0</v>
      </c>
      <c r="BG58" s="83">
        <f t="shared" si="45"/>
        <v>0</v>
      </c>
      <c r="BH58" s="83">
        <f t="shared" si="46"/>
        <v>0</v>
      </c>
      <c r="BI58" s="83">
        <f t="shared" si="50"/>
        <v>0</v>
      </c>
      <c r="BJ58" s="83">
        <f t="shared" si="51"/>
        <v>0</v>
      </c>
      <c r="BK58" s="83">
        <f t="shared" si="47"/>
        <v>0</v>
      </c>
      <c r="BL58" s="83">
        <f t="shared" si="48"/>
        <v>0</v>
      </c>
      <c r="BM58" s="84">
        <f t="shared" si="43"/>
        <v>0</v>
      </c>
      <c r="BN58" s="185">
        <f t="shared" si="38"/>
        <v>0</v>
      </c>
      <c r="BO58" s="186">
        <f t="shared" si="39"/>
        <v>0</v>
      </c>
    </row>
    <row r="59" spans="1:67" ht="16.5">
      <c r="A59" s="95">
        <v>52</v>
      </c>
      <c r="B59" s="96" t="s">
        <v>356</v>
      </c>
      <c r="C59" s="97">
        <v>1</v>
      </c>
      <c r="D59" s="79">
        <f t="shared" si="7"/>
        <v>4.6840000000000002</v>
      </c>
      <c r="E59" s="79">
        <f t="shared" si="8"/>
        <v>28.103999999999999</v>
      </c>
      <c r="F59" s="98">
        <v>0</v>
      </c>
      <c r="G59" s="99">
        <f t="shared" si="49"/>
        <v>0</v>
      </c>
      <c r="H59" s="79">
        <f t="shared" si="10"/>
        <v>0</v>
      </c>
      <c r="I59" s="80">
        <f t="shared" si="11"/>
        <v>1</v>
      </c>
      <c r="J59" s="100">
        <f t="shared" si="11"/>
        <v>4.6840000000000002</v>
      </c>
      <c r="K59" s="100">
        <f t="shared" si="11"/>
        <v>28.103999999999999</v>
      </c>
      <c r="L59" s="97">
        <v>1</v>
      </c>
      <c r="M59" s="79">
        <f t="shared" si="12"/>
        <v>4.6840000000000002</v>
      </c>
      <c r="N59" s="79">
        <f t="shared" si="13"/>
        <v>28.103999999999999</v>
      </c>
      <c r="O59" s="97">
        <v>0</v>
      </c>
      <c r="P59" s="99">
        <f t="shared" si="14"/>
        <v>0</v>
      </c>
      <c r="Q59" s="79">
        <f t="shared" si="15"/>
        <v>0</v>
      </c>
      <c r="R59" s="80">
        <f t="shared" si="16"/>
        <v>1</v>
      </c>
      <c r="S59" s="100">
        <f t="shared" si="16"/>
        <v>4.6840000000000002</v>
      </c>
      <c r="T59" s="100">
        <f t="shared" si="16"/>
        <v>28.103999999999999</v>
      </c>
      <c r="U59" s="97">
        <v>0</v>
      </c>
      <c r="V59" s="79">
        <f t="shared" si="17"/>
        <v>0</v>
      </c>
      <c r="W59" s="79">
        <f t="shared" si="18"/>
        <v>0</v>
      </c>
      <c r="X59" s="101">
        <v>0</v>
      </c>
      <c r="Y59" s="99">
        <f t="shared" si="19"/>
        <v>0</v>
      </c>
      <c r="Z59" s="79">
        <f t="shared" si="20"/>
        <v>0</v>
      </c>
      <c r="AA59" s="80">
        <f t="shared" si="21"/>
        <v>0</v>
      </c>
      <c r="AB59" s="80">
        <f t="shared" si="21"/>
        <v>0</v>
      </c>
      <c r="AC59" s="80">
        <f t="shared" si="21"/>
        <v>0</v>
      </c>
      <c r="AD59" s="97">
        <v>0</v>
      </c>
      <c r="AE59" s="79">
        <f t="shared" si="22"/>
        <v>0</v>
      </c>
      <c r="AF59" s="79">
        <f t="shared" si="23"/>
        <v>0</v>
      </c>
      <c r="AG59" s="97">
        <v>0</v>
      </c>
      <c r="AH59" s="99">
        <f t="shared" si="24"/>
        <v>0</v>
      </c>
      <c r="AI59" s="78">
        <f t="shared" si="25"/>
        <v>0</v>
      </c>
      <c r="AJ59" s="78">
        <f t="shared" si="26"/>
        <v>0</v>
      </c>
      <c r="AK59" s="78">
        <f t="shared" si="26"/>
        <v>0</v>
      </c>
      <c r="AL59" s="78">
        <f t="shared" si="26"/>
        <v>0</v>
      </c>
      <c r="AM59" s="97">
        <v>0</v>
      </c>
      <c r="AN59" s="99">
        <f t="shared" si="27"/>
        <v>0</v>
      </c>
      <c r="AO59" s="102">
        <f t="shared" si="28"/>
        <v>0</v>
      </c>
      <c r="AP59" s="97">
        <v>0</v>
      </c>
      <c r="AQ59" s="99">
        <f t="shared" si="29"/>
        <v>0</v>
      </c>
      <c r="AR59" s="79">
        <f t="shared" si="30"/>
        <v>0</v>
      </c>
      <c r="AS59" s="82">
        <f t="shared" si="31"/>
        <v>0</v>
      </c>
      <c r="AT59" s="78">
        <f t="shared" si="31"/>
        <v>0</v>
      </c>
      <c r="AU59" s="82">
        <f t="shared" si="31"/>
        <v>0</v>
      </c>
      <c r="AV59" s="81">
        <v>0</v>
      </c>
      <c r="AW59" s="99">
        <f t="shared" si="32"/>
        <v>0</v>
      </c>
      <c r="AX59" s="102">
        <f t="shared" si="33"/>
        <v>0</v>
      </c>
      <c r="AY59" s="78">
        <v>0</v>
      </c>
      <c r="AZ59" s="99">
        <f t="shared" si="34"/>
        <v>0</v>
      </c>
      <c r="BA59" s="79">
        <f t="shared" si="35"/>
        <v>0</v>
      </c>
      <c r="BB59" s="82">
        <f t="shared" si="36"/>
        <v>0</v>
      </c>
      <c r="BC59" s="79">
        <f t="shared" si="36"/>
        <v>0</v>
      </c>
      <c r="BD59" s="102">
        <f t="shared" si="36"/>
        <v>0</v>
      </c>
      <c r="BE59" s="83">
        <f t="shared" si="37"/>
        <v>1</v>
      </c>
      <c r="BF59" s="200">
        <f t="shared" si="37"/>
        <v>4.6840000000000002</v>
      </c>
      <c r="BG59" s="83">
        <f t="shared" si="45"/>
        <v>28.103999999999999</v>
      </c>
      <c r="BH59" s="83">
        <f t="shared" si="46"/>
        <v>0</v>
      </c>
      <c r="BI59" s="83">
        <f t="shared" si="50"/>
        <v>0</v>
      </c>
      <c r="BJ59" s="83">
        <f t="shared" si="51"/>
        <v>0</v>
      </c>
      <c r="BK59" s="83">
        <f t="shared" si="47"/>
        <v>1</v>
      </c>
      <c r="BL59" s="83">
        <f t="shared" si="48"/>
        <v>4.6840000000000002</v>
      </c>
      <c r="BM59" s="84">
        <f t="shared" si="43"/>
        <v>28.103999999999999</v>
      </c>
      <c r="BN59" s="185">
        <f t="shared" si="38"/>
        <v>14.052</v>
      </c>
      <c r="BO59" s="186">
        <f t="shared" si="39"/>
        <v>14.1</v>
      </c>
    </row>
    <row r="60" spans="1:67" ht="16.5">
      <c r="A60" s="95">
        <v>53</v>
      </c>
      <c r="B60" s="96" t="s">
        <v>357</v>
      </c>
      <c r="C60" s="97">
        <v>0</v>
      </c>
      <c r="D60" s="79">
        <f t="shared" si="7"/>
        <v>0</v>
      </c>
      <c r="E60" s="79">
        <f t="shared" si="8"/>
        <v>0</v>
      </c>
      <c r="F60" s="98">
        <v>0</v>
      </c>
      <c r="G60" s="99">
        <f t="shared" si="49"/>
        <v>0</v>
      </c>
      <c r="H60" s="79">
        <f t="shared" si="10"/>
        <v>0</v>
      </c>
      <c r="I60" s="80">
        <f t="shared" si="11"/>
        <v>0</v>
      </c>
      <c r="J60" s="100">
        <f t="shared" si="11"/>
        <v>0</v>
      </c>
      <c r="K60" s="100">
        <f t="shared" si="11"/>
        <v>0</v>
      </c>
      <c r="L60" s="97">
        <v>0</v>
      </c>
      <c r="M60" s="79">
        <f t="shared" si="12"/>
        <v>0</v>
      </c>
      <c r="N60" s="79">
        <f t="shared" si="13"/>
        <v>0</v>
      </c>
      <c r="O60" s="97">
        <v>0</v>
      </c>
      <c r="P60" s="99">
        <f t="shared" si="14"/>
        <v>0</v>
      </c>
      <c r="Q60" s="79">
        <f t="shared" si="15"/>
        <v>0</v>
      </c>
      <c r="R60" s="80">
        <f t="shared" si="16"/>
        <v>0</v>
      </c>
      <c r="S60" s="100">
        <f t="shared" si="16"/>
        <v>0</v>
      </c>
      <c r="T60" s="100">
        <f t="shared" si="16"/>
        <v>0</v>
      </c>
      <c r="U60" s="97">
        <v>0</v>
      </c>
      <c r="V60" s="79">
        <f t="shared" si="17"/>
        <v>0</v>
      </c>
      <c r="W60" s="79">
        <f t="shared" si="18"/>
        <v>0</v>
      </c>
      <c r="X60" s="101">
        <v>0</v>
      </c>
      <c r="Y60" s="99">
        <f t="shared" si="19"/>
        <v>0</v>
      </c>
      <c r="Z60" s="79">
        <f t="shared" si="20"/>
        <v>0</v>
      </c>
      <c r="AA60" s="80">
        <f t="shared" si="21"/>
        <v>0</v>
      </c>
      <c r="AB60" s="80">
        <f t="shared" si="21"/>
        <v>0</v>
      </c>
      <c r="AC60" s="80">
        <f t="shared" si="21"/>
        <v>0</v>
      </c>
      <c r="AD60" s="97">
        <v>0</v>
      </c>
      <c r="AE60" s="79">
        <f t="shared" si="22"/>
        <v>0</v>
      </c>
      <c r="AF60" s="79">
        <f t="shared" si="23"/>
        <v>0</v>
      </c>
      <c r="AG60" s="97">
        <v>0</v>
      </c>
      <c r="AH60" s="99">
        <f t="shared" si="24"/>
        <v>0</v>
      </c>
      <c r="AI60" s="78">
        <f t="shared" si="25"/>
        <v>0</v>
      </c>
      <c r="AJ60" s="78">
        <f t="shared" si="26"/>
        <v>0</v>
      </c>
      <c r="AK60" s="78">
        <f t="shared" si="26"/>
        <v>0</v>
      </c>
      <c r="AL60" s="78">
        <f t="shared" si="26"/>
        <v>0</v>
      </c>
      <c r="AM60" s="97">
        <v>0</v>
      </c>
      <c r="AN60" s="99">
        <f t="shared" si="27"/>
        <v>0</v>
      </c>
      <c r="AO60" s="102">
        <f t="shared" si="28"/>
        <v>0</v>
      </c>
      <c r="AP60" s="97">
        <v>0</v>
      </c>
      <c r="AQ60" s="99">
        <f t="shared" si="29"/>
        <v>0</v>
      </c>
      <c r="AR60" s="79">
        <f t="shared" si="30"/>
        <v>0</v>
      </c>
      <c r="AS60" s="82">
        <f t="shared" si="31"/>
        <v>0</v>
      </c>
      <c r="AT60" s="78">
        <f t="shared" si="31"/>
        <v>0</v>
      </c>
      <c r="AU60" s="82">
        <f t="shared" si="31"/>
        <v>0</v>
      </c>
      <c r="AV60" s="81">
        <v>0</v>
      </c>
      <c r="AW60" s="99">
        <f t="shared" si="32"/>
        <v>0</v>
      </c>
      <c r="AX60" s="102">
        <f t="shared" si="33"/>
        <v>0</v>
      </c>
      <c r="AY60" s="78">
        <v>0</v>
      </c>
      <c r="AZ60" s="99">
        <f t="shared" si="34"/>
        <v>0</v>
      </c>
      <c r="BA60" s="79">
        <f t="shared" si="35"/>
        <v>0</v>
      </c>
      <c r="BB60" s="82">
        <f t="shared" si="36"/>
        <v>0</v>
      </c>
      <c r="BC60" s="79">
        <f t="shared" si="36"/>
        <v>0</v>
      </c>
      <c r="BD60" s="102">
        <f t="shared" si="36"/>
        <v>0</v>
      </c>
      <c r="BE60" s="83">
        <f t="shared" si="37"/>
        <v>0</v>
      </c>
      <c r="BF60" s="200">
        <f t="shared" si="37"/>
        <v>0</v>
      </c>
      <c r="BG60" s="83">
        <f t="shared" si="45"/>
        <v>0</v>
      </c>
      <c r="BH60" s="83">
        <f t="shared" si="46"/>
        <v>0</v>
      </c>
      <c r="BI60" s="83">
        <f t="shared" si="50"/>
        <v>0</v>
      </c>
      <c r="BJ60" s="83">
        <f t="shared" si="51"/>
        <v>0</v>
      </c>
      <c r="BK60" s="83">
        <f t="shared" si="47"/>
        <v>0</v>
      </c>
      <c r="BL60" s="83">
        <f t="shared" si="48"/>
        <v>0</v>
      </c>
      <c r="BM60" s="84">
        <f t="shared" si="43"/>
        <v>0</v>
      </c>
      <c r="BN60" s="185">
        <f t="shared" si="38"/>
        <v>0</v>
      </c>
      <c r="BO60" s="186">
        <f t="shared" si="39"/>
        <v>0</v>
      </c>
    </row>
    <row r="61" spans="1:67" ht="16.5">
      <c r="A61" s="95">
        <v>54</v>
      </c>
      <c r="B61" s="96" t="s">
        <v>358</v>
      </c>
      <c r="C61" s="97">
        <v>0.75</v>
      </c>
      <c r="D61" s="79">
        <f t="shared" si="7"/>
        <v>3.5129999999999999</v>
      </c>
      <c r="E61" s="79">
        <f t="shared" si="8"/>
        <v>21.077999999999999</v>
      </c>
      <c r="F61" s="98">
        <v>0</v>
      </c>
      <c r="G61" s="99">
        <f t="shared" si="49"/>
        <v>0</v>
      </c>
      <c r="H61" s="79">
        <f t="shared" si="10"/>
        <v>0</v>
      </c>
      <c r="I61" s="80">
        <f t="shared" si="11"/>
        <v>0.75</v>
      </c>
      <c r="J61" s="100">
        <f t="shared" si="11"/>
        <v>3.5129999999999999</v>
      </c>
      <c r="K61" s="100">
        <f t="shared" si="11"/>
        <v>21.077999999999999</v>
      </c>
      <c r="L61" s="97">
        <v>0</v>
      </c>
      <c r="M61" s="79">
        <f t="shared" si="12"/>
        <v>0</v>
      </c>
      <c r="N61" s="79">
        <f t="shared" si="13"/>
        <v>0</v>
      </c>
      <c r="O61" s="97">
        <v>0</v>
      </c>
      <c r="P61" s="99">
        <f t="shared" si="14"/>
        <v>0</v>
      </c>
      <c r="Q61" s="79">
        <f t="shared" si="15"/>
        <v>0</v>
      </c>
      <c r="R61" s="80">
        <f t="shared" si="16"/>
        <v>0</v>
      </c>
      <c r="S61" s="100">
        <f t="shared" si="16"/>
        <v>0</v>
      </c>
      <c r="T61" s="100">
        <f t="shared" si="16"/>
        <v>0</v>
      </c>
      <c r="U61" s="97">
        <v>0</v>
      </c>
      <c r="V61" s="79">
        <f t="shared" si="17"/>
        <v>0</v>
      </c>
      <c r="W61" s="79">
        <f t="shared" si="18"/>
        <v>0</v>
      </c>
      <c r="X61" s="101">
        <v>0</v>
      </c>
      <c r="Y61" s="99">
        <f t="shared" si="19"/>
        <v>0</v>
      </c>
      <c r="Z61" s="79">
        <f t="shared" si="20"/>
        <v>0</v>
      </c>
      <c r="AA61" s="80">
        <f t="shared" si="21"/>
        <v>0</v>
      </c>
      <c r="AB61" s="80">
        <f t="shared" si="21"/>
        <v>0</v>
      </c>
      <c r="AC61" s="80">
        <f t="shared" si="21"/>
        <v>0</v>
      </c>
      <c r="AD61" s="97">
        <v>0</v>
      </c>
      <c r="AE61" s="79">
        <f t="shared" si="22"/>
        <v>0</v>
      </c>
      <c r="AF61" s="79">
        <f t="shared" si="23"/>
        <v>0</v>
      </c>
      <c r="AG61" s="97">
        <v>0</v>
      </c>
      <c r="AH61" s="99">
        <f t="shared" si="24"/>
        <v>0</v>
      </c>
      <c r="AI61" s="78">
        <f t="shared" si="25"/>
        <v>0</v>
      </c>
      <c r="AJ61" s="78">
        <f t="shared" si="26"/>
        <v>0</v>
      </c>
      <c r="AK61" s="78">
        <f t="shared" si="26"/>
        <v>0</v>
      </c>
      <c r="AL61" s="78">
        <f t="shared" si="26"/>
        <v>0</v>
      </c>
      <c r="AM61" s="97">
        <v>0</v>
      </c>
      <c r="AN61" s="99">
        <f t="shared" si="27"/>
        <v>0</v>
      </c>
      <c r="AO61" s="102">
        <f t="shared" si="28"/>
        <v>0</v>
      </c>
      <c r="AP61" s="97">
        <v>0</v>
      </c>
      <c r="AQ61" s="99">
        <f t="shared" si="29"/>
        <v>0</v>
      </c>
      <c r="AR61" s="79">
        <f t="shared" si="30"/>
        <v>0</v>
      </c>
      <c r="AS61" s="82">
        <f t="shared" si="31"/>
        <v>0</v>
      </c>
      <c r="AT61" s="78">
        <f t="shared" si="31"/>
        <v>0</v>
      </c>
      <c r="AU61" s="82">
        <f t="shared" si="31"/>
        <v>0</v>
      </c>
      <c r="AV61" s="81">
        <v>0</v>
      </c>
      <c r="AW61" s="99">
        <f t="shared" si="32"/>
        <v>0</v>
      </c>
      <c r="AX61" s="102">
        <f t="shared" si="33"/>
        <v>0</v>
      </c>
      <c r="AY61" s="78">
        <v>0</v>
      </c>
      <c r="AZ61" s="99">
        <f t="shared" si="34"/>
        <v>0</v>
      </c>
      <c r="BA61" s="79">
        <f t="shared" si="35"/>
        <v>0</v>
      </c>
      <c r="BB61" s="82">
        <f t="shared" si="36"/>
        <v>0</v>
      </c>
      <c r="BC61" s="79">
        <f t="shared" si="36"/>
        <v>0</v>
      </c>
      <c r="BD61" s="102">
        <f t="shared" si="36"/>
        <v>0</v>
      </c>
      <c r="BE61" s="83">
        <f t="shared" si="37"/>
        <v>0.75</v>
      </c>
      <c r="BF61" s="200">
        <f t="shared" si="37"/>
        <v>3.5129999999999999</v>
      </c>
      <c r="BG61" s="83">
        <f t="shared" si="45"/>
        <v>21.077999999999999</v>
      </c>
      <c r="BH61" s="83">
        <f t="shared" si="46"/>
        <v>0</v>
      </c>
      <c r="BI61" s="83">
        <f t="shared" si="50"/>
        <v>0</v>
      </c>
      <c r="BJ61" s="83">
        <f t="shared" si="51"/>
        <v>0</v>
      </c>
      <c r="BK61" s="83">
        <f t="shared" si="47"/>
        <v>0.75</v>
      </c>
      <c r="BL61" s="83">
        <f t="shared" si="48"/>
        <v>3.5129999999999999</v>
      </c>
      <c r="BM61" s="84">
        <f t="shared" si="43"/>
        <v>21.077999999999999</v>
      </c>
      <c r="BN61" s="185">
        <f t="shared" si="38"/>
        <v>10.539</v>
      </c>
      <c r="BO61" s="186">
        <f t="shared" si="39"/>
        <v>10.5</v>
      </c>
    </row>
    <row r="62" spans="1:67" ht="16.5">
      <c r="A62" s="95">
        <v>55</v>
      </c>
      <c r="B62" s="96" t="s">
        <v>359</v>
      </c>
      <c r="C62" s="97">
        <v>0</v>
      </c>
      <c r="D62" s="79">
        <f t="shared" si="7"/>
        <v>0</v>
      </c>
      <c r="E62" s="79">
        <f t="shared" si="8"/>
        <v>0</v>
      </c>
      <c r="F62" s="98">
        <v>0</v>
      </c>
      <c r="G62" s="99">
        <f t="shared" si="49"/>
        <v>0</v>
      </c>
      <c r="H62" s="79">
        <f t="shared" si="10"/>
        <v>0</v>
      </c>
      <c r="I62" s="80">
        <f t="shared" si="11"/>
        <v>0</v>
      </c>
      <c r="J62" s="100">
        <f t="shared" si="11"/>
        <v>0</v>
      </c>
      <c r="K62" s="100">
        <f t="shared" si="11"/>
        <v>0</v>
      </c>
      <c r="L62" s="97">
        <v>0</v>
      </c>
      <c r="M62" s="79">
        <f t="shared" si="12"/>
        <v>0</v>
      </c>
      <c r="N62" s="79">
        <f t="shared" si="13"/>
        <v>0</v>
      </c>
      <c r="O62" s="97">
        <v>0</v>
      </c>
      <c r="P62" s="99">
        <f t="shared" si="14"/>
        <v>0</v>
      </c>
      <c r="Q62" s="79">
        <f t="shared" si="15"/>
        <v>0</v>
      </c>
      <c r="R62" s="80">
        <f t="shared" si="16"/>
        <v>0</v>
      </c>
      <c r="S62" s="100">
        <f t="shared" si="16"/>
        <v>0</v>
      </c>
      <c r="T62" s="100">
        <f t="shared" si="16"/>
        <v>0</v>
      </c>
      <c r="U62" s="97">
        <v>0</v>
      </c>
      <c r="V62" s="79">
        <f t="shared" si="17"/>
        <v>0</v>
      </c>
      <c r="W62" s="79">
        <f t="shared" si="18"/>
        <v>0</v>
      </c>
      <c r="X62" s="101">
        <v>0</v>
      </c>
      <c r="Y62" s="99">
        <f t="shared" si="19"/>
        <v>0</v>
      </c>
      <c r="Z62" s="79">
        <f t="shared" si="20"/>
        <v>0</v>
      </c>
      <c r="AA62" s="80">
        <f t="shared" si="21"/>
        <v>0</v>
      </c>
      <c r="AB62" s="80">
        <f t="shared" si="21"/>
        <v>0</v>
      </c>
      <c r="AC62" s="80">
        <f t="shared" si="21"/>
        <v>0</v>
      </c>
      <c r="AD62" s="97">
        <v>0</v>
      </c>
      <c r="AE62" s="79">
        <f t="shared" si="22"/>
        <v>0</v>
      </c>
      <c r="AF62" s="79">
        <f t="shared" si="23"/>
        <v>0</v>
      </c>
      <c r="AG62" s="97">
        <v>0</v>
      </c>
      <c r="AH62" s="99">
        <f t="shared" si="24"/>
        <v>0</v>
      </c>
      <c r="AI62" s="78">
        <f t="shared" si="25"/>
        <v>0</v>
      </c>
      <c r="AJ62" s="78">
        <f t="shared" si="26"/>
        <v>0</v>
      </c>
      <c r="AK62" s="78">
        <f t="shared" si="26"/>
        <v>0</v>
      </c>
      <c r="AL62" s="78">
        <f t="shared" si="26"/>
        <v>0</v>
      </c>
      <c r="AM62" s="97">
        <v>0</v>
      </c>
      <c r="AN62" s="99">
        <f t="shared" si="27"/>
        <v>0</v>
      </c>
      <c r="AO62" s="102">
        <f t="shared" si="28"/>
        <v>0</v>
      </c>
      <c r="AP62" s="97">
        <v>0</v>
      </c>
      <c r="AQ62" s="99">
        <f t="shared" si="29"/>
        <v>0</v>
      </c>
      <c r="AR62" s="79">
        <f t="shared" si="30"/>
        <v>0</v>
      </c>
      <c r="AS62" s="82">
        <f t="shared" si="31"/>
        <v>0</v>
      </c>
      <c r="AT62" s="78">
        <f t="shared" si="31"/>
        <v>0</v>
      </c>
      <c r="AU62" s="82">
        <f t="shared" si="31"/>
        <v>0</v>
      </c>
      <c r="AV62" s="81">
        <v>0</v>
      </c>
      <c r="AW62" s="99">
        <f t="shared" si="32"/>
        <v>0</v>
      </c>
      <c r="AX62" s="102">
        <f t="shared" si="33"/>
        <v>0</v>
      </c>
      <c r="AY62" s="78">
        <v>0</v>
      </c>
      <c r="AZ62" s="99">
        <f t="shared" si="34"/>
        <v>0</v>
      </c>
      <c r="BA62" s="79">
        <f t="shared" si="35"/>
        <v>0</v>
      </c>
      <c r="BB62" s="82">
        <f t="shared" si="36"/>
        <v>0</v>
      </c>
      <c r="BC62" s="79">
        <f t="shared" si="36"/>
        <v>0</v>
      </c>
      <c r="BD62" s="102">
        <f t="shared" si="36"/>
        <v>0</v>
      </c>
      <c r="BE62" s="83">
        <f t="shared" si="37"/>
        <v>0</v>
      </c>
      <c r="BF62" s="200">
        <f t="shared" si="37"/>
        <v>0</v>
      </c>
      <c r="BG62" s="83">
        <f t="shared" si="45"/>
        <v>0</v>
      </c>
      <c r="BH62" s="83">
        <f t="shared" si="46"/>
        <v>0</v>
      </c>
      <c r="BI62" s="83">
        <f t="shared" si="50"/>
        <v>0</v>
      </c>
      <c r="BJ62" s="83">
        <f t="shared" si="51"/>
        <v>0</v>
      </c>
      <c r="BK62" s="83">
        <f t="shared" si="47"/>
        <v>0</v>
      </c>
      <c r="BL62" s="83">
        <f t="shared" si="48"/>
        <v>0</v>
      </c>
      <c r="BM62" s="84">
        <f t="shared" si="43"/>
        <v>0</v>
      </c>
      <c r="BN62" s="185">
        <f t="shared" si="38"/>
        <v>0</v>
      </c>
      <c r="BO62" s="186">
        <f t="shared" si="39"/>
        <v>0</v>
      </c>
    </row>
    <row r="63" spans="1:67" ht="16.5">
      <c r="A63" s="95">
        <v>56</v>
      </c>
      <c r="B63" s="96" t="s">
        <v>360</v>
      </c>
      <c r="C63" s="97">
        <v>0</v>
      </c>
      <c r="D63" s="79">
        <f t="shared" si="7"/>
        <v>0</v>
      </c>
      <c r="E63" s="79">
        <f t="shared" si="8"/>
        <v>0</v>
      </c>
      <c r="F63" s="98">
        <v>0</v>
      </c>
      <c r="G63" s="99">
        <f t="shared" si="49"/>
        <v>0</v>
      </c>
      <c r="H63" s="79">
        <f t="shared" si="10"/>
        <v>0</v>
      </c>
      <c r="I63" s="80">
        <f t="shared" si="11"/>
        <v>0</v>
      </c>
      <c r="J63" s="100">
        <f t="shared" si="11"/>
        <v>0</v>
      </c>
      <c r="K63" s="100">
        <f t="shared" si="11"/>
        <v>0</v>
      </c>
      <c r="L63" s="97">
        <v>0</v>
      </c>
      <c r="M63" s="79">
        <f t="shared" si="12"/>
        <v>0</v>
      </c>
      <c r="N63" s="79">
        <f t="shared" si="13"/>
        <v>0</v>
      </c>
      <c r="O63" s="97">
        <v>0</v>
      </c>
      <c r="P63" s="99">
        <f t="shared" si="14"/>
        <v>0</v>
      </c>
      <c r="Q63" s="79">
        <f t="shared" si="15"/>
        <v>0</v>
      </c>
      <c r="R63" s="80">
        <f t="shared" si="16"/>
        <v>0</v>
      </c>
      <c r="S63" s="100">
        <f t="shared" si="16"/>
        <v>0</v>
      </c>
      <c r="T63" s="100">
        <f t="shared" si="16"/>
        <v>0</v>
      </c>
      <c r="U63" s="97">
        <v>0</v>
      </c>
      <c r="V63" s="79">
        <f t="shared" si="17"/>
        <v>0</v>
      </c>
      <c r="W63" s="79">
        <f t="shared" si="18"/>
        <v>0</v>
      </c>
      <c r="X63" s="101">
        <v>0</v>
      </c>
      <c r="Y63" s="99">
        <f t="shared" si="19"/>
        <v>0</v>
      </c>
      <c r="Z63" s="79">
        <f t="shared" si="20"/>
        <v>0</v>
      </c>
      <c r="AA63" s="80">
        <f t="shared" si="21"/>
        <v>0</v>
      </c>
      <c r="AB63" s="80">
        <f t="shared" si="21"/>
        <v>0</v>
      </c>
      <c r="AC63" s="80">
        <f t="shared" si="21"/>
        <v>0</v>
      </c>
      <c r="AD63" s="97">
        <v>0</v>
      </c>
      <c r="AE63" s="79">
        <f t="shared" si="22"/>
        <v>0</v>
      </c>
      <c r="AF63" s="79">
        <f t="shared" si="23"/>
        <v>0</v>
      </c>
      <c r="AG63" s="97">
        <v>0</v>
      </c>
      <c r="AH63" s="99">
        <f t="shared" si="24"/>
        <v>0</v>
      </c>
      <c r="AI63" s="78">
        <f t="shared" si="25"/>
        <v>0</v>
      </c>
      <c r="AJ63" s="78">
        <f t="shared" si="26"/>
        <v>0</v>
      </c>
      <c r="AK63" s="78">
        <f t="shared" si="26"/>
        <v>0</v>
      </c>
      <c r="AL63" s="78">
        <f t="shared" si="26"/>
        <v>0</v>
      </c>
      <c r="AM63" s="97">
        <v>0</v>
      </c>
      <c r="AN63" s="99">
        <f t="shared" si="27"/>
        <v>0</v>
      </c>
      <c r="AO63" s="102">
        <f t="shared" si="28"/>
        <v>0</v>
      </c>
      <c r="AP63" s="97">
        <v>0</v>
      </c>
      <c r="AQ63" s="99">
        <f t="shared" si="29"/>
        <v>0</v>
      </c>
      <c r="AR63" s="79">
        <f t="shared" si="30"/>
        <v>0</v>
      </c>
      <c r="AS63" s="82">
        <f t="shared" si="31"/>
        <v>0</v>
      </c>
      <c r="AT63" s="78">
        <f t="shared" si="31"/>
        <v>0</v>
      </c>
      <c r="AU63" s="82">
        <f t="shared" si="31"/>
        <v>0</v>
      </c>
      <c r="AV63" s="81">
        <v>0</v>
      </c>
      <c r="AW63" s="99">
        <f t="shared" si="32"/>
        <v>0</v>
      </c>
      <c r="AX63" s="102">
        <f t="shared" si="33"/>
        <v>0</v>
      </c>
      <c r="AY63" s="78">
        <v>0</v>
      </c>
      <c r="AZ63" s="99">
        <f t="shared" si="34"/>
        <v>0</v>
      </c>
      <c r="BA63" s="79">
        <f t="shared" si="35"/>
        <v>0</v>
      </c>
      <c r="BB63" s="82">
        <f t="shared" si="36"/>
        <v>0</v>
      </c>
      <c r="BC63" s="79">
        <f t="shared" si="36"/>
        <v>0</v>
      </c>
      <c r="BD63" s="102">
        <f t="shared" si="36"/>
        <v>0</v>
      </c>
      <c r="BE63" s="83">
        <f t="shared" si="37"/>
        <v>0</v>
      </c>
      <c r="BF63" s="200">
        <f t="shared" si="37"/>
        <v>0</v>
      </c>
      <c r="BG63" s="83">
        <f t="shared" si="45"/>
        <v>0</v>
      </c>
      <c r="BH63" s="83">
        <f t="shared" si="46"/>
        <v>0</v>
      </c>
      <c r="BI63" s="83">
        <f t="shared" si="50"/>
        <v>0</v>
      </c>
      <c r="BJ63" s="83">
        <f t="shared" si="51"/>
        <v>0</v>
      </c>
      <c r="BK63" s="83">
        <f t="shared" si="47"/>
        <v>0</v>
      </c>
      <c r="BL63" s="83">
        <f t="shared" si="48"/>
        <v>0</v>
      </c>
      <c r="BM63" s="84">
        <f t="shared" si="43"/>
        <v>0</v>
      </c>
      <c r="BN63" s="185">
        <f t="shared" si="38"/>
        <v>0</v>
      </c>
      <c r="BO63" s="186">
        <f t="shared" si="39"/>
        <v>0</v>
      </c>
    </row>
    <row r="64" spans="1:67" ht="16.5">
      <c r="A64" s="95">
        <v>57</v>
      </c>
      <c r="B64" s="96" t="s">
        <v>361</v>
      </c>
      <c r="C64" s="97">
        <v>0</v>
      </c>
      <c r="D64" s="79">
        <f t="shared" si="7"/>
        <v>0</v>
      </c>
      <c r="E64" s="79">
        <f t="shared" si="8"/>
        <v>0</v>
      </c>
      <c r="F64" s="98">
        <v>0</v>
      </c>
      <c r="G64" s="99">
        <f t="shared" si="49"/>
        <v>0</v>
      </c>
      <c r="H64" s="79">
        <f t="shared" si="10"/>
        <v>0</v>
      </c>
      <c r="I64" s="80">
        <f t="shared" si="11"/>
        <v>0</v>
      </c>
      <c r="J64" s="100">
        <f t="shared" si="11"/>
        <v>0</v>
      </c>
      <c r="K64" s="100">
        <f t="shared" si="11"/>
        <v>0</v>
      </c>
      <c r="L64" s="97">
        <v>0</v>
      </c>
      <c r="M64" s="79">
        <f t="shared" si="12"/>
        <v>0</v>
      </c>
      <c r="N64" s="79">
        <f t="shared" si="13"/>
        <v>0</v>
      </c>
      <c r="O64" s="97">
        <v>0</v>
      </c>
      <c r="P64" s="99">
        <f t="shared" si="14"/>
        <v>0</v>
      </c>
      <c r="Q64" s="79">
        <f t="shared" si="15"/>
        <v>0</v>
      </c>
      <c r="R64" s="80">
        <f t="shared" si="16"/>
        <v>0</v>
      </c>
      <c r="S64" s="100">
        <f t="shared" si="16"/>
        <v>0</v>
      </c>
      <c r="T64" s="100">
        <f t="shared" si="16"/>
        <v>0</v>
      </c>
      <c r="U64" s="97">
        <v>0</v>
      </c>
      <c r="V64" s="79">
        <f t="shared" si="17"/>
        <v>0</v>
      </c>
      <c r="W64" s="79">
        <f t="shared" si="18"/>
        <v>0</v>
      </c>
      <c r="X64" s="101">
        <v>0</v>
      </c>
      <c r="Y64" s="99">
        <f t="shared" si="19"/>
        <v>0</v>
      </c>
      <c r="Z64" s="79">
        <f t="shared" si="20"/>
        <v>0</v>
      </c>
      <c r="AA64" s="80">
        <f t="shared" si="21"/>
        <v>0</v>
      </c>
      <c r="AB64" s="80">
        <f t="shared" si="21"/>
        <v>0</v>
      </c>
      <c r="AC64" s="80">
        <f t="shared" si="21"/>
        <v>0</v>
      </c>
      <c r="AD64" s="97">
        <v>0</v>
      </c>
      <c r="AE64" s="79">
        <f t="shared" si="22"/>
        <v>0</v>
      </c>
      <c r="AF64" s="79">
        <f t="shared" si="23"/>
        <v>0</v>
      </c>
      <c r="AG64" s="97">
        <v>0</v>
      </c>
      <c r="AH64" s="99">
        <f t="shared" si="24"/>
        <v>0</v>
      </c>
      <c r="AI64" s="78">
        <f t="shared" si="25"/>
        <v>0</v>
      </c>
      <c r="AJ64" s="78">
        <f t="shared" si="26"/>
        <v>0</v>
      </c>
      <c r="AK64" s="78">
        <f t="shared" si="26"/>
        <v>0</v>
      </c>
      <c r="AL64" s="78">
        <f t="shared" si="26"/>
        <v>0</v>
      </c>
      <c r="AM64" s="97">
        <v>0</v>
      </c>
      <c r="AN64" s="99">
        <f t="shared" si="27"/>
        <v>0</v>
      </c>
      <c r="AO64" s="102">
        <f t="shared" si="28"/>
        <v>0</v>
      </c>
      <c r="AP64" s="97">
        <v>0</v>
      </c>
      <c r="AQ64" s="99">
        <f t="shared" si="29"/>
        <v>0</v>
      </c>
      <c r="AR64" s="79">
        <f t="shared" si="30"/>
        <v>0</v>
      </c>
      <c r="AS64" s="82">
        <f t="shared" si="31"/>
        <v>0</v>
      </c>
      <c r="AT64" s="78">
        <f t="shared" si="31"/>
        <v>0</v>
      </c>
      <c r="AU64" s="82">
        <f t="shared" si="31"/>
        <v>0</v>
      </c>
      <c r="AV64" s="81">
        <v>0</v>
      </c>
      <c r="AW64" s="99">
        <f t="shared" si="32"/>
        <v>0</v>
      </c>
      <c r="AX64" s="102">
        <f t="shared" si="33"/>
        <v>0</v>
      </c>
      <c r="AY64" s="78">
        <v>0</v>
      </c>
      <c r="AZ64" s="99">
        <f t="shared" si="34"/>
        <v>0</v>
      </c>
      <c r="BA64" s="79">
        <f t="shared" si="35"/>
        <v>0</v>
      </c>
      <c r="BB64" s="82">
        <f t="shared" si="36"/>
        <v>0</v>
      </c>
      <c r="BC64" s="79">
        <f t="shared" si="36"/>
        <v>0</v>
      </c>
      <c r="BD64" s="102">
        <f t="shared" si="36"/>
        <v>0</v>
      </c>
      <c r="BE64" s="83">
        <f t="shared" ref="BE64:BF106" si="52">C64+U64+AM64</f>
        <v>0</v>
      </c>
      <c r="BF64" s="200">
        <f t="shared" si="52"/>
        <v>0</v>
      </c>
      <c r="BG64" s="83">
        <f t="shared" si="45"/>
        <v>0</v>
      </c>
      <c r="BH64" s="83">
        <f t="shared" si="46"/>
        <v>0</v>
      </c>
      <c r="BI64" s="83">
        <f t="shared" si="50"/>
        <v>0</v>
      </c>
      <c r="BJ64" s="83">
        <f t="shared" si="51"/>
        <v>0</v>
      </c>
      <c r="BK64" s="83">
        <f t="shared" si="47"/>
        <v>0</v>
      </c>
      <c r="BL64" s="83">
        <f t="shared" si="48"/>
        <v>0</v>
      </c>
      <c r="BM64" s="84">
        <f t="shared" si="43"/>
        <v>0</v>
      </c>
      <c r="BN64" s="185">
        <f t="shared" si="38"/>
        <v>0</v>
      </c>
      <c r="BO64" s="186">
        <f t="shared" si="39"/>
        <v>0</v>
      </c>
    </row>
    <row r="65" spans="1:67" ht="16.5">
      <c r="A65" s="95">
        <v>58</v>
      </c>
      <c r="B65" s="96" t="s">
        <v>362</v>
      </c>
      <c r="C65" s="97">
        <v>0</v>
      </c>
      <c r="D65" s="79">
        <f t="shared" si="7"/>
        <v>0</v>
      </c>
      <c r="E65" s="79">
        <f t="shared" si="8"/>
        <v>0</v>
      </c>
      <c r="F65" s="98">
        <v>0</v>
      </c>
      <c r="G65" s="99">
        <f t="shared" si="49"/>
        <v>0</v>
      </c>
      <c r="H65" s="79">
        <f t="shared" si="10"/>
        <v>0</v>
      </c>
      <c r="I65" s="80">
        <f t="shared" si="11"/>
        <v>0</v>
      </c>
      <c r="J65" s="100">
        <f t="shared" si="11"/>
        <v>0</v>
      </c>
      <c r="K65" s="100">
        <f t="shared" si="11"/>
        <v>0</v>
      </c>
      <c r="L65" s="97">
        <v>0</v>
      </c>
      <c r="M65" s="79">
        <f t="shared" si="12"/>
        <v>0</v>
      </c>
      <c r="N65" s="79">
        <f t="shared" si="13"/>
        <v>0</v>
      </c>
      <c r="O65" s="97">
        <v>0</v>
      </c>
      <c r="P65" s="99">
        <f t="shared" si="14"/>
        <v>0</v>
      </c>
      <c r="Q65" s="79">
        <f t="shared" si="15"/>
        <v>0</v>
      </c>
      <c r="R65" s="80">
        <f t="shared" si="16"/>
        <v>0</v>
      </c>
      <c r="S65" s="100">
        <f t="shared" si="16"/>
        <v>0</v>
      </c>
      <c r="T65" s="100">
        <f t="shared" si="16"/>
        <v>0</v>
      </c>
      <c r="U65" s="97">
        <v>0</v>
      </c>
      <c r="V65" s="79">
        <f t="shared" si="17"/>
        <v>0</v>
      </c>
      <c r="W65" s="79">
        <f t="shared" si="18"/>
        <v>0</v>
      </c>
      <c r="X65" s="101">
        <v>0</v>
      </c>
      <c r="Y65" s="99">
        <f t="shared" si="19"/>
        <v>0</v>
      </c>
      <c r="Z65" s="79">
        <f t="shared" si="20"/>
        <v>0</v>
      </c>
      <c r="AA65" s="80">
        <f t="shared" si="21"/>
        <v>0</v>
      </c>
      <c r="AB65" s="80">
        <f t="shared" si="21"/>
        <v>0</v>
      </c>
      <c r="AC65" s="80">
        <f t="shared" si="21"/>
        <v>0</v>
      </c>
      <c r="AD65" s="97">
        <v>0</v>
      </c>
      <c r="AE65" s="79">
        <f t="shared" si="22"/>
        <v>0</v>
      </c>
      <c r="AF65" s="79">
        <f t="shared" si="23"/>
        <v>0</v>
      </c>
      <c r="AG65" s="97">
        <v>0</v>
      </c>
      <c r="AH65" s="99">
        <f t="shared" si="24"/>
        <v>0</v>
      </c>
      <c r="AI65" s="78">
        <f t="shared" si="25"/>
        <v>0</v>
      </c>
      <c r="AJ65" s="78">
        <f t="shared" si="26"/>
        <v>0</v>
      </c>
      <c r="AK65" s="78">
        <f t="shared" si="26"/>
        <v>0</v>
      </c>
      <c r="AL65" s="78">
        <f t="shared" si="26"/>
        <v>0</v>
      </c>
      <c r="AM65" s="97">
        <v>0</v>
      </c>
      <c r="AN65" s="99">
        <f t="shared" si="27"/>
        <v>0</v>
      </c>
      <c r="AO65" s="102">
        <f t="shared" si="28"/>
        <v>0</v>
      </c>
      <c r="AP65" s="97">
        <v>0</v>
      </c>
      <c r="AQ65" s="99">
        <f t="shared" si="29"/>
        <v>0</v>
      </c>
      <c r="AR65" s="79">
        <f t="shared" si="30"/>
        <v>0</v>
      </c>
      <c r="AS65" s="82">
        <f t="shared" si="31"/>
        <v>0</v>
      </c>
      <c r="AT65" s="78">
        <f t="shared" si="31"/>
        <v>0</v>
      </c>
      <c r="AU65" s="82">
        <f t="shared" si="31"/>
        <v>0</v>
      </c>
      <c r="AV65" s="81">
        <v>0</v>
      </c>
      <c r="AW65" s="99">
        <f t="shared" si="32"/>
        <v>0</v>
      </c>
      <c r="AX65" s="102">
        <f t="shared" si="33"/>
        <v>0</v>
      </c>
      <c r="AY65" s="78">
        <v>0</v>
      </c>
      <c r="AZ65" s="99">
        <f t="shared" si="34"/>
        <v>0</v>
      </c>
      <c r="BA65" s="79">
        <f t="shared" si="35"/>
        <v>0</v>
      </c>
      <c r="BB65" s="82">
        <f t="shared" si="36"/>
        <v>0</v>
      </c>
      <c r="BC65" s="79">
        <f t="shared" si="36"/>
        <v>0</v>
      </c>
      <c r="BD65" s="102">
        <f t="shared" si="36"/>
        <v>0</v>
      </c>
      <c r="BE65" s="83">
        <f t="shared" si="52"/>
        <v>0</v>
      </c>
      <c r="BF65" s="200">
        <f t="shared" si="52"/>
        <v>0</v>
      </c>
      <c r="BG65" s="83">
        <f t="shared" si="45"/>
        <v>0</v>
      </c>
      <c r="BH65" s="83">
        <f t="shared" si="46"/>
        <v>0</v>
      </c>
      <c r="BI65" s="83">
        <f t="shared" si="50"/>
        <v>0</v>
      </c>
      <c r="BJ65" s="83">
        <f t="shared" si="51"/>
        <v>0</v>
      </c>
      <c r="BK65" s="83">
        <f t="shared" si="47"/>
        <v>0</v>
      </c>
      <c r="BL65" s="83">
        <f t="shared" si="48"/>
        <v>0</v>
      </c>
      <c r="BM65" s="84">
        <f t="shared" si="43"/>
        <v>0</v>
      </c>
      <c r="BN65" s="185">
        <f t="shared" si="38"/>
        <v>0</v>
      </c>
      <c r="BO65" s="186">
        <f t="shared" si="39"/>
        <v>0</v>
      </c>
    </row>
    <row r="66" spans="1:67" ht="16.5">
      <c r="A66" s="95">
        <v>59</v>
      </c>
      <c r="B66" s="96" t="s">
        <v>363</v>
      </c>
      <c r="C66" s="97">
        <v>0</v>
      </c>
      <c r="D66" s="79">
        <f t="shared" si="7"/>
        <v>0</v>
      </c>
      <c r="E66" s="79">
        <f t="shared" si="8"/>
        <v>0</v>
      </c>
      <c r="F66" s="98">
        <v>0</v>
      </c>
      <c r="G66" s="99">
        <f t="shared" si="49"/>
        <v>0</v>
      </c>
      <c r="H66" s="79">
        <f t="shared" si="10"/>
        <v>0</v>
      </c>
      <c r="I66" s="80">
        <f t="shared" si="11"/>
        <v>0</v>
      </c>
      <c r="J66" s="100">
        <f t="shared" si="11"/>
        <v>0</v>
      </c>
      <c r="K66" s="100">
        <f t="shared" si="11"/>
        <v>0</v>
      </c>
      <c r="L66" s="97">
        <v>0</v>
      </c>
      <c r="M66" s="79">
        <f t="shared" si="12"/>
        <v>0</v>
      </c>
      <c r="N66" s="79">
        <f t="shared" si="13"/>
        <v>0</v>
      </c>
      <c r="O66" s="97">
        <v>0</v>
      </c>
      <c r="P66" s="99">
        <f t="shared" si="14"/>
        <v>0</v>
      </c>
      <c r="Q66" s="79">
        <f t="shared" si="15"/>
        <v>0</v>
      </c>
      <c r="R66" s="80">
        <f t="shared" si="16"/>
        <v>0</v>
      </c>
      <c r="S66" s="100">
        <f t="shared" si="16"/>
        <v>0</v>
      </c>
      <c r="T66" s="100">
        <f t="shared" si="16"/>
        <v>0</v>
      </c>
      <c r="U66" s="97">
        <v>0</v>
      </c>
      <c r="V66" s="79">
        <f t="shared" si="17"/>
        <v>0</v>
      </c>
      <c r="W66" s="79">
        <f t="shared" si="18"/>
        <v>0</v>
      </c>
      <c r="X66" s="101">
        <v>0</v>
      </c>
      <c r="Y66" s="99">
        <f t="shared" si="19"/>
        <v>0</v>
      </c>
      <c r="Z66" s="79">
        <f t="shared" si="20"/>
        <v>0</v>
      </c>
      <c r="AA66" s="80">
        <f t="shared" si="21"/>
        <v>0</v>
      </c>
      <c r="AB66" s="80">
        <f t="shared" si="21"/>
        <v>0</v>
      </c>
      <c r="AC66" s="80">
        <f t="shared" si="21"/>
        <v>0</v>
      </c>
      <c r="AD66" s="97">
        <v>0</v>
      </c>
      <c r="AE66" s="79">
        <f t="shared" si="22"/>
        <v>0</v>
      </c>
      <c r="AF66" s="79">
        <f t="shared" si="23"/>
        <v>0</v>
      </c>
      <c r="AG66" s="97">
        <v>0</v>
      </c>
      <c r="AH66" s="99">
        <f t="shared" si="24"/>
        <v>0</v>
      </c>
      <c r="AI66" s="78">
        <f t="shared" si="25"/>
        <v>0</v>
      </c>
      <c r="AJ66" s="78">
        <f t="shared" si="26"/>
        <v>0</v>
      </c>
      <c r="AK66" s="78">
        <f t="shared" si="26"/>
        <v>0</v>
      </c>
      <c r="AL66" s="78">
        <f t="shared" si="26"/>
        <v>0</v>
      </c>
      <c r="AM66" s="97">
        <v>0</v>
      </c>
      <c r="AN66" s="99">
        <f t="shared" si="27"/>
        <v>0</v>
      </c>
      <c r="AO66" s="102">
        <f t="shared" si="28"/>
        <v>0</v>
      </c>
      <c r="AP66" s="97">
        <v>0</v>
      </c>
      <c r="AQ66" s="99">
        <f t="shared" si="29"/>
        <v>0</v>
      </c>
      <c r="AR66" s="79">
        <f t="shared" si="30"/>
        <v>0</v>
      </c>
      <c r="AS66" s="82">
        <f t="shared" si="31"/>
        <v>0</v>
      </c>
      <c r="AT66" s="78">
        <f t="shared" si="31"/>
        <v>0</v>
      </c>
      <c r="AU66" s="82">
        <f t="shared" si="31"/>
        <v>0</v>
      </c>
      <c r="AV66" s="81">
        <v>0</v>
      </c>
      <c r="AW66" s="99">
        <f t="shared" si="32"/>
        <v>0</v>
      </c>
      <c r="AX66" s="102">
        <f t="shared" si="33"/>
        <v>0</v>
      </c>
      <c r="AY66" s="78">
        <v>0</v>
      </c>
      <c r="AZ66" s="99">
        <f t="shared" si="34"/>
        <v>0</v>
      </c>
      <c r="BA66" s="79">
        <f t="shared" si="35"/>
        <v>0</v>
      </c>
      <c r="BB66" s="82">
        <f t="shared" si="36"/>
        <v>0</v>
      </c>
      <c r="BC66" s="79">
        <f t="shared" si="36"/>
        <v>0</v>
      </c>
      <c r="BD66" s="102">
        <f t="shared" si="36"/>
        <v>0</v>
      </c>
      <c r="BE66" s="83">
        <f t="shared" si="52"/>
        <v>0</v>
      </c>
      <c r="BF66" s="200">
        <f t="shared" si="52"/>
        <v>0</v>
      </c>
      <c r="BG66" s="83">
        <f t="shared" si="45"/>
        <v>0</v>
      </c>
      <c r="BH66" s="83">
        <f t="shared" si="46"/>
        <v>0</v>
      </c>
      <c r="BI66" s="83">
        <f t="shared" si="50"/>
        <v>0</v>
      </c>
      <c r="BJ66" s="83">
        <f t="shared" si="51"/>
        <v>0</v>
      </c>
      <c r="BK66" s="83">
        <f t="shared" si="47"/>
        <v>0</v>
      </c>
      <c r="BL66" s="83">
        <f t="shared" si="48"/>
        <v>0</v>
      </c>
      <c r="BM66" s="84">
        <f t="shared" si="43"/>
        <v>0</v>
      </c>
      <c r="BN66" s="185">
        <f t="shared" si="38"/>
        <v>0</v>
      </c>
      <c r="BO66" s="186">
        <f t="shared" si="39"/>
        <v>0</v>
      </c>
    </row>
    <row r="67" spans="1:67" ht="16.5">
      <c r="A67" s="95">
        <v>60</v>
      </c>
      <c r="B67" s="96" t="s">
        <v>364</v>
      </c>
      <c r="C67" s="97">
        <v>0</v>
      </c>
      <c r="D67" s="79">
        <f t="shared" si="7"/>
        <v>0</v>
      </c>
      <c r="E67" s="79">
        <f t="shared" si="8"/>
        <v>0</v>
      </c>
      <c r="F67" s="98">
        <v>0</v>
      </c>
      <c r="G67" s="99">
        <f t="shared" si="49"/>
        <v>0</v>
      </c>
      <c r="H67" s="79">
        <f t="shared" si="10"/>
        <v>0</v>
      </c>
      <c r="I67" s="80">
        <f t="shared" si="11"/>
        <v>0</v>
      </c>
      <c r="J67" s="100">
        <f t="shared" si="11"/>
        <v>0</v>
      </c>
      <c r="K67" s="100">
        <f t="shared" si="11"/>
        <v>0</v>
      </c>
      <c r="L67" s="97">
        <v>0</v>
      </c>
      <c r="M67" s="79">
        <f t="shared" si="12"/>
        <v>0</v>
      </c>
      <c r="N67" s="79">
        <f t="shared" si="13"/>
        <v>0</v>
      </c>
      <c r="O67" s="97">
        <v>0</v>
      </c>
      <c r="P67" s="99">
        <f t="shared" si="14"/>
        <v>0</v>
      </c>
      <c r="Q67" s="79">
        <f t="shared" si="15"/>
        <v>0</v>
      </c>
      <c r="R67" s="80">
        <f t="shared" si="16"/>
        <v>0</v>
      </c>
      <c r="S67" s="100">
        <f t="shared" si="16"/>
        <v>0</v>
      </c>
      <c r="T67" s="100">
        <f t="shared" si="16"/>
        <v>0</v>
      </c>
      <c r="U67" s="97">
        <v>0</v>
      </c>
      <c r="V67" s="79">
        <f t="shared" si="17"/>
        <v>0</v>
      </c>
      <c r="W67" s="79">
        <f t="shared" si="18"/>
        <v>0</v>
      </c>
      <c r="X67" s="101">
        <v>0</v>
      </c>
      <c r="Y67" s="99">
        <f t="shared" si="19"/>
        <v>0</v>
      </c>
      <c r="Z67" s="79">
        <f t="shared" si="20"/>
        <v>0</v>
      </c>
      <c r="AA67" s="80">
        <f t="shared" si="21"/>
        <v>0</v>
      </c>
      <c r="AB67" s="80">
        <f t="shared" si="21"/>
        <v>0</v>
      </c>
      <c r="AC67" s="80">
        <f t="shared" si="21"/>
        <v>0</v>
      </c>
      <c r="AD67" s="97">
        <v>0</v>
      </c>
      <c r="AE67" s="79">
        <f t="shared" si="22"/>
        <v>0</v>
      </c>
      <c r="AF67" s="79">
        <f t="shared" si="23"/>
        <v>0</v>
      </c>
      <c r="AG67" s="97">
        <v>0</v>
      </c>
      <c r="AH67" s="99">
        <f t="shared" si="24"/>
        <v>0</v>
      </c>
      <c r="AI67" s="78">
        <f t="shared" si="25"/>
        <v>0</v>
      </c>
      <c r="AJ67" s="78">
        <f t="shared" si="26"/>
        <v>0</v>
      </c>
      <c r="AK67" s="78">
        <f t="shared" si="26"/>
        <v>0</v>
      </c>
      <c r="AL67" s="78">
        <f t="shared" si="26"/>
        <v>0</v>
      </c>
      <c r="AM67" s="97">
        <v>0</v>
      </c>
      <c r="AN67" s="99">
        <f t="shared" si="27"/>
        <v>0</v>
      </c>
      <c r="AO67" s="102">
        <f t="shared" si="28"/>
        <v>0</v>
      </c>
      <c r="AP67" s="97">
        <v>0</v>
      </c>
      <c r="AQ67" s="99">
        <f t="shared" si="29"/>
        <v>0</v>
      </c>
      <c r="AR67" s="79">
        <f t="shared" si="30"/>
        <v>0</v>
      </c>
      <c r="AS67" s="82">
        <f t="shared" si="31"/>
        <v>0</v>
      </c>
      <c r="AT67" s="78">
        <f t="shared" si="31"/>
        <v>0</v>
      </c>
      <c r="AU67" s="82">
        <f t="shared" si="31"/>
        <v>0</v>
      </c>
      <c r="AV67" s="81">
        <v>0</v>
      </c>
      <c r="AW67" s="99">
        <f t="shared" si="32"/>
        <v>0</v>
      </c>
      <c r="AX67" s="102">
        <f t="shared" si="33"/>
        <v>0</v>
      </c>
      <c r="AY67" s="78">
        <v>0</v>
      </c>
      <c r="AZ67" s="99">
        <f t="shared" si="34"/>
        <v>0</v>
      </c>
      <c r="BA67" s="79">
        <f t="shared" si="35"/>
        <v>0</v>
      </c>
      <c r="BB67" s="82">
        <f t="shared" si="36"/>
        <v>0</v>
      </c>
      <c r="BC67" s="79">
        <f t="shared" si="36"/>
        <v>0</v>
      </c>
      <c r="BD67" s="102">
        <f t="shared" si="36"/>
        <v>0</v>
      </c>
      <c r="BE67" s="83">
        <f t="shared" si="52"/>
        <v>0</v>
      </c>
      <c r="BF67" s="200">
        <f t="shared" si="52"/>
        <v>0</v>
      </c>
      <c r="BG67" s="83">
        <f t="shared" si="45"/>
        <v>0</v>
      </c>
      <c r="BH67" s="83">
        <f t="shared" si="46"/>
        <v>0</v>
      </c>
      <c r="BI67" s="83">
        <f t="shared" si="50"/>
        <v>0</v>
      </c>
      <c r="BJ67" s="83">
        <f t="shared" si="51"/>
        <v>0</v>
      </c>
      <c r="BK67" s="83">
        <f t="shared" si="47"/>
        <v>0</v>
      </c>
      <c r="BL67" s="83">
        <f t="shared" si="48"/>
        <v>0</v>
      </c>
      <c r="BM67" s="84">
        <f t="shared" si="43"/>
        <v>0</v>
      </c>
      <c r="BN67" s="185">
        <f t="shared" si="38"/>
        <v>0</v>
      </c>
      <c r="BO67" s="186">
        <f t="shared" si="39"/>
        <v>0</v>
      </c>
    </row>
    <row r="68" spans="1:67" ht="16.5">
      <c r="A68" s="95">
        <v>61</v>
      </c>
      <c r="B68" s="96" t="s">
        <v>365</v>
      </c>
      <c r="C68" s="97">
        <v>6</v>
      </c>
      <c r="D68" s="79">
        <f t="shared" si="7"/>
        <v>28.103999999999999</v>
      </c>
      <c r="E68" s="79">
        <f t="shared" si="8"/>
        <v>168.624</v>
      </c>
      <c r="F68" s="98">
        <v>0</v>
      </c>
      <c r="G68" s="99">
        <f t="shared" si="49"/>
        <v>0</v>
      </c>
      <c r="H68" s="79">
        <f t="shared" si="10"/>
        <v>0</v>
      </c>
      <c r="I68" s="80">
        <f t="shared" si="11"/>
        <v>6</v>
      </c>
      <c r="J68" s="100">
        <f t="shared" si="11"/>
        <v>28.103999999999999</v>
      </c>
      <c r="K68" s="100">
        <f t="shared" si="11"/>
        <v>168.624</v>
      </c>
      <c r="L68" s="97">
        <v>0</v>
      </c>
      <c r="M68" s="79">
        <f t="shared" si="12"/>
        <v>0</v>
      </c>
      <c r="N68" s="79">
        <f t="shared" si="13"/>
        <v>0</v>
      </c>
      <c r="O68" s="97">
        <v>0</v>
      </c>
      <c r="P68" s="99">
        <f t="shared" si="14"/>
        <v>0</v>
      </c>
      <c r="Q68" s="79">
        <f t="shared" si="15"/>
        <v>0</v>
      </c>
      <c r="R68" s="80">
        <f t="shared" si="16"/>
        <v>0</v>
      </c>
      <c r="S68" s="100">
        <f t="shared" si="16"/>
        <v>0</v>
      </c>
      <c r="T68" s="100">
        <f t="shared" si="16"/>
        <v>0</v>
      </c>
      <c r="U68" s="97">
        <v>6</v>
      </c>
      <c r="V68" s="79">
        <f t="shared" si="17"/>
        <v>28.103999999999999</v>
      </c>
      <c r="W68" s="79">
        <f t="shared" si="18"/>
        <v>168.624</v>
      </c>
      <c r="X68" s="101">
        <v>0</v>
      </c>
      <c r="Y68" s="99">
        <f t="shared" si="19"/>
        <v>0</v>
      </c>
      <c r="Z68" s="79">
        <f t="shared" si="20"/>
        <v>0</v>
      </c>
      <c r="AA68" s="80">
        <f t="shared" si="21"/>
        <v>6</v>
      </c>
      <c r="AB68" s="80">
        <f t="shared" si="21"/>
        <v>28.103999999999999</v>
      </c>
      <c r="AC68" s="80">
        <f t="shared" si="21"/>
        <v>168.624</v>
      </c>
      <c r="AD68" s="97">
        <v>2</v>
      </c>
      <c r="AE68" s="79">
        <f t="shared" si="22"/>
        <v>9.3680000000000003</v>
      </c>
      <c r="AF68" s="79">
        <f t="shared" si="23"/>
        <v>56.207999999999998</v>
      </c>
      <c r="AG68" s="97">
        <v>0</v>
      </c>
      <c r="AH68" s="99">
        <f t="shared" si="24"/>
        <v>0</v>
      </c>
      <c r="AI68" s="78">
        <f t="shared" si="25"/>
        <v>0</v>
      </c>
      <c r="AJ68" s="78">
        <f t="shared" si="26"/>
        <v>2</v>
      </c>
      <c r="AK68" s="78">
        <f t="shared" si="26"/>
        <v>9.3680000000000003</v>
      </c>
      <c r="AL68" s="78">
        <f t="shared" si="26"/>
        <v>56.207999999999998</v>
      </c>
      <c r="AM68" s="97">
        <v>0</v>
      </c>
      <c r="AN68" s="99">
        <f t="shared" si="27"/>
        <v>0</v>
      </c>
      <c r="AO68" s="102">
        <f t="shared" si="28"/>
        <v>0</v>
      </c>
      <c r="AP68" s="97">
        <v>0</v>
      </c>
      <c r="AQ68" s="99">
        <f t="shared" si="29"/>
        <v>0</v>
      </c>
      <c r="AR68" s="79">
        <f t="shared" si="30"/>
        <v>0</v>
      </c>
      <c r="AS68" s="82">
        <f t="shared" si="31"/>
        <v>0</v>
      </c>
      <c r="AT68" s="78">
        <f t="shared" si="31"/>
        <v>0</v>
      </c>
      <c r="AU68" s="82">
        <f t="shared" si="31"/>
        <v>0</v>
      </c>
      <c r="AV68" s="81">
        <v>0</v>
      </c>
      <c r="AW68" s="99">
        <f t="shared" si="32"/>
        <v>0</v>
      </c>
      <c r="AX68" s="102">
        <f t="shared" si="33"/>
        <v>0</v>
      </c>
      <c r="AY68" s="78">
        <v>0</v>
      </c>
      <c r="AZ68" s="99">
        <f t="shared" si="34"/>
        <v>0</v>
      </c>
      <c r="BA68" s="79">
        <f t="shared" si="35"/>
        <v>0</v>
      </c>
      <c r="BB68" s="82">
        <f t="shared" si="36"/>
        <v>0</v>
      </c>
      <c r="BC68" s="79">
        <f t="shared" si="36"/>
        <v>0</v>
      </c>
      <c r="BD68" s="102">
        <f t="shared" si="36"/>
        <v>0</v>
      </c>
      <c r="BE68" s="83">
        <f t="shared" si="52"/>
        <v>12</v>
      </c>
      <c r="BF68" s="200">
        <f t="shared" si="52"/>
        <v>56.207999999999998</v>
      </c>
      <c r="BG68" s="83">
        <f t="shared" si="45"/>
        <v>337.24799999999999</v>
      </c>
      <c r="BH68" s="83">
        <f t="shared" si="46"/>
        <v>0</v>
      </c>
      <c r="BI68" s="83">
        <f t="shared" si="50"/>
        <v>0</v>
      </c>
      <c r="BJ68" s="83">
        <f t="shared" si="51"/>
        <v>0</v>
      </c>
      <c r="BK68" s="83">
        <f t="shared" si="47"/>
        <v>12</v>
      </c>
      <c r="BL68" s="83">
        <f t="shared" si="48"/>
        <v>56.207999999999998</v>
      </c>
      <c r="BM68" s="84">
        <f t="shared" si="43"/>
        <v>337.24799999999999</v>
      </c>
      <c r="BN68" s="185">
        <f t="shared" si="38"/>
        <v>168.624</v>
      </c>
      <c r="BO68" s="186">
        <f t="shared" si="39"/>
        <v>168.6</v>
      </c>
    </row>
    <row r="69" spans="1:67" ht="16.5">
      <c r="A69" s="95">
        <v>62</v>
      </c>
      <c r="B69" s="96" t="s">
        <v>366</v>
      </c>
      <c r="C69" s="97">
        <v>0</v>
      </c>
      <c r="D69" s="79">
        <f t="shared" si="7"/>
        <v>0</v>
      </c>
      <c r="E69" s="79">
        <f t="shared" si="8"/>
        <v>0</v>
      </c>
      <c r="F69" s="98">
        <v>3</v>
      </c>
      <c r="G69" s="99">
        <f>F69*(70.822-70)</f>
        <v>2.4660000000000082</v>
      </c>
      <c r="H69" s="79">
        <f t="shared" si="10"/>
        <v>14.796000000000049</v>
      </c>
      <c r="I69" s="80">
        <f t="shared" si="11"/>
        <v>3</v>
      </c>
      <c r="J69" s="100">
        <f t="shared" si="11"/>
        <v>2.4660000000000082</v>
      </c>
      <c r="K69" s="100">
        <f t="shared" si="11"/>
        <v>14.796000000000049</v>
      </c>
      <c r="L69" s="97">
        <v>0</v>
      </c>
      <c r="M69" s="79">
        <f t="shared" si="12"/>
        <v>0</v>
      </c>
      <c r="N69" s="79">
        <f t="shared" si="13"/>
        <v>0</v>
      </c>
      <c r="O69" s="97">
        <v>3</v>
      </c>
      <c r="P69" s="99">
        <f>O69*(70.822-70)</f>
        <v>2.4660000000000082</v>
      </c>
      <c r="Q69" s="79">
        <f t="shared" si="15"/>
        <v>14.796000000000049</v>
      </c>
      <c r="R69" s="80">
        <f t="shared" si="16"/>
        <v>3</v>
      </c>
      <c r="S69" s="100">
        <f t="shared" si="16"/>
        <v>2.4660000000000082</v>
      </c>
      <c r="T69" s="100">
        <f t="shared" si="16"/>
        <v>14.796000000000049</v>
      </c>
      <c r="U69" s="97">
        <v>0</v>
      </c>
      <c r="V69" s="79">
        <f t="shared" si="17"/>
        <v>0</v>
      </c>
      <c r="W69" s="79">
        <f t="shared" si="18"/>
        <v>0</v>
      </c>
      <c r="X69" s="101">
        <v>0</v>
      </c>
      <c r="Y69" s="99">
        <f t="shared" si="19"/>
        <v>0</v>
      </c>
      <c r="Z69" s="79">
        <f t="shared" si="20"/>
        <v>0</v>
      </c>
      <c r="AA69" s="80">
        <f t="shared" si="21"/>
        <v>0</v>
      </c>
      <c r="AB69" s="80">
        <f t="shared" si="21"/>
        <v>0</v>
      </c>
      <c r="AC69" s="80">
        <f t="shared" si="21"/>
        <v>0</v>
      </c>
      <c r="AD69" s="97">
        <v>0</v>
      </c>
      <c r="AE69" s="79">
        <f t="shared" si="22"/>
        <v>0</v>
      </c>
      <c r="AF69" s="79">
        <f t="shared" si="23"/>
        <v>0</v>
      </c>
      <c r="AG69" s="97">
        <v>0</v>
      </c>
      <c r="AH69" s="99">
        <f t="shared" si="24"/>
        <v>0</v>
      </c>
      <c r="AI69" s="78">
        <f t="shared" si="25"/>
        <v>0</v>
      </c>
      <c r="AJ69" s="78">
        <f t="shared" si="26"/>
        <v>0</v>
      </c>
      <c r="AK69" s="78">
        <f t="shared" si="26"/>
        <v>0</v>
      </c>
      <c r="AL69" s="78">
        <f t="shared" si="26"/>
        <v>0</v>
      </c>
      <c r="AM69" s="97">
        <v>0</v>
      </c>
      <c r="AN69" s="99">
        <f t="shared" si="27"/>
        <v>0</v>
      </c>
      <c r="AO69" s="102">
        <f t="shared" si="28"/>
        <v>0</v>
      </c>
      <c r="AP69" s="97">
        <v>0</v>
      </c>
      <c r="AQ69" s="99">
        <f t="shared" si="29"/>
        <v>0</v>
      </c>
      <c r="AR69" s="79">
        <f t="shared" si="30"/>
        <v>0</v>
      </c>
      <c r="AS69" s="82">
        <f t="shared" si="31"/>
        <v>0</v>
      </c>
      <c r="AT69" s="78">
        <f t="shared" si="31"/>
        <v>0</v>
      </c>
      <c r="AU69" s="82">
        <f t="shared" si="31"/>
        <v>0</v>
      </c>
      <c r="AV69" s="81">
        <v>0</v>
      </c>
      <c r="AW69" s="99">
        <f t="shared" si="32"/>
        <v>0</v>
      </c>
      <c r="AX69" s="102">
        <f t="shared" si="33"/>
        <v>0</v>
      </c>
      <c r="AY69" s="78">
        <v>0</v>
      </c>
      <c r="AZ69" s="99">
        <f t="shared" si="34"/>
        <v>0</v>
      </c>
      <c r="BA69" s="79">
        <f t="shared" si="35"/>
        <v>0</v>
      </c>
      <c r="BB69" s="82">
        <f t="shared" si="36"/>
        <v>0</v>
      </c>
      <c r="BC69" s="79">
        <f t="shared" si="36"/>
        <v>0</v>
      </c>
      <c r="BD69" s="102">
        <f t="shared" si="36"/>
        <v>0</v>
      </c>
      <c r="BE69" s="83">
        <f t="shared" si="52"/>
        <v>0</v>
      </c>
      <c r="BF69" s="200">
        <f t="shared" si="52"/>
        <v>0</v>
      </c>
      <c r="BG69" s="83">
        <f t="shared" si="45"/>
        <v>0</v>
      </c>
      <c r="BH69" s="83">
        <f t="shared" si="46"/>
        <v>3</v>
      </c>
      <c r="BI69" s="83">
        <f t="shared" si="50"/>
        <v>2.4660000000000082</v>
      </c>
      <c r="BJ69" s="83">
        <f t="shared" si="51"/>
        <v>14.796000000000049</v>
      </c>
      <c r="BK69" s="83">
        <f t="shared" si="47"/>
        <v>3</v>
      </c>
      <c r="BL69" s="83">
        <f t="shared" si="48"/>
        <v>2.4660000000000082</v>
      </c>
      <c r="BM69" s="84">
        <f t="shared" si="43"/>
        <v>14.796000000000049</v>
      </c>
      <c r="BN69" s="185">
        <f t="shared" si="38"/>
        <v>7.3980000000000246</v>
      </c>
      <c r="BO69" s="186">
        <f t="shared" si="39"/>
        <v>7.4</v>
      </c>
    </row>
    <row r="70" spans="1:67" ht="16.5">
      <c r="A70" s="95">
        <v>63</v>
      </c>
      <c r="B70" s="96" t="s">
        <v>367</v>
      </c>
      <c r="C70" s="97">
        <v>3</v>
      </c>
      <c r="D70" s="79">
        <f t="shared" si="7"/>
        <v>14.052</v>
      </c>
      <c r="E70" s="79">
        <f t="shared" si="8"/>
        <v>84.311999999999998</v>
      </c>
      <c r="F70" s="98">
        <v>1</v>
      </c>
      <c r="G70" s="99">
        <f>F70*(70.822-68)</f>
        <v>2.8220000000000027</v>
      </c>
      <c r="H70" s="79">
        <f t="shared" si="10"/>
        <v>16.932000000000016</v>
      </c>
      <c r="I70" s="80">
        <f t="shared" si="11"/>
        <v>4</v>
      </c>
      <c r="J70" s="100">
        <f t="shared" si="11"/>
        <v>16.874000000000002</v>
      </c>
      <c r="K70" s="100">
        <f t="shared" si="11"/>
        <v>101.24400000000001</v>
      </c>
      <c r="L70" s="97">
        <v>0</v>
      </c>
      <c r="M70" s="79">
        <f t="shared" si="12"/>
        <v>0</v>
      </c>
      <c r="N70" s="79">
        <f t="shared" si="13"/>
        <v>0</v>
      </c>
      <c r="O70" s="97">
        <v>0</v>
      </c>
      <c r="P70" s="99">
        <f t="shared" si="14"/>
        <v>0</v>
      </c>
      <c r="Q70" s="79">
        <f t="shared" si="15"/>
        <v>0</v>
      </c>
      <c r="R70" s="80">
        <f t="shared" si="16"/>
        <v>0</v>
      </c>
      <c r="S70" s="100">
        <f t="shared" si="16"/>
        <v>0</v>
      </c>
      <c r="T70" s="100">
        <f t="shared" si="16"/>
        <v>0</v>
      </c>
      <c r="U70" s="97">
        <v>0.5</v>
      </c>
      <c r="V70" s="79">
        <f t="shared" si="17"/>
        <v>2.3420000000000001</v>
      </c>
      <c r="W70" s="79">
        <f t="shared" si="18"/>
        <v>14.052</v>
      </c>
      <c r="X70" s="101">
        <v>0</v>
      </c>
      <c r="Y70" s="99">
        <f t="shared" si="19"/>
        <v>0</v>
      </c>
      <c r="Z70" s="79">
        <f t="shared" si="20"/>
        <v>0</v>
      </c>
      <c r="AA70" s="80">
        <f t="shared" si="21"/>
        <v>0.5</v>
      </c>
      <c r="AB70" s="80">
        <f t="shared" si="21"/>
        <v>2.3420000000000001</v>
      </c>
      <c r="AC70" s="80">
        <f t="shared" si="21"/>
        <v>14.052</v>
      </c>
      <c r="AD70" s="97">
        <v>0</v>
      </c>
      <c r="AE70" s="79">
        <f t="shared" si="22"/>
        <v>0</v>
      </c>
      <c r="AF70" s="79">
        <f t="shared" si="23"/>
        <v>0</v>
      </c>
      <c r="AG70" s="97">
        <v>0</v>
      </c>
      <c r="AH70" s="99">
        <f t="shared" si="24"/>
        <v>0</v>
      </c>
      <c r="AI70" s="78">
        <f t="shared" si="25"/>
        <v>0</v>
      </c>
      <c r="AJ70" s="78">
        <f t="shared" si="26"/>
        <v>0</v>
      </c>
      <c r="AK70" s="78">
        <f t="shared" si="26"/>
        <v>0</v>
      </c>
      <c r="AL70" s="78">
        <f t="shared" si="26"/>
        <v>0</v>
      </c>
      <c r="AM70" s="97">
        <v>0</v>
      </c>
      <c r="AN70" s="99">
        <f t="shared" si="27"/>
        <v>0</v>
      </c>
      <c r="AO70" s="102">
        <f t="shared" si="28"/>
        <v>0</v>
      </c>
      <c r="AP70" s="97">
        <v>0</v>
      </c>
      <c r="AQ70" s="99">
        <f t="shared" si="29"/>
        <v>0</v>
      </c>
      <c r="AR70" s="79">
        <f t="shared" si="30"/>
        <v>0</v>
      </c>
      <c r="AS70" s="82">
        <f t="shared" si="31"/>
        <v>0</v>
      </c>
      <c r="AT70" s="78">
        <f t="shared" si="31"/>
        <v>0</v>
      </c>
      <c r="AU70" s="82">
        <f t="shared" si="31"/>
        <v>0</v>
      </c>
      <c r="AV70" s="81">
        <v>0</v>
      </c>
      <c r="AW70" s="99">
        <f t="shared" si="32"/>
        <v>0</v>
      </c>
      <c r="AX70" s="102">
        <f t="shared" si="33"/>
        <v>0</v>
      </c>
      <c r="AY70" s="78">
        <v>0</v>
      </c>
      <c r="AZ70" s="99">
        <f t="shared" si="34"/>
        <v>0</v>
      </c>
      <c r="BA70" s="79">
        <f t="shared" si="35"/>
        <v>0</v>
      </c>
      <c r="BB70" s="82">
        <f t="shared" si="36"/>
        <v>0</v>
      </c>
      <c r="BC70" s="79">
        <f t="shared" si="36"/>
        <v>0</v>
      </c>
      <c r="BD70" s="102">
        <f t="shared" si="36"/>
        <v>0</v>
      </c>
      <c r="BE70" s="83">
        <f t="shared" si="52"/>
        <v>3.5</v>
      </c>
      <c r="BF70" s="200">
        <f t="shared" si="52"/>
        <v>16.393999999999998</v>
      </c>
      <c r="BG70" s="83">
        <f t="shared" si="45"/>
        <v>98.364000000000004</v>
      </c>
      <c r="BH70" s="83">
        <f t="shared" si="46"/>
        <v>1</v>
      </c>
      <c r="BI70" s="83">
        <f t="shared" si="50"/>
        <v>2.8220000000000027</v>
      </c>
      <c r="BJ70" s="83">
        <f t="shared" si="51"/>
        <v>16.932000000000016</v>
      </c>
      <c r="BK70" s="83">
        <f t="shared" si="47"/>
        <v>4.5</v>
      </c>
      <c r="BL70" s="83">
        <f t="shared" si="48"/>
        <v>19.216000000000001</v>
      </c>
      <c r="BM70" s="84">
        <f t="shared" si="43"/>
        <v>115.29600000000002</v>
      </c>
      <c r="BN70" s="185">
        <f t="shared" si="38"/>
        <v>57.64800000000001</v>
      </c>
      <c r="BO70" s="186">
        <f t="shared" si="39"/>
        <v>57.6</v>
      </c>
    </row>
    <row r="71" spans="1:67" ht="16.5">
      <c r="A71" s="95">
        <v>64</v>
      </c>
      <c r="B71" s="96" t="s">
        <v>368</v>
      </c>
      <c r="C71" s="97">
        <v>0</v>
      </c>
      <c r="D71" s="79">
        <f t="shared" si="7"/>
        <v>0</v>
      </c>
      <c r="E71" s="79">
        <f t="shared" si="8"/>
        <v>0</v>
      </c>
      <c r="F71" s="98">
        <v>0</v>
      </c>
      <c r="G71" s="99">
        <f>F71*(70.822-70.822)</f>
        <v>0</v>
      </c>
      <c r="H71" s="79">
        <f t="shared" si="10"/>
        <v>0</v>
      </c>
      <c r="I71" s="80">
        <f t="shared" si="11"/>
        <v>0</v>
      </c>
      <c r="J71" s="100">
        <f t="shared" si="11"/>
        <v>0</v>
      </c>
      <c r="K71" s="100">
        <f t="shared" si="11"/>
        <v>0</v>
      </c>
      <c r="L71" s="97">
        <v>0</v>
      </c>
      <c r="M71" s="79">
        <f t="shared" si="12"/>
        <v>0</v>
      </c>
      <c r="N71" s="79">
        <f t="shared" si="13"/>
        <v>0</v>
      </c>
      <c r="O71" s="97">
        <v>0</v>
      </c>
      <c r="P71" s="99">
        <f t="shared" si="14"/>
        <v>0</v>
      </c>
      <c r="Q71" s="79">
        <f t="shared" si="15"/>
        <v>0</v>
      </c>
      <c r="R71" s="80">
        <f t="shared" si="16"/>
        <v>0</v>
      </c>
      <c r="S71" s="100">
        <f t="shared" si="16"/>
        <v>0</v>
      </c>
      <c r="T71" s="100">
        <f t="shared" si="16"/>
        <v>0</v>
      </c>
      <c r="U71" s="97">
        <v>0</v>
      </c>
      <c r="V71" s="79">
        <f t="shared" si="17"/>
        <v>0</v>
      </c>
      <c r="W71" s="79">
        <f t="shared" si="18"/>
        <v>0</v>
      </c>
      <c r="X71" s="101">
        <v>0</v>
      </c>
      <c r="Y71" s="99">
        <f t="shared" si="19"/>
        <v>0</v>
      </c>
      <c r="Z71" s="79">
        <f t="shared" si="20"/>
        <v>0</v>
      </c>
      <c r="AA71" s="80">
        <f t="shared" si="21"/>
        <v>0</v>
      </c>
      <c r="AB71" s="80">
        <f t="shared" si="21"/>
        <v>0</v>
      </c>
      <c r="AC71" s="80">
        <f t="shared" si="21"/>
        <v>0</v>
      </c>
      <c r="AD71" s="97">
        <v>0</v>
      </c>
      <c r="AE71" s="79">
        <f t="shared" si="22"/>
        <v>0</v>
      </c>
      <c r="AF71" s="79">
        <f t="shared" si="23"/>
        <v>0</v>
      </c>
      <c r="AG71" s="97">
        <v>0</v>
      </c>
      <c r="AH71" s="99">
        <f t="shared" si="24"/>
        <v>0</v>
      </c>
      <c r="AI71" s="78">
        <f t="shared" si="25"/>
        <v>0</v>
      </c>
      <c r="AJ71" s="78">
        <f t="shared" si="26"/>
        <v>0</v>
      </c>
      <c r="AK71" s="78">
        <f t="shared" si="26"/>
        <v>0</v>
      </c>
      <c r="AL71" s="78">
        <f t="shared" si="26"/>
        <v>0</v>
      </c>
      <c r="AM71" s="97">
        <v>0</v>
      </c>
      <c r="AN71" s="99">
        <f t="shared" si="27"/>
        <v>0</v>
      </c>
      <c r="AO71" s="102">
        <f t="shared" si="28"/>
        <v>0</v>
      </c>
      <c r="AP71" s="97">
        <v>0</v>
      </c>
      <c r="AQ71" s="99">
        <f t="shared" si="29"/>
        <v>0</v>
      </c>
      <c r="AR71" s="79">
        <f t="shared" si="30"/>
        <v>0</v>
      </c>
      <c r="AS71" s="82">
        <f t="shared" si="31"/>
        <v>0</v>
      </c>
      <c r="AT71" s="78">
        <f t="shared" si="31"/>
        <v>0</v>
      </c>
      <c r="AU71" s="82">
        <f t="shared" si="31"/>
        <v>0</v>
      </c>
      <c r="AV71" s="81">
        <v>0</v>
      </c>
      <c r="AW71" s="99">
        <f t="shared" si="32"/>
        <v>0</v>
      </c>
      <c r="AX71" s="102">
        <f t="shared" si="33"/>
        <v>0</v>
      </c>
      <c r="AY71" s="78">
        <v>0</v>
      </c>
      <c r="AZ71" s="99">
        <f t="shared" si="34"/>
        <v>0</v>
      </c>
      <c r="BA71" s="79">
        <f t="shared" si="35"/>
        <v>0</v>
      </c>
      <c r="BB71" s="82">
        <f t="shared" si="36"/>
        <v>0</v>
      </c>
      <c r="BC71" s="79">
        <f t="shared" si="36"/>
        <v>0</v>
      </c>
      <c r="BD71" s="102">
        <f t="shared" si="36"/>
        <v>0</v>
      </c>
      <c r="BE71" s="83">
        <f t="shared" si="52"/>
        <v>0</v>
      </c>
      <c r="BF71" s="200">
        <f t="shared" si="52"/>
        <v>0</v>
      </c>
      <c r="BG71" s="83">
        <f t="shared" si="45"/>
        <v>0</v>
      </c>
      <c r="BH71" s="83">
        <f t="shared" si="46"/>
        <v>0</v>
      </c>
      <c r="BI71" s="83">
        <f t="shared" si="50"/>
        <v>0</v>
      </c>
      <c r="BJ71" s="83">
        <f t="shared" si="51"/>
        <v>0</v>
      </c>
      <c r="BK71" s="83">
        <f t="shared" si="47"/>
        <v>0</v>
      </c>
      <c r="BL71" s="83">
        <f t="shared" si="48"/>
        <v>0</v>
      </c>
      <c r="BM71" s="84">
        <f t="shared" si="43"/>
        <v>0</v>
      </c>
      <c r="BN71" s="185">
        <f t="shared" si="38"/>
        <v>0</v>
      </c>
      <c r="BO71" s="186">
        <f t="shared" si="39"/>
        <v>0</v>
      </c>
    </row>
    <row r="72" spans="1:67" ht="16.5">
      <c r="A72" s="95">
        <v>65</v>
      </c>
      <c r="B72" s="96" t="s">
        <v>369</v>
      </c>
      <c r="C72" s="97">
        <v>0</v>
      </c>
      <c r="D72" s="79">
        <f t="shared" si="7"/>
        <v>0</v>
      </c>
      <c r="E72" s="79">
        <f t="shared" si="8"/>
        <v>0</v>
      </c>
      <c r="F72" s="98">
        <v>0</v>
      </c>
      <c r="G72" s="99">
        <f t="shared" ref="G72:G78" si="53">F72*(70.822-70.822)</f>
        <v>0</v>
      </c>
      <c r="H72" s="79">
        <f t="shared" si="10"/>
        <v>0</v>
      </c>
      <c r="I72" s="80">
        <f t="shared" si="11"/>
        <v>0</v>
      </c>
      <c r="J72" s="100">
        <f t="shared" si="11"/>
        <v>0</v>
      </c>
      <c r="K72" s="100">
        <f t="shared" si="11"/>
        <v>0</v>
      </c>
      <c r="L72" s="97">
        <v>0</v>
      </c>
      <c r="M72" s="79">
        <f t="shared" si="12"/>
        <v>0</v>
      </c>
      <c r="N72" s="79">
        <f t="shared" si="13"/>
        <v>0</v>
      </c>
      <c r="O72" s="97">
        <v>0</v>
      </c>
      <c r="P72" s="99">
        <f t="shared" si="14"/>
        <v>0</v>
      </c>
      <c r="Q72" s="79">
        <f t="shared" si="15"/>
        <v>0</v>
      </c>
      <c r="R72" s="80">
        <f t="shared" si="16"/>
        <v>0</v>
      </c>
      <c r="S72" s="100">
        <f t="shared" si="16"/>
        <v>0</v>
      </c>
      <c r="T72" s="100">
        <f t="shared" si="16"/>
        <v>0</v>
      </c>
      <c r="U72" s="97">
        <v>0</v>
      </c>
      <c r="V72" s="79">
        <f t="shared" si="17"/>
        <v>0</v>
      </c>
      <c r="W72" s="79">
        <f t="shared" si="18"/>
        <v>0</v>
      </c>
      <c r="X72" s="101">
        <v>0</v>
      </c>
      <c r="Y72" s="99">
        <f t="shared" si="19"/>
        <v>0</v>
      </c>
      <c r="Z72" s="79">
        <f t="shared" si="20"/>
        <v>0</v>
      </c>
      <c r="AA72" s="80">
        <f t="shared" si="21"/>
        <v>0</v>
      </c>
      <c r="AB72" s="80">
        <f t="shared" si="21"/>
        <v>0</v>
      </c>
      <c r="AC72" s="80">
        <f t="shared" si="21"/>
        <v>0</v>
      </c>
      <c r="AD72" s="97">
        <v>0</v>
      </c>
      <c r="AE72" s="79">
        <f t="shared" si="22"/>
        <v>0</v>
      </c>
      <c r="AF72" s="79">
        <f t="shared" si="23"/>
        <v>0</v>
      </c>
      <c r="AG72" s="97">
        <v>0</v>
      </c>
      <c r="AH72" s="99">
        <f t="shared" si="24"/>
        <v>0</v>
      </c>
      <c r="AI72" s="78">
        <f t="shared" si="25"/>
        <v>0</v>
      </c>
      <c r="AJ72" s="78">
        <f t="shared" si="26"/>
        <v>0</v>
      </c>
      <c r="AK72" s="78">
        <f t="shared" si="26"/>
        <v>0</v>
      </c>
      <c r="AL72" s="78">
        <f t="shared" si="26"/>
        <v>0</v>
      </c>
      <c r="AM72" s="97">
        <v>0</v>
      </c>
      <c r="AN72" s="99">
        <f t="shared" si="27"/>
        <v>0</v>
      </c>
      <c r="AO72" s="102">
        <f t="shared" si="28"/>
        <v>0</v>
      </c>
      <c r="AP72" s="97">
        <v>0</v>
      </c>
      <c r="AQ72" s="99">
        <f t="shared" si="29"/>
        <v>0</v>
      </c>
      <c r="AR72" s="79">
        <f t="shared" si="30"/>
        <v>0</v>
      </c>
      <c r="AS72" s="82">
        <f t="shared" si="31"/>
        <v>0</v>
      </c>
      <c r="AT72" s="78">
        <f t="shared" si="31"/>
        <v>0</v>
      </c>
      <c r="AU72" s="82">
        <f t="shared" si="31"/>
        <v>0</v>
      </c>
      <c r="AV72" s="81">
        <v>0</v>
      </c>
      <c r="AW72" s="99">
        <f t="shared" si="32"/>
        <v>0</v>
      </c>
      <c r="AX72" s="102">
        <f t="shared" si="33"/>
        <v>0</v>
      </c>
      <c r="AY72" s="78">
        <v>0</v>
      </c>
      <c r="AZ72" s="99">
        <f t="shared" si="34"/>
        <v>0</v>
      </c>
      <c r="BA72" s="79">
        <f t="shared" si="35"/>
        <v>0</v>
      </c>
      <c r="BB72" s="82">
        <f t="shared" si="36"/>
        <v>0</v>
      </c>
      <c r="BC72" s="79">
        <f t="shared" si="36"/>
        <v>0</v>
      </c>
      <c r="BD72" s="102">
        <f t="shared" si="36"/>
        <v>0</v>
      </c>
      <c r="BE72" s="83">
        <f t="shared" si="52"/>
        <v>0</v>
      </c>
      <c r="BF72" s="200">
        <f t="shared" si="52"/>
        <v>0</v>
      </c>
      <c r="BG72" s="83">
        <f t="shared" ref="BG72:BG103" si="54">E72+W72+AO72</f>
        <v>0</v>
      </c>
      <c r="BH72" s="83">
        <f t="shared" ref="BH72:BH103" si="55">F72+X72+AP72</f>
        <v>0</v>
      </c>
      <c r="BI72" s="83">
        <f t="shared" si="50"/>
        <v>0</v>
      </c>
      <c r="BJ72" s="83">
        <f t="shared" si="51"/>
        <v>0</v>
      </c>
      <c r="BK72" s="83">
        <f t="shared" ref="BK72:BK103" si="56">BE72+BH72</f>
        <v>0</v>
      </c>
      <c r="BL72" s="83">
        <f t="shared" ref="BL72:BL103" si="57">BF72+BI72</f>
        <v>0</v>
      </c>
      <c r="BM72" s="84">
        <f t="shared" si="43"/>
        <v>0</v>
      </c>
      <c r="BN72" s="185">
        <f t="shared" si="38"/>
        <v>0</v>
      </c>
      <c r="BO72" s="186">
        <f t="shared" si="39"/>
        <v>0</v>
      </c>
    </row>
    <row r="73" spans="1:67" ht="16.5">
      <c r="A73" s="95">
        <v>66</v>
      </c>
      <c r="B73" s="96" t="s">
        <v>370</v>
      </c>
      <c r="C73" s="97">
        <v>0</v>
      </c>
      <c r="D73" s="79">
        <f t="shared" ref="D73:D121" si="58">C73*4.684</f>
        <v>0</v>
      </c>
      <c r="E73" s="79">
        <f t="shared" ref="E73:E121" si="59">D73*6</f>
        <v>0</v>
      </c>
      <c r="F73" s="98">
        <v>0</v>
      </c>
      <c r="G73" s="99">
        <f t="shared" si="53"/>
        <v>0</v>
      </c>
      <c r="H73" s="79">
        <f t="shared" ref="H73:H121" si="60">G73*6</f>
        <v>0</v>
      </c>
      <c r="I73" s="80">
        <f t="shared" ref="I73:K121" si="61">C73+F73</f>
        <v>0</v>
      </c>
      <c r="J73" s="100">
        <f t="shared" si="61"/>
        <v>0</v>
      </c>
      <c r="K73" s="100">
        <f t="shared" si="61"/>
        <v>0</v>
      </c>
      <c r="L73" s="97">
        <v>0</v>
      </c>
      <c r="M73" s="79">
        <f t="shared" ref="M73:M121" si="62">L73*$D$123</f>
        <v>0</v>
      </c>
      <c r="N73" s="79">
        <f t="shared" ref="N73:N121" si="63">M73*6</f>
        <v>0</v>
      </c>
      <c r="O73" s="97">
        <v>0</v>
      </c>
      <c r="P73" s="99">
        <f t="shared" ref="P73:P121" si="64">O73*(70.822-70.822)</f>
        <v>0</v>
      </c>
      <c r="Q73" s="79">
        <f t="shared" ref="Q73:Q121" si="65">P73*6</f>
        <v>0</v>
      </c>
      <c r="R73" s="80">
        <f t="shared" ref="R73:T121" si="66">L73+O73</f>
        <v>0</v>
      </c>
      <c r="S73" s="100">
        <f t="shared" si="66"/>
        <v>0</v>
      </c>
      <c r="T73" s="100">
        <f t="shared" si="66"/>
        <v>0</v>
      </c>
      <c r="U73" s="97">
        <v>0</v>
      </c>
      <c r="V73" s="79">
        <f t="shared" ref="V73:V121" si="67">U73*$D$123</f>
        <v>0</v>
      </c>
      <c r="W73" s="79">
        <f t="shared" ref="W73:W121" si="68">V73*6</f>
        <v>0</v>
      </c>
      <c r="X73" s="101">
        <v>0</v>
      </c>
      <c r="Y73" s="99">
        <f t="shared" ref="Y73:Y121" si="69">X73*(70.822-70.822)</f>
        <v>0</v>
      </c>
      <c r="Z73" s="79">
        <f t="shared" ref="Z73:Z121" si="70">Y73*6</f>
        <v>0</v>
      </c>
      <c r="AA73" s="80">
        <f t="shared" ref="AA73:AC121" si="71">U73+X73</f>
        <v>0</v>
      </c>
      <c r="AB73" s="80">
        <f t="shared" si="71"/>
        <v>0</v>
      </c>
      <c r="AC73" s="80">
        <f t="shared" si="71"/>
        <v>0</v>
      </c>
      <c r="AD73" s="97">
        <v>0</v>
      </c>
      <c r="AE73" s="79">
        <f t="shared" ref="AE73:AE121" si="72">AD73*$D$123</f>
        <v>0</v>
      </c>
      <c r="AF73" s="79">
        <f t="shared" ref="AF73:AF121" si="73">AE73*6</f>
        <v>0</v>
      </c>
      <c r="AG73" s="97">
        <v>0</v>
      </c>
      <c r="AH73" s="99">
        <f t="shared" ref="AH73:AH121" si="74">AG73*(70.822-70)</f>
        <v>0</v>
      </c>
      <c r="AI73" s="78">
        <f t="shared" ref="AI73:AI121" si="75">AH73*6</f>
        <v>0</v>
      </c>
      <c r="AJ73" s="78">
        <f t="shared" ref="AJ73:AL121" si="76">AD73+AG73</f>
        <v>0</v>
      </c>
      <c r="AK73" s="78">
        <f t="shared" si="76"/>
        <v>0</v>
      </c>
      <c r="AL73" s="78">
        <f t="shared" si="76"/>
        <v>0</v>
      </c>
      <c r="AM73" s="97">
        <v>0</v>
      </c>
      <c r="AN73" s="99">
        <f t="shared" ref="AN73:AN121" si="77">AM73*(70.822-70)</f>
        <v>0</v>
      </c>
      <c r="AO73" s="102">
        <f t="shared" ref="AO73:AO121" si="78">AN73*6</f>
        <v>0</v>
      </c>
      <c r="AP73" s="97">
        <v>0</v>
      </c>
      <c r="AQ73" s="99">
        <f t="shared" ref="AQ73:AQ121" si="79">AP73*(70.822-70)</f>
        <v>0</v>
      </c>
      <c r="AR73" s="79">
        <f t="shared" ref="AR73:AR121" si="80">AQ73*6</f>
        <v>0</v>
      </c>
      <c r="AS73" s="82">
        <f t="shared" ref="AS73:AU121" si="81">AM73+AP73</f>
        <v>0</v>
      </c>
      <c r="AT73" s="78">
        <f t="shared" si="81"/>
        <v>0</v>
      </c>
      <c r="AU73" s="82">
        <f t="shared" si="81"/>
        <v>0</v>
      </c>
      <c r="AV73" s="81">
        <v>0</v>
      </c>
      <c r="AW73" s="99">
        <f t="shared" ref="AW73:AW121" si="82">AV73*(70.822-70)</f>
        <v>0</v>
      </c>
      <c r="AX73" s="102">
        <f t="shared" ref="AX73:AX121" si="83">AW73*6</f>
        <v>0</v>
      </c>
      <c r="AY73" s="78">
        <v>0</v>
      </c>
      <c r="AZ73" s="99">
        <f t="shared" ref="AZ73:AZ121" si="84">AY73*(70.822-70)</f>
        <v>0</v>
      </c>
      <c r="BA73" s="79">
        <f t="shared" ref="BA73:BA121" si="85">AZ73*6</f>
        <v>0</v>
      </c>
      <c r="BB73" s="82">
        <f t="shared" ref="BB73:BD121" si="86">AV73+AY73</f>
        <v>0</v>
      </c>
      <c r="BC73" s="79">
        <f t="shared" si="86"/>
        <v>0</v>
      </c>
      <c r="BD73" s="102">
        <f t="shared" si="86"/>
        <v>0</v>
      </c>
      <c r="BE73" s="83">
        <f t="shared" si="52"/>
        <v>0</v>
      </c>
      <c r="BF73" s="200">
        <f t="shared" si="52"/>
        <v>0</v>
      </c>
      <c r="BG73" s="83">
        <f t="shared" si="54"/>
        <v>0</v>
      </c>
      <c r="BH73" s="83">
        <f t="shared" si="55"/>
        <v>0</v>
      </c>
      <c r="BI73" s="83">
        <f t="shared" si="50"/>
        <v>0</v>
      </c>
      <c r="BJ73" s="83">
        <f t="shared" si="51"/>
        <v>0</v>
      </c>
      <c r="BK73" s="83">
        <f t="shared" si="56"/>
        <v>0</v>
      </c>
      <c r="BL73" s="83">
        <f t="shared" si="57"/>
        <v>0</v>
      </c>
      <c r="BM73" s="84">
        <f t="shared" ref="BM73:BM121" si="87">BG73+BJ73</f>
        <v>0</v>
      </c>
      <c r="BN73" s="185">
        <f t="shared" ref="BN73:BN122" si="88">BM73/2</f>
        <v>0</v>
      </c>
      <c r="BO73" s="186">
        <f t="shared" ref="BO73:BO122" si="89">ROUND(BN73,1)</f>
        <v>0</v>
      </c>
    </row>
    <row r="74" spans="1:67" ht="16.5">
      <c r="A74" s="95">
        <v>67</v>
      </c>
      <c r="B74" s="96" t="s">
        <v>371</v>
      </c>
      <c r="C74" s="97">
        <v>2</v>
      </c>
      <c r="D74" s="79">
        <f t="shared" si="58"/>
        <v>9.3680000000000003</v>
      </c>
      <c r="E74" s="79">
        <f t="shared" si="59"/>
        <v>56.207999999999998</v>
      </c>
      <c r="F74" s="98">
        <v>0</v>
      </c>
      <c r="G74" s="99">
        <f t="shared" si="53"/>
        <v>0</v>
      </c>
      <c r="H74" s="79">
        <f t="shared" si="60"/>
        <v>0</v>
      </c>
      <c r="I74" s="80">
        <f t="shared" si="61"/>
        <v>2</v>
      </c>
      <c r="J74" s="100">
        <f t="shared" si="61"/>
        <v>9.3680000000000003</v>
      </c>
      <c r="K74" s="100">
        <f t="shared" si="61"/>
        <v>56.207999999999998</v>
      </c>
      <c r="L74" s="97">
        <v>2</v>
      </c>
      <c r="M74" s="79">
        <f t="shared" si="62"/>
        <v>9.3680000000000003</v>
      </c>
      <c r="N74" s="79">
        <f t="shared" si="63"/>
        <v>56.207999999999998</v>
      </c>
      <c r="O74" s="97">
        <v>0</v>
      </c>
      <c r="P74" s="99">
        <f t="shared" si="64"/>
        <v>0</v>
      </c>
      <c r="Q74" s="79">
        <f t="shared" si="65"/>
        <v>0</v>
      </c>
      <c r="R74" s="80">
        <f t="shared" si="66"/>
        <v>2</v>
      </c>
      <c r="S74" s="100">
        <f t="shared" si="66"/>
        <v>9.3680000000000003</v>
      </c>
      <c r="T74" s="100">
        <f t="shared" si="66"/>
        <v>56.207999999999998</v>
      </c>
      <c r="U74" s="97">
        <v>0</v>
      </c>
      <c r="V74" s="79">
        <f t="shared" si="67"/>
        <v>0</v>
      </c>
      <c r="W74" s="79">
        <f t="shared" si="68"/>
        <v>0</v>
      </c>
      <c r="X74" s="101">
        <v>0</v>
      </c>
      <c r="Y74" s="99">
        <f t="shared" si="69"/>
        <v>0</v>
      </c>
      <c r="Z74" s="79">
        <f t="shared" si="70"/>
        <v>0</v>
      </c>
      <c r="AA74" s="80">
        <f t="shared" si="71"/>
        <v>0</v>
      </c>
      <c r="AB74" s="80">
        <f t="shared" si="71"/>
        <v>0</v>
      </c>
      <c r="AC74" s="80">
        <f t="shared" si="71"/>
        <v>0</v>
      </c>
      <c r="AD74" s="97">
        <v>0</v>
      </c>
      <c r="AE74" s="79">
        <f t="shared" si="72"/>
        <v>0</v>
      </c>
      <c r="AF74" s="79">
        <f t="shared" si="73"/>
        <v>0</v>
      </c>
      <c r="AG74" s="97">
        <v>0</v>
      </c>
      <c r="AH74" s="99">
        <f t="shared" si="74"/>
        <v>0</v>
      </c>
      <c r="AI74" s="78">
        <f t="shared" si="75"/>
        <v>0</v>
      </c>
      <c r="AJ74" s="78">
        <f t="shared" si="76"/>
        <v>0</v>
      </c>
      <c r="AK74" s="78">
        <f t="shared" si="76"/>
        <v>0</v>
      </c>
      <c r="AL74" s="78">
        <f t="shared" si="76"/>
        <v>0</v>
      </c>
      <c r="AM74" s="97">
        <v>0</v>
      </c>
      <c r="AN74" s="99">
        <f t="shared" si="77"/>
        <v>0</v>
      </c>
      <c r="AO74" s="102">
        <f t="shared" si="78"/>
        <v>0</v>
      </c>
      <c r="AP74" s="97">
        <v>0</v>
      </c>
      <c r="AQ74" s="99">
        <f t="shared" si="79"/>
        <v>0</v>
      </c>
      <c r="AR74" s="79">
        <f t="shared" si="80"/>
        <v>0</v>
      </c>
      <c r="AS74" s="82">
        <f t="shared" si="81"/>
        <v>0</v>
      </c>
      <c r="AT74" s="78">
        <f t="shared" si="81"/>
        <v>0</v>
      </c>
      <c r="AU74" s="82">
        <f t="shared" si="81"/>
        <v>0</v>
      </c>
      <c r="AV74" s="81">
        <v>0</v>
      </c>
      <c r="AW74" s="99">
        <f t="shared" si="82"/>
        <v>0</v>
      </c>
      <c r="AX74" s="102">
        <f t="shared" si="83"/>
        <v>0</v>
      </c>
      <c r="AY74" s="78">
        <v>0</v>
      </c>
      <c r="AZ74" s="99">
        <f t="shared" si="84"/>
        <v>0</v>
      </c>
      <c r="BA74" s="79">
        <f t="shared" si="85"/>
        <v>0</v>
      </c>
      <c r="BB74" s="82">
        <f t="shared" si="86"/>
        <v>0</v>
      </c>
      <c r="BC74" s="79">
        <f t="shared" si="86"/>
        <v>0</v>
      </c>
      <c r="BD74" s="102">
        <f t="shared" si="86"/>
        <v>0</v>
      </c>
      <c r="BE74" s="83">
        <f t="shared" si="52"/>
        <v>2</v>
      </c>
      <c r="BF74" s="200">
        <f t="shared" si="52"/>
        <v>9.3680000000000003</v>
      </c>
      <c r="BG74" s="83">
        <f t="shared" si="54"/>
        <v>56.207999999999998</v>
      </c>
      <c r="BH74" s="83">
        <f t="shared" si="55"/>
        <v>0</v>
      </c>
      <c r="BI74" s="83">
        <f t="shared" si="50"/>
        <v>0</v>
      </c>
      <c r="BJ74" s="83">
        <f t="shared" si="51"/>
        <v>0</v>
      </c>
      <c r="BK74" s="83">
        <f t="shared" si="56"/>
        <v>2</v>
      </c>
      <c r="BL74" s="83">
        <f t="shared" si="57"/>
        <v>9.3680000000000003</v>
      </c>
      <c r="BM74" s="84">
        <f t="shared" si="87"/>
        <v>56.207999999999998</v>
      </c>
      <c r="BN74" s="185">
        <f t="shared" si="88"/>
        <v>28.103999999999999</v>
      </c>
      <c r="BO74" s="186">
        <f t="shared" si="89"/>
        <v>28.1</v>
      </c>
    </row>
    <row r="75" spans="1:67" ht="16.5">
      <c r="A75" s="95">
        <v>68</v>
      </c>
      <c r="B75" s="96" t="s">
        <v>372</v>
      </c>
      <c r="C75" s="97">
        <v>1</v>
      </c>
      <c r="D75" s="79">
        <f t="shared" si="58"/>
        <v>4.6840000000000002</v>
      </c>
      <c r="E75" s="79">
        <f t="shared" si="59"/>
        <v>28.103999999999999</v>
      </c>
      <c r="F75" s="98">
        <v>0</v>
      </c>
      <c r="G75" s="99">
        <f t="shared" si="53"/>
        <v>0</v>
      </c>
      <c r="H75" s="79">
        <f t="shared" si="60"/>
        <v>0</v>
      </c>
      <c r="I75" s="80">
        <f t="shared" si="61"/>
        <v>1</v>
      </c>
      <c r="J75" s="100">
        <f t="shared" si="61"/>
        <v>4.6840000000000002</v>
      </c>
      <c r="K75" s="100">
        <f t="shared" si="61"/>
        <v>28.103999999999999</v>
      </c>
      <c r="L75" s="97">
        <v>1</v>
      </c>
      <c r="M75" s="79">
        <f t="shared" si="62"/>
        <v>4.6840000000000002</v>
      </c>
      <c r="N75" s="79">
        <f t="shared" si="63"/>
        <v>28.103999999999999</v>
      </c>
      <c r="O75" s="97">
        <v>0</v>
      </c>
      <c r="P75" s="99">
        <f t="shared" si="64"/>
        <v>0</v>
      </c>
      <c r="Q75" s="79">
        <f t="shared" si="65"/>
        <v>0</v>
      </c>
      <c r="R75" s="80">
        <f t="shared" si="66"/>
        <v>1</v>
      </c>
      <c r="S75" s="100">
        <f t="shared" si="66"/>
        <v>4.6840000000000002</v>
      </c>
      <c r="T75" s="100">
        <f t="shared" si="66"/>
        <v>28.103999999999999</v>
      </c>
      <c r="U75" s="97">
        <v>0</v>
      </c>
      <c r="V75" s="79">
        <f t="shared" si="67"/>
        <v>0</v>
      </c>
      <c r="W75" s="79">
        <f t="shared" si="68"/>
        <v>0</v>
      </c>
      <c r="X75" s="101">
        <v>0</v>
      </c>
      <c r="Y75" s="99">
        <f t="shared" si="69"/>
        <v>0</v>
      </c>
      <c r="Z75" s="79">
        <f t="shared" si="70"/>
        <v>0</v>
      </c>
      <c r="AA75" s="80">
        <f t="shared" si="71"/>
        <v>0</v>
      </c>
      <c r="AB75" s="80">
        <f t="shared" si="71"/>
        <v>0</v>
      </c>
      <c r="AC75" s="80">
        <f t="shared" si="71"/>
        <v>0</v>
      </c>
      <c r="AD75" s="97">
        <v>0</v>
      </c>
      <c r="AE75" s="79">
        <f t="shared" si="72"/>
        <v>0</v>
      </c>
      <c r="AF75" s="79">
        <f t="shared" si="73"/>
        <v>0</v>
      </c>
      <c r="AG75" s="97">
        <v>0</v>
      </c>
      <c r="AH75" s="99">
        <f t="shared" si="74"/>
        <v>0</v>
      </c>
      <c r="AI75" s="78">
        <f t="shared" si="75"/>
        <v>0</v>
      </c>
      <c r="AJ75" s="78">
        <f t="shared" si="76"/>
        <v>0</v>
      </c>
      <c r="AK75" s="78">
        <f t="shared" si="76"/>
        <v>0</v>
      </c>
      <c r="AL75" s="78">
        <f t="shared" si="76"/>
        <v>0</v>
      </c>
      <c r="AM75" s="97">
        <v>0</v>
      </c>
      <c r="AN75" s="99">
        <f t="shared" si="77"/>
        <v>0</v>
      </c>
      <c r="AO75" s="102">
        <f t="shared" si="78"/>
        <v>0</v>
      </c>
      <c r="AP75" s="97">
        <v>0</v>
      </c>
      <c r="AQ75" s="99">
        <f t="shared" si="79"/>
        <v>0</v>
      </c>
      <c r="AR75" s="79">
        <f t="shared" si="80"/>
        <v>0</v>
      </c>
      <c r="AS75" s="82">
        <f t="shared" si="81"/>
        <v>0</v>
      </c>
      <c r="AT75" s="78">
        <f t="shared" si="81"/>
        <v>0</v>
      </c>
      <c r="AU75" s="82">
        <f t="shared" si="81"/>
        <v>0</v>
      </c>
      <c r="AV75" s="81">
        <v>0</v>
      </c>
      <c r="AW75" s="99">
        <f t="shared" si="82"/>
        <v>0</v>
      </c>
      <c r="AX75" s="102">
        <f t="shared" si="83"/>
        <v>0</v>
      </c>
      <c r="AY75" s="78">
        <v>0</v>
      </c>
      <c r="AZ75" s="99">
        <f t="shared" si="84"/>
        <v>0</v>
      </c>
      <c r="BA75" s="79">
        <f t="shared" si="85"/>
        <v>0</v>
      </c>
      <c r="BB75" s="82">
        <f t="shared" si="86"/>
        <v>0</v>
      </c>
      <c r="BC75" s="79">
        <f t="shared" si="86"/>
        <v>0</v>
      </c>
      <c r="BD75" s="102">
        <f t="shared" si="86"/>
        <v>0</v>
      </c>
      <c r="BE75" s="83">
        <f t="shared" si="52"/>
        <v>1</v>
      </c>
      <c r="BF75" s="200">
        <f t="shared" si="52"/>
        <v>4.6840000000000002</v>
      </c>
      <c r="BG75" s="83">
        <f t="shared" si="54"/>
        <v>28.103999999999999</v>
      </c>
      <c r="BH75" s="83">
        <f t="shared" si="55"/>
        <v>0</v>
      </c>
      <c r="BI75" s="83">
        <f t="shared" si="50"/>
        <v>0</v>
      </c>
      <c r="BJ75" s="83">
        <f t="shared" si="51"/>
        <v>0</v>
      </c>
      <c r="BK75" s="83">
        <f t="shared" si="56"/>
        <v>1</v>
      </c>
      <c r="BL75" s="83">
        <f t="shared" si="57"/>
        <v>4.6840000000000002</v>
      </c>
      <c r="BM75" s="84">
        <f t="shared" si="87"/>
        <v>28.103999999999999</v>
      </c>
      <c r="BN75" s="185">
        <f t="shared" si="88"/>
        <v>14.052</v>
      </c>
      <c r="BO75" s="186">
        <f t="shared" si="89"/>
        <v>14.1</v>
      </c>
    </row>
    <row r="76" spans="1:67" ht="16.5">
      <c r="A76" s="95">
        <v>69</v>
      </c>
      <c r="B76" s="96" t="s">
        <v>373</v>
      </c>
      <c r="C76" s="97">
        <v>0</v>
      </c>
      <c r="D76" s="79">
        <f t="shared" si="58"/>
        <v>0</v>
      </c>
      <c r="E76" s="79">
        <f t="shared" si="59"/>
        <v>0</v>
      </c>
      <c r="F76" s="98">
        <v>0</v>
      </c>
      <c r="G76" s="99">
        <f t="shared" si="53"/>
        <v>0</v>
      </c>
      <c r="H76" s="79">
        <f t="shared" si="60"/>
        <v>0</v>
      </c>
      <c r="I76" s="80">
        <f t="shared" si="61"/>
        <v>0</v>
      </c>
      <c r="J76" s="100">
        <f t="shared" si="61"/>
        <v>0</v>
      </c>
      <c r="K76" s="100">
        <f t="shared" si="61"/>
        <v>0</v>
      </c>
      <c r="L76" s="97">
        <v>0</v>
      </c>
      <c r="M76" s="79">
        <f t="shared" si="62"/>
        <v>0</v>
      </c>
      <c r="N76" s="79">
        <f t="shared" si="63"/>
        <v>0</v>
      </c>
      <c r="O76" s="97">
        <v>0</v>
      </c>
      <c r="P76" s="99">
        <f t="shared" si="64"/>
        <v>0</v>
      </c>
      <c r="Q76" s="79">
        <f t="shared" si="65"/>
        <v>0</v>
      </c>
      <c r="R76" s="80">
        <f t="shared" si="66"/>
        <v>0</v>
      </c>
      <c r="S76" s="100">
        <f t="shared" si="66"/>
        <v>0</v>
      </c>
      <c r="T76" s="100">
        <f t="shared" si="66"/>
        <v>0</v>
      </c>
      <c r="U76" s="97">
        <v>0</v>
      </c>
      <c r="V76" s="79">
        <f t="shared" si="67"/>
        <v>0</v>
      </c>
      <c r="W76" s="79">
        <f t="shared" si="68"/>
        <v>0</v>
      </c>
      <c r="X76" s="101">
        <v>0</v>
      </c>
      <c r="Y76" s="99">
        <f t="shared" si="69"/>
        <v>0</v>
      </c>
      <c r="Z76" s="79">
        <f t="shared" si="70"/>
        <v>0</v>
      </c>
      <c r="AA76" s="80">
        <f t="shared" si="71"/>
        <v>0</v>
      </c>
      <c r="AB76" s="80">
        <f t="shared" si="71"/>
        <v>0</v>
      </c>
      <c r="AC76" s="80">
        <f t="shared" si="71"/>
        <v>0</v>
      </c>
      <c r="AD76" s="97">
        <v>0</v>
      </c>
      <c r="AE76" s="79">
        <f t="shared" si="72"/>
        <v>0</v>
      </c>
      <c r="AF76" s="79">
        <f t="shared" si="73"/>
        <v>0</v>
      </c>
      <c r="AG76" s="97">
        <v>0</v>
      </c>
      <c r="AH76" s="99">
        <f t="shared" si="74"/>
        <v>0</v>
      </c>
      <c r="AI76" s="78">
        <f t="shared" si="75"/>
        <v>0</v>
      </c>
      <c r="AJ76" s="78">
        <f t="shared" si="76"/>
        <v>0</v>
      </c>
      <c r="AK76" s="78">
        <f t="shared" si="76"/>
        <v>0</v>
      </c>
      <c r="AL76" s="78">
        <f t="shared" si="76"/>
        <v>0</v>
      </c>
      <c r="AM76" s="97">
        <v>0</v>
      </c>
      <c r="AN76" s="99">
        <f t="shared" si="77"/>
        <v>0</v>
      </c>
      <c r="AO76" s="102">
        <f t="shared" si="78"/>
        <v>0</v>
      </c>
      <c r="AP76" s="97">
        <v>0</v>
      </c>
      <c r="AQ76" s="99">
        <f t="shared" si="79"/>
        <v>0</v>
      </c>
      <c r="AR76" s="79">
        <f t="shared" si="80"/>
        <v>0</v>
      </c>
      <c r="AS76" s="82">
        <f t="shared" si="81"/>
        <v>0</v>
      </c>
      <c r="AT76" s="78">
        <f t="shared" si="81"/>
        <v>0</v>
      </c>
      <c r="AU76" s="82">
        <f t="shared" si="81"/>
        <v>0</v>
      </c>
      <c r="AV76" s="81">
        <v>0</v>
      </c>
      <c r="AW76" s="99">
        <f t="shared" si="82"/>
        <v>0</v>
      </c>
      <c r="AX76" s="102">
        <f t="shared" si="83"/>
        <v>0</v>
      </c>
      <c r="AY76" s="78">
        <v>0</v>
      </c>
      <c r="AZ76" s="99">
        <f t="shared" si="84"/>
        <v>0</v>
      </c>
      <c r="BA76" s="79">
        <f t="shared" si="85"/>
        <v>0</v>
      </c>
      <c r="BB76" s="82">
        <f t="shared" si="86"/>
        <v>0</v>
      </c>
      <c r="BC76" s="79">
        <f t="shared" si="86"/>
        <v>0</v>
      </c>
      <c r="BD76" s="102">
        <f t="shared" si="86"/>
        <v>0</v>
      </c>
      <c r="BE76" s="83">
        <f t="shared" si="52"/>
        <v>0</v>
      </c>
      <c r="BF76" s="200">
        <f t="shared" si="52"/>
        <v>0</v>
      </c>
      <c r="BG76" s="83">
        <f t="shared" si="54"/>
        <v>0</v>
      </c>
      <c r="BH76" s="83">
        <f t="shared" si="55"/>
        <v>0</v>
      </c>
      <c r="BI76" s="83">
        <f t="shared" si="50"/>
        <v>0</v>
      </c>
      <c r="BJ76" s="83">
        <f t="shared" si="51"/>
        <v>0</v>
      </c>
      <c r="BK76" s="83">
        <f t="shared" si="56"/>
        <v>0</v>
      </c>
      <c r="BL76" s="83">
        <f t="shared" si="57"/>
        <v>0</v>
      </c>
      <c r="BM76" s="84">
        <f t="shared" si="87"/>
        <v>0</v>
      </c>
      <c r="BN76" s="185">
        <f t="shared" si="88"/>
        <v>0</v>
      </c>
      <c r="BO76" s="186">
        <f t="shared" si="89"/>
        <v>0</v>
      </c>
    </row>
    <row r="77" spans="1:67" ht="16.5">
      <c r="A77" s="95">
        <v>70</v>
      </c>
      <c r="B77" s="96" t="s">
        <v>374</v>
      </c>
      <c r="C77" s="97">
        <v>1</v>
      </c>
      <c r="D77" s="79">
        <f t="shared" si="58"/>
        <v>4.6840000000000002</v>
      </c>
      <c r="E77" s="79">
        <f t="shared" si="59"/>
        <v>28.103999999999999</v>
      </c>
      <c r="F77" s="98">
        <v>0</v>
      </c>
      <c r="G77" s="99">
        <f t="shared" si="53"/>
        <v>0</v>
      </c>
      <c r="H77" s="79">
        <f t="shared" si="60"/>
        <v>0</v>
      </c>
      <c r="I77" s="80">
        <f t="shared" si="61"/>
        <v>1</v>
      </c>
      <c r="J77" s="100">
        <f t="shared" si="61"/>
        <v>4.6840000000000002</v>
      </c>
      <c r="K77" s="100">
        <f t="shared" si="61"/>
        <v>28.103999999999999</v>
      </c>
      <c r="L77" s="97">
        <v>0</v>
      </c>
      <c r="M77" s="79">
        <f t="shared" si="62"/>
        <v>0</v>
      </c>
      <c r="N77" s="79">
        <f t="shared" si="63"/>
        <v>0</v>
      </c>
      <c r="O77" s="97">
        <v>0</v>
      </c>
      <c r="P77" s="99">
        <f t="shared" si="64"/>
        <v>0</v>
      </c>
      <c r="Q77" s="79">
        <f t="shared" si="65"/>
        <v>0</v>
      </c>
      <c r="R77" s="80">
        <f t="shared" si="66"/>
        <v>0</v>
      </c>
      <c r="S77" s="100">
        <f t="shared" si="66"/>
        <v>0</v>
      </c>
      <c r="T77" s="100">
        <f t="shared" si="66"/>
        <v>0</v>
      </c>
      <c r="U77" s="97">
        <v>0</v>
      </c>
      <c r="V77" s="79">
        <f t="shared" si="67"/>
        <v>0</v>
      </c>
      <c r="W77" s="79">
        <f t="shared" si="68"/>
        <v>0</v>
      </c>
      <c r="X77" s="101">
        <v>0</v>
      </c>
      <c r="Y77" s="99">
        <f t="shared" si="69"/>
        <v>0</v>
      </c>
      <c r="Z77" s="79">
        <f t="shared" si="70"/>
        <v>0</v>
      </c>
      <c r="AA77" s="80">
        <f t="shared" si="71"/>
        <v>0</v>
      </c>
      <c r="AB77" s="80">
        <f t="shared" si="71"/>
        <v>0</v>
      </c>
      <c r="AC77" s="80">
        <f t="shared" si="71"/>
        <v>0</v>
      </c>
      <c r="AD77" s="97">
        <v>0</v>
      </c>
      <c r="AE77" s="79">
        <f t="shared" si="72"/>
        <v>0</v>
      </c>
      <c r="AF77" s="79">
        <f t="shared" si="73"/>
        <v>0</v>
      </c>
      <c r="AG77" s="97">
        <v>0</v>
      </c>
      <c r="AH77" s="99">
        <f t="shared" si="74"/>
        <v>0</v>
      </c>
      <c r="AI77" s="78">
        <f t="shared" si="75"/>
        <v>0</v>
      </c>
      <c r="AJ77" s="78">
        <f t="shared" si="76"/>
        <v>0</v>
      </c>
      <c r="AK77" s="78">
        <f t="shared" si="76"/>
        <v>0</v>
      </c>
      <c r="AL77" s="78">
        <f t="shared" si="76"/>
        <v>0</v>
      </c>
      <c r="AM77" s="97">
        <v>0</v>
      </c>
      <c r="AN77" s="99">
        <f t="shared" si="77"/>
        <v>0</v>
      </c>
      <c r="AO77" s="102">
        <f t="shared" si="78"/>
        <v>0</v>
      </c>
      <c r="AP77" s="97">
        <v>0</v>
      </c>
      <c r="AQ77" s="99">
        <f t="shared" si="79"/>
        <v>0</v>
      </c>
      <c r="AR77" s="79">
        <f t="shared" si="80"/>
        <v>0</v>
      </c>
      <c r="AS77" s="82">
        <f t="shared" si="81"/>
        <v>0</v>
      </c>
      <c r="AT77" s="78">
        <f t="shared" si="81"/>
        <v>0</v>
      </c>
      <c r="AU77" s="82">
        <f t="shared" si="81"/>
        <v>0</v>
      </c>
      <c r="AV77" s="81">
        <v>0</v>
      </c>
      <c r="AW77" s="99">
        <f t="shared" si="82"/>
        <v>0</v>
      </c>
      <c r="AX77" s="102">
        <f t="shared" si="83"/>
        <v>0</v>
      </c>
      <c r="AY77" s="78">
        <v>0</v>
      </c>
      <c r="AZ77" s="99">
        <f t="shared" si="84"/>
        <v>0</v>
      </c>
      <c r="BA77" s="79">
        <f t="shared" si="85"/>
        <v>0</v>
      </c>
      <c r="BB77" s="82">
        <f t="shared" si="86"/>
        <v>0</v>
      </c>
      <c r="BC77" s="79">
        <f t="shared" si="86"/>
        <v>0</v>
      </c>
      <c r="BD77" s="102">
        <f t="shared" si="86"/>
        <v>0</v>
      </c>
      <c r="BE77" s="83">
        <f t="shared" si="52"/>
        <v>1</v>
      </c>
      <c r="BF77" s="200">
        <f t="shared" si="52"/>
        <v>4.6840000000000002</v>
      </c>
      <c r="BG77" s="83">
        <f t="shared" si="54"/>
        <v>28.103999999999999</v>
      </c>
      <c r="BH77" s="83">
        <f t="shared" si="55"/>
        <v>0</v>
      </c>
      <c r="BI77" s="83">
        <f t="shared" si="50"/>
        <v>0</v>
      </c>
      <c r="BJ77" s="83">
        <f t="shared" si="51"/>
        <v>0</v>
      </c>
      <c r="BK77" s="83">
        <f t="shared" si="56"/>
        <v>1</v>
      </c>
      <c r="BL77" s="83">
        <f t="shared" si="57"/>
        <v>4.6840000000000002</v>
      </c>
      <c r="BM77" s="84">
        <f t="shared" si="87"/>
        <v>28.103999999999999</v>
      </c>
      <c r="BN77" s="185">
        <f t="shared" si="88"/>
        <v>14.052</v>
      </c>
      <c r="BO77" s="186">
        <f t="shared" si="89"/>
        <v>14.1</v>
      </c>
    </row>
    <row r="78" spans="1:67" ht="16.5">
      <c r="A78" s="95">
        <v>71</v>
      </c>
      <c r="B78" s="103" t="s">
        <v>375</v>
      </c>
      <c r="C78" s="97">
        <v>0</v>
      </c>
      <c r="D78" s="79">
        <f t="shared" si="58"/>
        <v>0</v>
      </c>
      <c r="E78" s="79">
        <f t="shared" si="59"/>
        <v>0</v>
      </c>
      <c r="F78" s="98">
        <v>0</v>
      </c>
      <c r="G78" s="99">
        <f t="shared" si="53"/>
        <v>0</v>
      </c>
      <c r="H78" s="79">
        <f t="shared" si="60"/>
        <v>0</v>
      </c>
      <c r="I78" s="80">
        <f t="shared" si="61"/>
        <v>0</v>
      </c>
      <c r="J78" s="100">
        <f t="shared" si="61"/>
        <v>0</v>
      </c>
      <c r="K78" s="100">
        <f t="shared" si="61"/>
        <v>0</v>
      </c>
      <c r="L78" s="97">
        <v>0</v>
      </c>
      <c r="M78" s="79">
        <f t="shared" si="62"/>
        <v>0</v>
      </c>
      <c r="N78" s="79">
        <f t="shared" si="63"/>
        <v>0</v>
      </c>
      <c r="O78" s="97">
        <v>0</v>
      </c>
      <c r="P78" s="99">
        <f t="shared" si="64"/>
        <v>0</v>
      </c>
      <c r="Q78" s="79">
        <f t="shared" si="65"/>
        <v>0</v>
      </c>
      <c r="R78" s="80">
        <f t="shared" si="66"/>
        <v>0</v>
      </c>
      <c r="S78" s="100">
        <f t="shared" si="66"/>
        <v>0</v>
      </c>
      <c r="T78" s="100">
        <f t="shared" si="66"/>
        <v>0</v>
      </c>
      <c r="U78" s="97">
        <v>0</v>
      </c>
      <c r="V78" s="79">
        <f t="shared" si="67"/>
        <v>0</v>
      </c>
      <c r="W78" s="79">
        <f t="shared" si="68"/>
        <v>0</v>
      </c>
      <c r="X78" s="101">
        <v>0</v>
      </c>
      <c r="Y78" s="99">
        <f t="shared" si="69"/>
        <v>0</v>
      </c>
      <c r="Z78" s="79">
        <f t="shared" si="70"/>
        <v>0</v>
      </c>
      <c r="AA78" s="80">
        <f t="shared" si="71"/>
        <v>0</v>
      </c>
      <c r="AB78" s="80">
        <f t="shared" si="71"/>
        <v>0</v>
      </c>
      <c r="AC78" s="80">
        <f t="shared" si="71"/>
        <v>0</v>
      </c>
      <c r="AD78" s="97">
        <v>0</v>
      </c>
      <c r="AE78" s="79">
        <f t="shared" si="72"/>
        <v>0</v>
      </c>
      <c r="AF78" s="79">
        <f t="shared" si="73"/>
        <v>0</v>
      </c>
      <c r="AG78" s="97">
        <v>0</v>
      </c>
      <c r="AH78" s="99">
        <f t="shared" si="74"/>
        <v>0</v>
      </c>
      <c r="AI78" s="78">
        <f t="shared" si="75"/>
        <v>0</v>
      </c>
      <c r="AJ78" s="78">
        <f t="shared" si="76"/>
        <v>0</v>
      </c>
      <c r="AK78" s="78">
        <f t="shared" si="76"/>
        <v>0</v>
      </c>
      <c r="AL78" s="78">
        <f t="shared" si="76"/>
        <v>0</v>
      </c>
      <c r="AM78" s="97">
        <v>0</v>
      </c>
      <c r="AN78" s="99">
        <f t="shared" si="77"/>
        <v>0</v>
      </c>
      <c r="AO78" s="102">
        <f t="shared" si="78"/>
        <v>0</v>
      </c>
      <c r="AP78" s="97">
        <v>0</v>
      </c>
      <c r="AQ78" s="99">
        <f t="shared" si="79"/>
        <v>0</v>
      </c>
      <c r="AR78" s="79">
        <f t="shared" si="80"/>
        <v>0</v>
      </c>
      <c r="AS78" s="82">
        <f t="shared" si="81"/>
        <v>0</v>
      </c>
      <c r="AT78" s="78">
        <f t="shared" si="81"/>
        <v>0</v>
      </c>
      <c r="AU78" s="82">
        <f t="shared" si="81"/>
        <v>0</v>
      </c>
      <c r="AV78" s="81">
        <v>0</v>
      </c>
      <c r="AW78" s="99">
        <f t="shared" si="82"/>
        <v>0</v>
      </c>
      <c r="AX78" s="102">
        <f t="shared" si="83"/>
        <v>0</v>
      </c>
      <c r="AY78" s="78">
        <v>0</v>
      </c>
      <c r="AZ78" s="99">
        <f t="shared" si="84"/>
        <v>0</v>
      </c>
      <c r="BA78" s="79">
        <f t="shared" si="85"/>
        <v>0</v>
      </c>
      <c r="BB78" s="82">
        <f t="shared" si="86"/>
        <v>0</v>
      </c>
      <c r="BC78" s="79">
        <f t="shared" si="86"/>
        <v>0</v>
      </c>
      <c r="BD78" s="102">
        <f t="shared" si="86"/>
        <v>0</v>
      </c>
      <c r="BE78" s="83">
        <f t="shared" si="52"/>
        <v>0</v>
      </c>
      <c r="BF78" s="200">
        <f t="shared" si="52"/>
        <v>0</v>
      </c>
      <c r="BG78" s="83">
        <f t="shared" si="54"/>
        <v>0</v>
      </c>
      <c r="BH78" s="83">
        <f t="shared" si="55"/>
        <v>0</v>
      </c>
      <c r="BI78" s="83">
        <f t="shared" si="50"/>
        <v>0</v>
      </c>
      <c r="BJ78" s="83">
        <f t="shared" si="51"/>
        <v>0</v>
      </c>
      <c r="BK78" s="83">
        <f t="shared" si="56"/>
        <v>0</v>
      </c>
      <c r="BL78" s="83">
        <f t="shared" si="57"/>
        <v>0</v>
      </c>
      <c r="BM78" s="84">
        <f t="shared" si="87"/>
        <v>0</v>
      </c>
      <c r="BN78" s="185">
        <f t="shared" si="88"/>
        <v>0</v>
      </c>
      <c r="BO78" s="186">
        <f t="shared" si="89"/>
        <v>0</v>
      </c>
    </row>
    <row r="79" spans="1:67" ht="16.5">
      <c r="A79" s="95">
        <v>72</v>
      </c>
      <c r="B79" s="96" t="s">
        <v>376</v>
      </c>
      <c r="C79" s="97">
        <v>0</v>
      </c>
      <c r="D79" s="79">
        <f t="shared" si="58"/>
        <v>0</v>
      </c>
      <c r="E79" s="79">
        <f t="shared" si="59"/>
        <v>0</v>
      </c>
      <c r="F79" s="98">
        <v>1</v>
      </c>
      <c r="G79" s="99">
        <f>F79*(70.822-70)</f>
        <v>0.82200000000000273</v>
      </c>
      <c r="H79" s="79">
        <f t="shared" si="60"/>
        <v>4.9320000000000164</v>
      </c>
      <c r="I79" s="80">
        <f t="shared" si="61"/>
        <v>1</v>
      </c>
      <c r="J79" s="100">
        <f t="shared" si="61"/>
        <v>0.82200000000000273</v>
      </c>
      <c r="K79" s="100">
        <f t="shared" si="61"/>
        <v>4.9320000000000164</v>
      </c>
      <c r="L79" s="97">
        <v>0</v>
      </c>
      <c r="M79" s="79">
        <f t="shared" si="62"/>
        <v>0</v>
      </c>
      <c r="N79" s="79">
        <f t="shared" si="63"/>
        <v>0</v>
      </c>
      <c r="O79" s="97">
        <v>1</v>
      </c>
      <c r="P79" s="99">
        <f>O79*(70.822-70)</f>
        <v>0.82200000000000273</v>
      </c>
      <c r="Q79" s="79">
        <f t="shared" si="65"/>
        <v>4.9320000000000164</v>
      </c>
      <c r="R79" s="80">
        <f t="shared" si="66"/>
        <v>1</v>
      </c>
      <c r="S79" s="100">
        <f t="shared" si="66"/>
        <v>0.82200000000000273</v>
      </c>
      <c r="T79" s="100">
        <f t="shared" si="66"/>
        <v>4.9320000000000164</v>
      </c>
      <c r="U79" s="97">
        <v>1.5</v>
      </c>
      <c r="V79" s="79">
        <f t="shared" si="67"/>
        <v>7.0259999999999998</v>
      </c>
      <c r="W79" s="79">
        <f t="shared" si="68"/>
        <v>42.155999999999999</v>
      </c>
      <c r="X79" s="101">
        <v>0</v>
      </c>
      <c r="Y79" s="99">
        <f t="shared" si="69"/>
        <v>0</v>
      </c>
      <c r="Z79" s="79">
        <f t="shared" si="70"/>
        <v>0</v>
      </c>
      <c r="AA79" s="80">
        <f t="shared" si="71"/>
        <v>1.5</v>
      </c>
      <c r="AB79" s="80">
        <f t="shared" si="71"/>
        <v>7.0259999999999998</v>
      </c>
      <c r="AC79" s="80">
        <f t="shared" si="71"/>
        <v>42.155999999999999</v>
      </c>
      <c r="AD79" s="97">
        <v>0</v>
      </c>
      <c r="AE79" s="79">
        <f t="shared" si="72"/>
        <v>0</v>
      </c>
      <c r="AF79" s="79">
        <f t="shared" si="73"/>
        <v>0</v>
      </c>
      <c r="AG79" s="97">
        <v>0</v>
      </c>
      <c r="AH79" s="99">
        <f t="shared" si="74"/>
        <v>0</v>
      </c>
      <c r="AI79" s="78">
        <f t="shared" si="75"/>
        <v>0</v>
      </c>
      <c r="AJ79" s="78">
        <f t="shared" si="76"/>
        <v>0</v>
      </c>
      <c r="AK79" s="78">
        <f t="shared" si="76"/>
        <v>0</v>
      </c>
      <c r="AL79" s="78">
        <f t="shared" si="76"/>
        <v>0</v>
      </c>
      <c r="AM79" s="97">
        <v>0</v>
      </c>
      <c r="AN79" s="99">
        <f t="shared" si="77"/>
        <v>0</v>
      </c>
      <c r="AO79" s="102">
        <f t="shared" si="78"/>
        <v>0</v>
      </c>
      <c r="AP79" s="97">
        <v>0</v>
      </c>
      <c r="AQ79" s="99">
        <f t="shared" si="79"/>
        <v>0</v>
      </c>
      <c r="AR79" s="79">
        <f t="shared" si="80"/>
        <v>0</v>
      </c>
      <c r="AS79" s="82">
        <f t="shared" si="81"/>
        <v>0</v>
      </c>
      <c r="AT79" s="78">
        <f t="shared" si="81"/>
        <v>0</v>
      </c>
      <c r="AU79" s="82">
        <f t="shared" si="81"/>
        <v>0</v>
      </c>
      <c r="AV79" s="81">
        <v>0</v>
      </c>
      <c r="AW79" s="99">
        <f t="shared" si="82"/>
        <v>0</v>
      </c>
      <c r="AX79" s="102">
        <f t="shared" si="83"/>
        <v>0</v>
      </c>
      <c r="AY79" s="78">
        <v>0</v>
      </c>
      <c r="AZ79" s="99">
        <f t="shared" si="84"/>
        <v>0</v>
      </c>
      <c r="BA79" s="79">
        <f t="shared" si="85"/>
        <v>0</v>
      </c>
      <c r="BB79" s="82">
        <f t="shared" si="86"/>
        <v>0</v>
      </c>
      <c r="BC79" s="79">
        <f t="shared" si="86"/>
        <v>0</v>
      </c>
      <c r="BD79" s="102">
        <f t="shared" si="86"/>
        <v>0</v>
      </c>
      <c r="BE79" s="83">
        <f t="shared" si="52"/>
        <v>1.5</v>
      </c>
      <c r="BF79" s="200">
        <f t="shared" si="52"/>
        <v>7.0259999999999998</v>
      </c>
      <c r="BG79" s="83">
        <f t="shared" si="54"/>
        <v>42.155999999999999</v>
      </c>
      <c r="BH79" s="83">
        <f t="shared" si="55"/>
        <v>1</v>
      </c>
      <c r="BI79" s="83">
        <f t="shared" si="50"/>
        <v>0.82200000000000273</v>
      </c>
      <c r="BJ79" s="83">
        <f t="shared" si="51"/>
        <v>4.9320000000000164</v>
      </c>
      <c r="BK79" s="83">
        <f t="shared" si="56"/>
        <v>2.5</v>
      </c>
      <c r="BL79" s="83">
        <f t="shared" si="57"/>
        <v>7.8480000000000025</v>
      </c>
      <c r="BM79" s="84">
        <f t="shared" si="87"/>
        <v>47.088000000000015</v>
      </c>
      <c r="BN79" s="185">
        <f t="shared" si="88"/>
        <v>23.544000000000008</v>
      </c>
      <c r="BO79" s="186">
        <f t="shared" si="89"/>
        <v>23.5</v>
      </c>
    </row>
    <row r="80" spans="1:67" ht="16.5">
      <c r="A80" s="95">
        <v>73</v>
      </c>
      <c r="B80" s="96" t="s">
        <v>377</v>
      </c>
      <c r="C80" s="97">
        <v>1</v>
      </c>
      <c r="D80" s="79">
        <f t="shared" si="58"/>
        <v>4.6840000000000002</v>
      </c>
      <c r="E80" s="79">
        <f t="shared" si="59"/>
        <v>28.103999999999999</v>
      </c>
      <c r="F80" s="98">
        <v>0</v>
      </c>
      <c r="G80" s="99">
        <f>F80*(70.822-70.822)</f>
        <v>0</v>
      </c>
      <c r="H80" s="79">
        <f t="shared" si="60"/>
        <v>0</v>
      </c>
      <c r="I80" s="80">
        <f t="shared" si="61"/>
        <v>1</v>
      </c>
      <c r="J80" s="100">
        <f t="shared" si="61"/>
        <v>4.6840000000000002</v>
      </c>
      <c r="K80" s="100">
        <f t="shared" si="61"/>
        <v>28.103999999999999</v>
      </c>
      <c r="L80" s="97">
        <v>0</v>
      </c>
      <c r="M80" s="79">
        <f t="shared" si="62"/>
        <v>0</v>
      </c>
      <c r="N80" s="79">
        <f t="shared" si="63"/>
        <v>0</v>
      </c>
      <c r="O80" s="97">
        <v>0</v>
      </c>
      <c r="P80" s="99">
        <f t="shared" si="64"/>
        <v>0</v>
      </c>
      <c r="Q80" s="79">
        <f t="shared" si="65"/>
        <v>0</v>
      </c>
      <c r="R80" s="80">
        <f t="shared" si="66"/>
        <v>0</v>
      </c>
      <c r="S80" s="100">
        <f t="shared" si="66"/>
        <v>0</v>
      </c>
      <c r="T80" s="100">
        <f t="shared" si="66"/>
        <v>0</v>
      </c>
      <c r="U80" s="97">
        <v>0</v>
      </c>
      <c r="V80" s="79">
        <f t="shared" si="67"/>
        <v>0</v>
      </c>
      <c r="W80" s="79">
        <f t="shared" si="68"/>
        <v>0</v>
      </c>
      <c r="X80" s="101">
        <v>0</v>
      </c>
      <c r="Y80" s="99">
        <f t="shared" si="69"/>
        <v>0</v>
      </c>
      <c r="Z80" s="79">
        <f t="shared" si="70"/>
        <v>0</v>
      </c>
      <c r="AA80" s="80">
        <f t="shared" si="71"/>
        <v>0</v>
      </c>
      <c r="AB80" s="80">
        <f t="shared" si="71"/>
        <v>0</v>
      </c>
      <c r="AC80" s="80">
        <f t="shared" si="71"/>
        <v>0</v>
      </c>
      <c r="AD80" s="97">
        <v>0</v>
      </c>
      <c r="AE80" s="79">
        <f t="shared" si="72"/>
        <v>0</v>
      </c>
      <c r="AF80" s="79">
        <f t="shared" si="73"/>
        <v>0</v>
      </c>
      <c r="AG80" s="97">
        <v>0</v>
      </c>
      <c r="AH80" s="99">
        <f t="shared" si="74"/>
        <v>0</v>
      </c>
      <c r="AI80" s="78">
        <f t="shared" si="75"/>
        <v>0</v>
      </c>
      <c r="AJ80" s="78">
        <f t="shared" si="76"/>
        <v>0</v>
      </c>
      <c r="AK80" s="78">
        <f t="shared" si="76"/>
        <v>0</v>
      </c>
      <c r="AL80" s="78">
        <f t="shared" si="76"/>
        <v>0</v>
      </c>
      <c r="AM80" s="97">
        <v>0</v>
      </c>
      <c r="AN80" s="99">
        <f t="shared" si="77"/>
        <v>0</v>
      </c>
      <c r="AO80" s="102">
        <f t="shared" si="78"/>
        <v>0</v>
      </c>
      <c r="AP80" s="97">
        <v>0</v>
      </c>
      <c r="AQ80" s="99">
        <f t="shared" si="79"/>
        <v>0</v>
      </c>
      <c r="AR80" s="79">
        <f t="shared" si="80"/>
        <v>0</v>
      </c>
      <c r="AS80" s="82">
        <f t="shared" si="81"/>
        <v>0</v>
      </c>
      <c r="AT80" s="78">
        <f t="shared" si="81"/>
        <v>0</v>
      </c>
      <c r="AU80" s="82">
        <f t="shared" si="81"/>
        <v>0</v>
      </c>
      <c r="AV80" s="81">
        <v>0</v>
      </c>
      <c r="AW80" s="99">
        <f t="shared" si="82"/>
        <v>0</v>
      </c>
      <c r="AX80" s="102">
        <f t="shared" si="83"/>
        <v>0</v>
      </c>
      <c r="AY80" s="78">
        <v>0</v>
      </c>
      <c r="AZ80" s="99">
        <f t="shared" si="84"/>
        <v>0</v>
      </c>
      <c r="BA80" s="79">
        <f t="shared" si="85"/>
        <v>0</v>
      </c>
      <c r="BB80" s="82">
        <f t="shared" si="86"/>
        <v>0</v>
      </c>
      <c r="BC80" s="79">
        <f t="shared" si="86"/>
        <v>0</v>
      </c>
      <c r="BD80" s="102">
        <f t="shared" si="86"/>
        <v>0</v>
      </c>
      <c r="BE80" s="83">
        <f t="shared" si="52"/>
        <v>1</v>
      </c>
      <c r="BF80" s="200">
        <f t="shared" si="52"/>
        <v>4.6840000000000002</v>
      </c>
      <c r="BG80" s="83">
        <f t="shared" si="54"/>
        <v>28.103999999999999</v>
      </c>
      <c r="BH80" s="83">
        <f t="shared" si="55"/>
        <v>0</v>
      </c>
      <c r="BI80" s="83">
        <f t="shared" si="50"/>
        <v>0</v>
      </c>
      <c r="BJ80" s="83">
        <f t="shared" si="51"/>
        <v>0</v>
      </c>
      <c r="BK80" s="83">
        <f t="shared" si="56"/>
        <v>1</v>
      </c>
      <c r="BL80" s="83">
        <f t="shared" si="57"/>
        <v>4.6840000000000002</v>
      </c>
      <c r="BM80" s="84">
        <f t="shared" si="87"/>
        <v>28.103999999999999</v>
      </c>
      <c r="BN80" s="185">
        <f t="shared" si="88"/>
        <v>14.052</v>
      </c>
      <c r="BO80" s="186">
        <f t="shared" si="89"/>
        <v>14.1</v>
      </c>
    </row>
    <row r="81" spans="1:67" ht="16.5">
      <c r="A81" s="95">
        <v>74</v>
      </c>
      <c r="B81" s="96" t="s">
        <v>378</v>
      </c>
      <c r="C81" s="97">
        <v>0</v>
      </c>
      <c r="D81" s="79">
        <f t="shared" si="58"/>
        <v>0</v>
      </c>
      <c r="E81" s="79">
        <f t="shared" si="59"/>
        <v>0</v>
      </c>
      <c r="F81" s="98">
        <v>0</v>
      </c>
      <c r="G81" s="99">
        <f t="shared" ref="G81:G95" si="90">F81*(70.822-70.822)</f>
        <v>0</v>
      </c>
      <c r="H81" s="79">
        <f t="shared" si="60"/>
        <v>0</v>
      </c>
      <c r="I81" s="80">
        <f t="shared" si="61"/>
        <v>0</v>
      </c>
      <c r="J81" s="100">
        <f t="shared" si="61"/>
        <v>0</v>
      </c>
      <c r="K81" s="100">
        <f t="shared" si="61"/>
        <v>0</v>
      </c>
      <c r="L81" s="97">
        <v>0</v>
      </c>
      <c r="M81" s="79">
        <f t="shared" si="62"/>
        <v>0</v>
      </c>
      <c r="N81" s="79">
        <f t="shared" si="63"/>
        <v>0</v>
      </c>
      <c r="O81" s="97">
        <v>0</v>
      </c>
      <c r="P81" s="99">
        <f t="shared" si="64"/>
        <v>0</v>
      </c>
      <c r="Q81" s="79">
        <f t="shared" si="65"/>
        <v>0</v>
      </c>
      <c r="R81" s="80">
        <f t="shared" si="66"/>
        <v>0</v>
      </c>
      <c r="S81" s="100">
        <f t="shared" si="66"/>
        <v>0</v>
      </c>
      <c r="T81" s="100">
        <f t="shared" si="66"/>
        <v>0</v>
      </c>
      <c r="U81" s="97">
        <v>0</v>
      </c>
      <c r="V81" s="79">
        <f t="shared" si="67"/>
        <v>0</v>
      </c>
      <c r="W81" s="79">
        <f t="shared" si="68"/>
        <v>0</v>
      </c>
      <c r="X81" s="101">
        <v>0</v>
      </c>
      <c r="Y81" s="99">
        <f t="shared" si="69"/>
        <v>0</v>
      </c>
      <c r="Z81" s="79">
        <f t="shared" si="70"/>
        <v>0</v>
      </c>
      <c r="AA81" s="80">
        <f t="shared" si="71"/>
        <v>0</v>
      </c>
      <c r="AB81" s="80">
        <f t="shared" si="71"/>
        <v>0</v>
      </c>
      <c r="AC81" s="80">
        <f t="shared" si="71"/>
        <v>0</v>
      </c>
      <c r="AD81" s="97">
        <v>0</v>
      </c>
      <c r="AE81" s="79">
        <f t="shared" si="72"/>
        <v>0</v>
      </c>
      <c r="AF81" s="79">
        <f t="shared" si="73"/>
        <v>0</v>
      </c>
      <c r="AG81" s="97">
        <v>0</v>
      </c>
      <c r="AH81" s="99">
        <f t="shared" si="74"/>
        <v>0</v>
      </c>
      <c r="AI81" s="78">
        <f t="shared" si="75"/>
        <v>0</v>
      </c>
      <c r="AJ81" s="78">
        <f t="shared" si="76"/>
        <v>0</v>
      </c>
      <c r="AK81" s="78">
        <f t="shared" si="76"/>
        <v>0</v>
      </c>
      <c r="AL81" s="78">
        <f t="shared" si="76"/>
        <v>0</v>
      </c>
      <c r="AM81" s="97">
        <v>0</v>
      </c>
      <c r="AN81" s="99">
        <f t="shared" si="77"/>
        <v>0</v>
      </c>
      <c r="AO81" s="102">
        <f t="shared" si="78"/>
        <v>0</v>
      </c>
      <c r="AP81" s="97">
        <v>0</v>
      </c>
      <c r="AQ81" s="99">
        <f t="shared" si="79"/>
        <v>0</v>
      </c>
      <c r="AR81" s="79">
        <f t="shared" si="80"/>
        <v>0</v>
      </c>
      <c r="AS81" s="82">
        <f t="shared" si="81"/>
        <v>0</v>
      </c>
      <c r="AT81" s="78">
        <f t="shared" si="81"/>
        <v>0</v>
      </c>
      <c r="AU81" s="82">
        <f t="shared" si="81"/>
        <v>0</v>
      </c>
      <c r="AV81" s="81">
        <v>0</v>
      </c>
      <c r="AW81" s="99">
        <f t="shared" si="82"/>
        <v>0</v>
      </c>
      <c r="AX81" s="102">
        <f t="shared" si="83"/>
        <v>0</v>
      </c>
      <c r="AY81" s="78">
        <v>0</v>
      </c>
      <c r="AZ81" s="99">
        <f t="shared" si="84"/>
        <v>0</v>
      </c>
      <c r="BA81" s="79">
        <f t="shared" si="85"/>
        <v>0</v>
      </c>
      <c r="BB81" s="82">
        <f t="shared" si="86"/>
        <v>0</v>
      </c>
      <c r="BC81" s="79">
        <f t="shared" si="86"/>
        <v>0</v>
      </c>
      <c r="BD81" s="102">
        <f t="shared" si="86"/>
        <v>0</v>
      </c>
      <c r="BE81" s="83">
        <f t="shared" si="52"/>
        <v>0</v>
      </c>
      <c r="BF81" s="200">
        <f t="shared" si="52"/>
        <v>0</v>
      </c>
      <c r="BG81" s="83">
        <f t="shared" si="54"/>
        <v>0</v>
      </c>
      <c r="BH81" s="83">
        <f t="shared" si="55"/>
        <v>0</v>
      </c>
      <c r="BI81" s="83">
        <f t="shared" si="50"/>
        <v>0</v>
      </c>
      <c r="BJ81" s="83">
        <f t="shared" si="51"/>
        <v>0</v>
      </c>
      <c r="BK81" s="83">
        <f t="shared" si="56"/>
        <v>0</v>
      </c>
      <c r="BL81" s="83">
        <f t="shared" si="57"/>
        <v>0</v>
      </c>
      <c r="BM81" s="84">
        <f t="shared" si="87"/>
        <v>0</v>
      </c>
      <c r="BN81" s="185">
        <f t="shared" si="88"/>
        <v>0</v>
      </c>
      <c r="BO81" s="186">
        <f t="shared" si="89"/>
        <v>0</v>
      </c>
    </row>
    <row r="82" spans="1:67" ht="16.5">
      <c r="A82" s="95">
        <v>75</v>
      </c>
      <c r="B82" s="96" t="s">
        <v>379</v>
      </c>
      <c r="C82" s="97">
        <v>0</v>
      </c>
      <c r="D82" s="79">
        <f t="shared" si="58"/>
        <v>0</v>
      </c>
      <c r="E82" s="79">
        <f t="shared" si="59"/>
        <v>0</v>
      </c>
      <c r="F82" s="98">
        <v>0</v>
      </c>
      <c r="G82" s="99">
        <f t="shared" si="90"/>
        <v>0</v>
      </c>
      <c r="H82" s="79">
        <f t="shared" si="60"/>
        <v>0</v>
      </c>
      <c r="I82" s="80">
        <f t="shared" si="61"/>
        <v>0</v>
      </c>
      <c r="J82" s="100">
        <f t="shared" si="61"/>
        <v>0</v>
      </c>
      <c r="K82" s="100">
        <f t="shared" si="61"/>
        <v>0</v>
      </c>
      <c r="L82" s="97">
        <v>0</v>
      </c>
      <c r="M82" s="79">
        <f t="shared" si="62"/>
        <v>0</v>
      </c>
      <c r="N82" s="79">
        <f t="shared" si="63"/>
        <v>0</v>
      </c>
      <c r="O82" s="97">
        <v>0</v>
      </c>
      <c r="P82" s="99">
        <f t="shared" si="64"/>
        <v>0</v>
      </c>
      <c r="Q82" s="79">
        <f t="shared" si="65"/>
        <v>0</v>
      </c>
      <c r="R82" s="80">
        <f t="shared" si="66"/>
        <v>0</v>
      </c>
      <c r="S82" s="100">
        <f t="shared" si="66"/>
        <v>0</v>
      </c>
      <c r="T82" s="100">
        <f t="shared" si="66"/>
        <v>0</v>
      </c>
      <c r="U82" s="97">
        <v>3</v>
      </c>
      <c r="V82" s="79">
        <f t="shared" si="67"/>
        <v>14.052</v>
      </c>
      <c r="W82" s="79">
        <f t="shared" si="68"/>
        <v>84.311999999999998</v>
      </c>
      <c r="X82" s="101">
        <v>9.5500000000000007</v>
      </c>
      <c r="Y82" s="99">
        <f>X82*(70.822-70.6)</f>
        <v>2.1201000000000807</v>
      </c>
      <c r="Z82" s="79">
        <f t="shared" si="70"/>
        <v>12.720600000000484</v>
      </c>
      <c r="AA82" s="80">
        <f t="shared" si="71"/>
        <v>12.55</v>
      </c>
      <c r="AB82" s="80">
        <f t="shared" si="71"/>
        <v>16.172100000000079</v>
      </c>
      <c r="AC82" s="80">
        <f t="shared" si="71"/>
        <v>97.032600000000485</v>
      </c>
      <c r="AD82" s="97">
        <v>0</v>
      </c>
      <c r="AE82" s="79">
        <f t="shared" si="72"/>
        <v>0</v>
      </c>
      <c r="AF82" s="79">
        <f t="shared" si="73"/>
        <v>0</v>
      </c>
      <c r="AG82" s="97">
        <v>5.95</v>
      </c>
      <c r="AH82" s="99">
        <f>AG82*(70.822-70.6)</f>
        <v>1.3209000000000501</v>
      </c>
      <c r="AI82" s="78">
        <f t="shared" si="75"/>
        <v>7.9254000000003009</v>
      </c>
      <c r="AJ82" s="78">
        <f t="shared" si="76"/>
        <v>5.95</v>
      </c>
      <c r="AK82" s="78">
        <f t="shared" si="76"/>
        <v>1.3209000000000501</v>
      </c>
      <c r="AL82" s="78">
        <f t="shared" si="76"/>
        <v>7.9254000000003009</v>
      </c>
      <c r="AM82" s="97">
        <f>0.75+0.75+0.75+0.682</f>
        <v>2.9319999999999999</v>
      </c>
      <c r="AN82" s="99">
        <f t="shared" si="77"/>
        <v>2.410104000000008</v>
      </c>
      <c r="AO82" s="102">
        <f t="shared" si="78"/>
        <v>14.460624000000049</v>
      </c>
      <c r="AP82" s="97">
        <v>0</v>
      </c>
      <c r="AQ82" s="99">
        <f t="shared" si="79"/>
        <v>0</v>
      </c>
      <c r="AR82" s="79">
        <f t="shared" si="80"/>
        <v>0</v>
      </c>
      <c r="AS82" s="82">
        <f t="shared" si="81"/>
        <v>2.9319999999999999</v>
      </c>
      <c r="AT82" s="78">
        <f t="shared" si="81"/>
        <v>2.410104000000008</v>
      </c>
      <c r="AU82" s="82">
        <f t="shared" si="81"/>
        <v>14.460624000000049</v>
      </c>
      <c r="AV82" s="81">
        <v>0</v>
      </c>
      <c r="AW82" s="99">
        <f t="shared" si="82"/>
        <v>0</v>
      </c>
      <c r="AX82" s="102">
        <f t="shared" si="83"/>
        <v>0</v>
      </c>
      <c r="AY82" s="78">
        <v>0</v>
      </c>
      <c r="AZ82" s="99">
        <f t="shared" si="84"/>
        <v>0</v>
      </c>
      <c r="BA82" s="79">
        <f t="shared" si="85"/>
        <v>0</v>
      </c>
      <c r="BB82" s="82">
        <f t="shared" si="86"/>
        <v>0</v>
      </c>
      <c r="BC82" s="79">
        <f t="shared" si="86"/>
        <v>0</v>
      </c>
      <c r="BD82" s="102">
        <f t="shared" si="86"/>
        <v>0</v>
      </c>
      <c r="BE82" s="83">
        <f t="shared" si="52"/>
        <v>5.9320000000000004</v>
      </c>
      <c r="BF82" s="202">
        <f t="shared" si="52"/>
        <v>16.462104000000007</v>
      </c>
      <c r="BG82" s="83">
        <f t="shared" si="54"/>
        <v>98.77262400000005</v>
      </c>
      <c r="BH82" s="83">
        <f t="shared" si="55"/>
        <v>9.5500000000000007</v>
      </c>
      <c r="BI82" s="83">
        <f t="shared" si="50"/>
        <v>2.1201000000000807</v>
      </c>
      <c r="BJ82" s="83">
        <f t="shared" si="51"/>
        <v>12.720600000000484</v>
      </c>
      <c r="BK82" s="83">
        <f t="shared" si="56"/>
        <v>15.482000000000001</v>
      </c>
      <c r="BL82" s="83">
        <f t="shared" si="57"/>
        <v>18.58220400000009</v>
      </c>
      <c r="BM82" s="84">
        <f t="shared" si="87"/>
        <v>111.49322400000054</v>
      </c>
      <c r="BN82" s="185">
        <f t="shared" si="88"/>
        <v>55.746612000000269</v>
      </c>
      <c r="BO82" s="186">
        <f t="shared" si="89"/>
        <v>55.7</v>
      </c>
    </row>
    <row r="83" spans="1:67" ht="16.5">
      <c r="A83" s="95">
        <v>76</v>
      </c>
      <c r="B83" s="96" t="s">
        <v>380</v>
      </c>
      <c r="C83" s="97">
        <v>2</v>
      </c>
      <c r="D83" s="79">
        <f t="shared" si="58"/>
        <v>9.3680000000000003</v>
      </c>
      <c r="E83" s="79">
        <f t="shared" si="59"/>
        <v>56.207999999999998</v>
      </c>
      <c r="F83" s="98">
        <v>0</v>
      </c>
      <c r="G83" s="99">
        <f t="shared" si="90"/>
        <v>0</v>
      </c>
      <c r="H83" s="79">
        <f t="shared" si="60"/>
        <v>0</v>
      </c>
      <c r="I83" s="80">
        <f t="shared" si="61"/>
        <v>2</v>
      </c>
      <c r="J83" s="100">
        <f t="shared" si="61"/>
        <v>9.3680000000000003</v>
      </c>
      <c r="K83" s="100">
        <f t="shared" si="61"/>
        <v>56.207999999999998</v>
      </c>
      <c r="L83" s="97">
        <v>0</v>
      </c>
      <c r="M83" s="79">
        <f t="shared" si="62"/>
        <v>0</v>
      </c>
      <c r="N83" s="79">
        <f t="shared" si="63"/>
        <v>0</v>
      </c>
      <c r="O83" s="97">
        <v>0</v>
      </c>
      <c r="P83" s="99">
        <f t="shared" si="64"/>
        <v>0</v>
      </c>
      <c r="Q83" s="79">
        <f t="shared" si="65"/>
        <v>0</v>
      </c>
      <c r="R83" s="80">
        <f t="shared" si="66"/>
        <v>0</v>
      </c>
      <c r="S83" s="100">
        <f t="shared" si="66"/>
        <v>0</v>
      </c>
      <c r="T83" s="100">
        <f t="shared" si="66"/>
        <v>0</v>
      </c>
      <c r="U83" s="97">
        <v>6</v>
      </c>
      <c r="V83" s="79">
        <f t="shared" si="67"/>
        <v>28.103999999999999</v>
      </c>
      <c r="W83" s="79">
        <f t="shared" si="68"/>
        <v>168.624</v>
      </c>
      <c r="X83" s="101">
        <v>0</v>
      </c>
      <c r="Y83" s="99">
        <f t="shared" si="69"/>
        <v>0</v>
      </c>
      <c r="Z83" s="79">
        <f t="shared" si="70"/>
        <v>0</v>
      </c>
      <c r="AA83" s="80">
        <f t="shared" si="71"/>
        <v>6</v>
      </c>
      <c r="AB83" s="80">
        <f t="shared" si="71"/>
        <v>28.103999999999999</v>
      </c>
      <c r="AC83" s="80">
        <f t="shared" si="71"/>
        <v>168.624</v>
      </c>
      <c r="AD83" s="97">
        <v>0</v>
      </c>
      <c r="AE83" s="79">
        <f t="shared" si="72"/>
        <v>0</v>
      </c>
      <c r="AF83" s="79">
        <f t="shared" si="73"/>
        <v>0</v>
      </c>
      <c r="AG83" s="97">
        <v>0</v>
      </c>
      <c r="AH83" s="99">
        <f t="shared" si="74"/>
        <v>0</v>
      </c>
      <c r="AI83" s="78">
        <f t="shared" si="75"/>
        <v>0</v>
      </c>
      <c r="AJ83" s="78">
        <f t="shared" si="76"/>
        <v>0</v>
      </c>
      <c r="AK83" s="78">
        <f t="shared" si="76"/>
        <v>0</v>
      </c>
      <c r="AL83" s="78">
        <f t="shared" si="76"/>
        <v>0</v>
      </c>
      <c r="AM83" s="97">
        <v>1</v>
      </c>
      <c r="AN83" s="99">
        <f t="shared" si="77"/>
        <v>0.82200000000000273</v>
      </c>
      <c r="AO83" s="102">
        <f t="shared" si="78"/>
        <v>4.9320000000000164</v>
      </c>
      <c r="AP83" s="97">
        <v>0</v>
      </c>
      <c r="AQ83" s="99">
        <f t="shared" si="79"/>
        <v>0</v>
      </c>
      <c r="AR83" s="79">
        <f t="shared" si="80"/>
        <v>0</v>
      </c>
      <c r="AS83" s="82">
        <f t="shared" si="81"/>
        <v>1</v>
      </c>
      <c r="AT83" s="78">
        <f t="shared" si="81"/>
        <v>0.82200000000000273</v>
      </c>
      <c r="AU83" s="82">
        <f t="shared" si="81"/>
        <v>4.9320000000000164</v>
      </c>
      <c r="AV83" s="81">
        <v>0</v>
      </c>
      <c r="AW83" s="99">
        <f t="shared" si="82"/>
        <v>0</v>
      </c>
      <c r="AX83" s="102">
        <f t="shared" si="83"/>
        <v>0</v>
      </c>
      <c r="AY83" s="78">
        <v>0</v>
      </c>
      <c r="AZ83" s="99">
        <f t="shared" si="84"/>
        <v>0</v>
      </c>
      <c r="BA83" s="79">
        <f t="shared" si="85"/>
        <v>0</v>
      </c>
      <c r="BB83" s="82">
        <f t="shared" si="86"/>
        <v>0</v>
      </c>
      <c r="BC83" s="79">
        <f t="shared" si="86"/>
        <v>0</v>
      </c>
      <c r="BD83" s="102">
        <f t="shared" si="86"/>
        <v>0</v>
      </c>
      <c r="BE83" s="83">
        <f t="shared" si="52"/>
        <v>9</v>
      </c>
      <c r="BF83" s="202">
        <f t="shared" si="52"/>
        <v>38.294000000000004</v>
      </c>
      <c r="BG83" s="83">
        <f t="shared" si="54"/>
        <v>229.76400000000001</v>
      </c>
      <c r="BH83" s="83">
        <f t="shared" si="55"/>
        <v>0</v>
      </c>
      <c r="BI83" s="83">
        <f t="shared" si="50"/>
        <v>0</v>
      </c>
      <c r="BJ83" s="83">
        <f t="shared" si="51"/>
        <v>0</v>
      </c>
      <c r="BK83" s="83">
        <f t="shared" si="56"/>
        <v>9</v>
      </c>
      <c r="BL83" s="83">
        <f t="shared" si="57"/>
        <v>38.294000000000004</v>
      </c>
      <c r="BM83" s="84">
        <f t="shared" si="87"/>
        <v>229.76400000000001</v>
      </c>
      <c r="BN83" s="185">
        <f t="shared" si="88"/>
        <v>114.88200000000001</v>
      </c>
      <c r="BO83" s="186">
        <f t="shared" si="89"/>
        <v>114.9</v>
      </c>
    </row>
    <row r="84" spans="1:67" ht="16.5">
      <c r="A84" s="95">
        <v>77</v>
      </c>
      <c r="B84" s="96" t="s">
        <v>381</v>
      </c>
      <c r="C84" s="97">
        <v>0</v>
      </c>
      <c r="D84" s="79">
        <f t="shared" si="58"/>
        <v>0</v>
      </c>
      <c r="E84" s="79">
        <f t="shared" si="59"/>
        <v>0</v>
      </c>
      <c r="F84" s="98">
        <v>0</v>
      </c>
      <c r="G84" s="99">
        <f t="shared" si="90"/>
        <v>0</v>
      </c>
      <c r="H84" s="79">
        <f t="shared" si="60"/>
        <v>0</v>
      </c>
      <c r="I84" s="80">
        <f t="shared" si="61"/>
        <v>0</v>
      </c>
      <c r="J84" s="100">
        <f t="shared" si="61"/>
        <v>0</v>
      </c>
      <c r="K84" s="100">
        <f t="shared" si="61"/>
        <v>0</v>
      </c>
      <c r="L84" s="97">
        <v>0</v>
      </c>
      <c r="M84" s="79">
        <f t="shared" si="62"/>
        <v>0</v>
      </c>
      <c r="N84" s="79">
        <f t="shared" si="63"/>
        <v>0</v>
      </c>
      <c r="O84" s="97">
        <v>0</v>
      </c>
      <c r="P84" s="99">
        <f t="shared" si="64"/>
        <v>0</v>
      </c>
      <c r="Q84" s="79">
        <f t="shared" si="65"/>
        <v>0</v>
      </c>
      <c r="R84" s="80">
        <f t="shared" si="66"/>
        <v>0</v>
      </c>
      <c r="S84" s="100">
        <f t="shared" si="66"/>
        <v>0</v>
      </c>
      <c r="T84" s="100">
        <f t="shared" si="66"/>
        <v>0</v>
      </c>
      <c r="U84" s="97">
        <v>1</v>
      </c>
      <c r="V84" s="79">
        <f t="shared" si="67"/>
        <v>4.6840000000000002</v>
      </c>
      <c r="W84" s="79">
        <f t="shared" si="68"/>
        <v>28.103999999999999</v>
      </c>
      <c r="X84" s="101">
        <v>1</v>
      </c>
      <c r="Y84" s="99">
        <f>X84*(70.822-66.5)</f>
        <v>4.3220000000000027</v>
      </c>
      <c r="Z84" s="79">
        <f t="shared" si="70"/>
        <v>25.932000000000016</v>
      </c>
      <c r="AA84" s="80">
        <f t="shared" si="71"/>
        <v>2</v>
      </c>
      <c r="AB84" s="80">
        <f t="shared" si="71"/>
        <v>9.0060000000000038</v>
      </c>
      <c r="AC84" s="80">
        <f t="shared" si="71"/>
        <v>54.036000000000016</v>
      </c>
      <c r="AD84" s="97">
        <v>0</v>
      </c>
      <c r="AE84" s="79">
        <f t="shared" si="72"/>
        <v>0</v>
      </c>
      <c r="AF84" s="79">
        <f t="shared" si="73"/>
        <v>0</v>
      </c>
      <c r="AG84" s="97">
        <v>0</v>
      </c>
      <c r="AH84" s="99">
        <f t="shared" si="74"/>
        <v>0</v>
      </c>
      <c r="AI84" s="78">
        <f t="shared" si="75"/>
        <v>0</v>
      </c>
      <c r="AJ84" s="78">
        <f t="shared" si="76"/>
        <v>0</v>
      </c>
      <c r="AK84" s="78">
        <f t="shared" si="76"/>
        <v>0</v>
      </c>
      <c r="AL84" s="78">
        <f t="shared" si="76"/>
        <v>0</v>
      </c>
      <c r="AM84" s="97">
        <v>0</v>
      </c>
      <c r="AN84" s="99">
        <f t="shared" si="77"/>
        <v>0</v>
      </c>
      <c r="AO84" s="102">
        <f t="shared" si="78"/>
        <v>0</v>
      </c>
      <c r="AP84" s="97">
        <v>0</v>
      </c>
      <c r="AQ84" s="99">
        <f t="shared" si="79"/>
        <v>0</v>
      </c>
      <c r="AR84" s="79">
        <f t="shared" si="80"/>
        <v>0</v>
      </c>
      <c r="AS84" s="82">
        <f t="shared" si="81"/>
        <v>0</v>
      </c>
      <c r="AT84" s="78">
        <f t="shared" si="81"/>
        <v>0</v>
      </c>
      <c r="AU84" s="82">
        <f t="shared" si="81"/>
        <v>0</v>
      </c>
      <c r="AV84" s="81">
        <v>0</v>
      </c>
      <c r="AW84" s="99">
        <f t="shared" si="82"/>
        <v>0</v>
      </c>
      <c r="AX84" s="102">
        <f t="shared" si="83"/>
        <v>0</v>
      </c>
      <c r="AY84" s="78">
        <v>0</v>
      </c>
      <c r="AZ84" s="99">
        <f t="shared" si="84"/>
        <v>0</v>
      </c>
      <c r="BA84" s="79">
        <f t="shared" si="85"/>
        <v>0</v>
      </c>
      <c r="BB84" s="82">
        <f t="shared" si="86"/>
        <v>0</v>
      </c>
      <c r="BC84" s="79">
        <f t="shared" si="86"/>
        <v>0</v>
      </c>
      <c r="BD84" s="102">
        <f t="shared" si="86"/>
        <v>0</v>
      </c>
      <c r="BE84" s="83">
        <f t="shared" si="52"/>
        <v>1</v>
      </c>
      <c r="BF84" s="200">
        <f t="shared" si="52"/>
        <v>4.6840000000000002</v>
      </c>
      <c r="BG84" s="83">
        <f t="shared" si="54"/>
        <v>28.103999999999999</v>
      </c>
      <c r="BH84" s="83">
        <f t="shared" si="55"/>
        <v>1</v>
      </c>
      <c r="BI84" s="83">
        <f t="shared" si="50"/>
        <v>4.3220000000000027</v>
      </c>
      <c r="BJ84" s="83">
        <f t="shared" si="51"/>
        <v>25.932000000000016</v>
      </c>
      <c r="BK84" s="83">
        <f t="shared" si="56"/>
        <v>2</v>
      </c>
      <c r="BL84" s="83">
        <f t="shared" si="57"/>
        <v>9.0060000000000038</v>
      </c>
      <c r="BM84" s="84">
        <f t="shared" si="87"/>
        <v>54.036000000000016</v>
      </c>
      <c r="BN84" s="185">
        <f t="shared" si="88"/>
        <v>27.018000000000008</v>
      </c>
      <c r="BO84" s="186">
        <f t="shared" si="89"/>
        <v>27</v>
      </c>
    </row>
    <row r="85" spans="1:67" ht="16.5">
      <c r="A85" s="95">
        <v>78</v>
      </c>
      <c r="B85" s="96" t="s">
        <v>382</v>
      </c>
      <c r="C85" s="97">
        <v>1.25</v>
      </c>
      <c r="D85" s="79">
        <f t="shared" si="58"/>
        <v>5.8550000000000004</v>
      </c>
      <c r="E85" s="79">
        <f t="shared" si="59"/>
        <v>35.130000000000003</v>
      </c>
      <c r="F85" s="98">
        <v>0</v>
      </c>
      <c r="G85" s="99">
        <f t="shared" si="90"/>
        <v>0</v>
      </c>
      <c r="H85" s="79">
        <f t="shared" si="60"/>
        <v>0</v>
      </c>
      <c r="I85" s="80">
        <f t="shared" si="61"/>
        <v>1.25</v>
      </c>
      <c r="J85" s="100">
        <f t="shared" si="61"/>
        <v>5.8550000000000004</v>
      </c>
      <c r="K85" s="100">
        <f t="shared" si="61"/>
        <v>35.130000000000003</v>
      </c>
      <c r="L85" s="97">
        <v>0</v>
      </c>
      <c r="M85" s="79">
        <f t="shared" si="62"/>
        <v>0</v>
      </c>
      <c r="N85" s="79">
        <f t="shared" si="63"/>
        <v>0</v>
      </c>
      <c r="O85" s="97">
        <v>0</v>
      </c>
      <c r="P85" s="99">
        <f t="shared" si="64"/>
        <v>0</v>
      </c>
      <c r="Q85" s="79">
        <f t="shared" si="65"/>
        <v>0</v>
      </c>
      <c r="R85" s="80">
        <f t="shared" si="66"/>
        <v>0</v>
      </c>
      <c r="S85" s="100">
        <f t="shared" si="66"/>
        <v>0</v>
      </c>
      <c r="T85" s="100">
        <f t="shared" si="66"/>
        <v>0</v>
      </c>
      <c r="U85" s="97">
        <v>0</v>
      </c>
      <c r="V85" s="79">
        <f t="shared" si="67"/>
        <v>0</v>
      </c>
      <c r="W85" s="79">
        <f t="shared" si="68"/>
        <v>0</v>
      </c>
      <c r="X85" s="101">
        <v>0</v>
      </c>
      <c r="Y85" s="99">
        <f t="shared" si="69"/>
        <v>0</v>
      </c>
      <c r="Z85" s="79">
        <f t="shared" si="70"/>
        <v>0</v>
      </c>
      <c r="AA85" s="80">
        <f t="shared" si="71"/>
        <v>0</v>
      </c>
      <c r="AB85" s="80">
        <f t="shared" si="71"/>
        <v>0</v>
      </c>
      <c r="AC85" s="80">
        <f t="shared" si="71"/>
        <v>0</v>
      </c>
      <c r="AD85" s="97">
        <v>0</v>
      </c>
      <c r="AE85" s="79">
        <f t="shared" si="72"/>
        <v>0</v>
      </c>
      <c r="AF85" s="79">
        <f t="shared" si="73"/>
        <v>0</v>
      </c>
      <c r="AG85" s="97">
        <v>0</v>
      </c>
      <c r="AH85" s="99">
        <f t="shared" si="74"/>
        <v>0</v>
      </c>
      <c r="AI85" s="78">
        <f t="shared" si="75"/>
        <v>0</v>
      </c>
      <c r="AJ85" s="78">
        <f t="shared" si="76"/>
        <v>0</v>
      </c>
      <c r="AK85" s="78">
        <f t="shared" si="76"/>
        <v>0</v>
      </c>
      <c r="AL85" s="78">
        <f t="shared" si="76"/>
        <v>0</v>
      </c>
      <c r="AM85" s="97">
        <v>0</v>
      </c>
      <c r="AN85" s="99">
        <f t="shared" si="77"/>
        <v>0</v>
      </c>
      <c r="AO85" s="102">
        <f t="shared" si="78"/>
        <v>0</v>
      </c>
      <c r="AP85" s="97">
        <v>0</v>
      </c>
      <c r="AQ85" s="99">
        <f t="shared" si="79"/>
        <v>0</v>
      </c>
      <c r="AR85" s="79">
        <f t="shared" si="80"/>
        <v>0</v>
      </c>
      <c r="AS85" s="82">
        <f t="shared" si="81"/>
        <v>0</v>
      </c>
      <c r="AT85" s="78">
        <f t="shared" si="81"/>
        <v>0</v>
      </c>
      <c r="AU85" s="82">
        <f t="shared" si="81"/>
        <v>0</v>
      </c>
      <c r="AV85" s="81">
        <v>0</v>
      </c>
      <c r="AW85" s="99">
        <f t="shared" si="82"/>
        <v>0</v>
      </c>
      <c r="AX85" s="102">
        <f t="shared" si="83"/>
        <v>0</v>
      </c>
      <c r="AY85" s="78">
        <v>0</v>
      </c>
      <c r="AZ85" s="99">
        <f t="shared" si="84"/>
        <v>0</v>
      </c>
      <c r="BA85" s="79">
        <f t="shared" si="85"/>
        <v>0</v>
      </c>
      <c r="BB85" s="82">
        <f t="shared" si="86"/>
        <v>0</v>
      </c>
      <c r="BC85" s="79">
        <f t="shared" si="86"/>
        <v>0</v>
      </c>
      <c r="BD85" s="102">
        <f t="shared" si="86"/>
        <v>0</v>
      </c>
      <c r="BE85" s="83">
        <f t="shared" si="52"/>
        <v>1.25</v>
      </c>
      <c r="BF85" s="200">
        <f t="shared" si="52"/>
        <v>5.8550000000000004</v>
      </c>
      <c r="BG85" s="83">
        <f t="shared" si="54"/>
        <v>35.130000000000003</v>
      </c>
      <c r="BH85" s="83">
        <f t="shared" si="55"/>
        <v>0</v>
      </c>
      <c r="BI85" s="83">
        <f t="shared" si="50"/>
        <v>0</v>
      </c>
      <c r="BJ85" s="83">
        <f t="shared" si="51"/>
        <v>0</v>
      </c>
      <c r="BK85" s="83">
        <f t="shared" si="56"/>
        <v>1.25</v>
      </c>
      <c r="BL85" s="83">
        <f t="shared" si="57"/>
        <v>5.8550000000000004</v>
      </c>
      <c r="BM85" s="84">
        <f t="shared" si="87"/>
        <v>35.130000000000003</v>
      </c>
      <c r="BN85" s="185">
        <f t="shared" si="88"/>
        <v>17.565000000000001</v>
      </c>
      <c r="BO85" s="186">
        <f t="shared" si="89"/>
        <v>17.600000000000001</v>
      </c>
    </row>
    <row r="86" spans="1:67" ht="16.5">
      <c r="A86" s="95">
        <v>79</v>
      </c>
      <c r="B86" s="96" t="s">
        <v>383</v>
      </c>
      <c r="C86" s="97">
        <v>0</v>
      </c>
      <c r="D86" s="79">
        <f t="shared" si="58"/>
        <v>0</v>
      </c>
      <c r="E86" s="79">
        <f t="shared" si="59"/>
        <v>0</v>
      </c>
      <c r="F86" s="98">
        <v>0</v>
      </c>
      <c r="G86" s="99">
        <f t="shared" si="90"/>
        <v>0</v>
      </c>
      <c r="H86" s="79">
        <f t="shared" si="60"/>
        <v>0</v>
      </c>
      <c r="I86" s="80">
        <f t="shared" si="61"/>
        <v>0</v>
      </c>
      <c r="J86" s="100">
        <f t="shared" si="61"/>
        <v>0</v>
      </c>
      <c r="K86" s="100">
        <f t="shared" si="61"/>
        <v>0</v>
      </c>
      <c r="L86" s="97">
        <v>0</v>
      </c>
      <c r="M86" s="79">
        <f t="shared" si="62"/>
        <v>0</v>
      </c>
      <c r="N86" s="79">
        <f t="shared" si="63"/>
        <v>0</v>
      </c>
      <c r="O86" s="97">
        <v>0</v>
      </c>
      <c r="P86" s="99">
        <f t="shared" si="64"/>
        <v>0</v>
      </c>
      <c r="Q86" s="79">
        <f t="shared" si="65"/>
        <v>0</v>
      </c>
      <c r="R86" s="80">
        <f t="shared" si="66"/>
        <v>0</v>
      </c>
      <c r="S86" s="100">
        <f t="shared" si="66"/>
        <v>0</v>
      </c>
      <c r="T86" s="100">
        <f t="shared" si="66"/>
        <v>0</v>
      </c>
      <c r="U86" s="97">
        <v>0</v>
      </c>
      <c r="V86" s="79">
        <f t="shared" si="67"/>
        <v>0</v>
      </c>
      <c r="W86" s="79">
        <f t="shared" si="68"/>
        <v>0</v>
      </c>
      <c r="X86" s="101">
        <v>0</v>
      </c>
      <c r="Y86" s="99">
        <f t="shared" si="69"/>
        <v>0</v>
      </c>
      <c r="Z86" s="79">
        <f t="shared" si="70"/>
        <v>0</v>
      </c>
      <c r="AA86" s="80">
        <f t="shared" si="71"/>
        <v>0</v>
      </c>
      <c r="AB86" s="80">
        <f t="shared" si="71"/>
        <v>0</v>
      </c>
      <c r="AC86" s="80">
        <f t="shared" si="71"/>
        <v>0</v>
      </c>
      <c r="AD86" s="97">
        <v>0</v>
      </c>
      <c r="AE86" s="79">
        <f t="shared" si="72"/>
        <v>0</v>
      </c>
      <c r="AF86" s="79">
        <f t="shared" si="73"/>
        <v>0</v>
      </c>
      <c r="AG86" s="97">
        <v>0</v>
      </c>
      <c r="AH86" s="99">
        <f t="shared" si="74"/>
        <v>0</v>
      </c>
      <c r="AI86" s="78">
        <f t="shared" si="75"/>
        <v>0</v>
      </c>
      <c r="AJ86" s="78">
        <f t="shared" si="76"/>
        <v>0</v>
      </c>
      <c r="AK86" s="78">
        <f t="shared" si="76"/>
        <v>0</v>
      </c>
      <c r="AL86" s="78">
        <f t="shared" si="76"/>
        <v>0</v>
      </c>
      <c r="AM86" s="97">
        <v>0</v>
      </c>
      <c r="AN86" s="99">
        <f t="shared" si="77"/>
        <v>0</v>
      </c>
      <c r="AO86" s="102">
        <f t="shared" si="78"/>
        <v>0</v>
      </c>
      <c r="AP86" s="97">
        <v>0</v>
      </c>
      <c r="AQ86" s="99">
        <f t="shared" si="79"/>
        <v>0</v>
      </c>
      <c r="AR86" s="79">
        <f t="shared" si="80"/>
        <v>0</v>
      </c>
      <c r="AS86" s="82">
        <f t="shared" si="81"/>
        <v>0</v>
      </c>
      <c r="AT86" s="78">
        <f t="shared" si="81"/>
        <v>0</v>
      </c>
      <c r="AU86" s="82">
        <f t="shared" si="81"/>
        <v>0</v>
      </c>
      <c r="AV86" s="81">
        <v>0</v>
      </c>
      <c r="AW86" s="99">
        <f t="shared" si="82"/>
        <v>0</v>
      </c>
      <c r="AX86" s="102">
        <f t="shared" si="83"/>
        <v>0</v>
      </c>
      <c r="AY86" s="78">
        <v>0</v>
      </c>
      <c r="AZ86" s="99">
        <f t="shared" si="84"/>
        <v>0</v>
      </c>
      <c r="BA86" s="79">
        <f t="shared" si="85"/>
        <v>0</v>
      </c>
      <c r="BB86" s="82">
        <f t="shared" si="86"/>
        <v>0</v>
      </c>
      <c r="BC86" s="79">
        <f t="shared" si="86"/>
        <v>0</v>
      </c>
      <c r="BD86" s="102">
        <f t="shared" si="86"/>
        <v>0</v>
      </c>
      <c r="BE86" s="83">
        <f t="shared" si="52"/>
        <v>0</v>
      </c>
      <c r="BF86" s="200">
        <f t="shared" si="52"/>
        <v>0</v>
      </c>
      <c r="BG86" s="83">
        <f t="shared" si="54"/>
        <v>0</v>
      </c>
      <c r="BH86" s="83">
        <f t="shared" si="55"/>
        <v>0</v>
      </c>
      <c r="BI86" s="83">
        <f t="shared" si="50"/>
        <v>0</v>
      </c>
      <c r="BJ86" s="83">
        <f t="shared" si="51"/>
        <v>0</v>
      </c>
      <c r="BK86" s="83">
        <f t="shared" si="56"/>
        <v>0</v>
      </c>
      <c r="BL86" s="83">
        <f t="shared" si="57"/>
        <v>0</v>
      </c>
      <c r="BM86" s="84">
        <f t="shared" si="87"/>
        <v>0</v>
      </c>
      <c r="BN86" s="185">
        <f t="shared" si="88"/>
        <v>0</v>
      </c>
      <c r="BO86" s="186">
        <f t="shared" si="89"/>
        <v>0</v>
      </c>
    </row>
    <row r="87" spans="1:67" ht="16.5">
      <c r="A87" s="95">
        <v>80</v>
      </c>
      <c r="B87" s="96" t="s">
        <v>384</v>
      </c>
      <c r="C87" s="97">
        <v>1</v>
      </c>
      <c r="D87" s="79">
        <f t="shared" si="58"/>
        <v>4.6840000000000002</v>
      </c>
      <c r="E87" s="79">
        <f t="shared" si="59"/>
        <v>28.103999999999999</v>
      </c>
      <c r="F87" s="98">
        <v>0</v>
      </c>
      <c r="G87" s="99">
        <f t="shared" si="90"/>
        <v>0</v>
      </c>
      <c r="H87" s="79">
        <f t="shared" si="60"/>
        <v>0</v>
      </c>
      <c r="I87" s="80">
        <f t="shared" si="61"/>
        <v>1</v>
      </c>
      <c r="J87" s="100">
        <f t="shared" si="61"/>
        <v>4.6840000000000002</v>
      </c>
      <c r="K87" s="100">
        <f t="shared" si="61"/>
        <v>28.103999999999999</v>
      </c>
      <c r="L87" s="97">
        <v>0</v>
      </c>
      <c r="M87" s="79">
        <f t="shared" si="62"/>
        <v>0</v>
      </c>
      <c r="N87" s="79">
        <f t="shared" si="63"/>
        <v>0</v>
      </c>
      <c r="O87" s="97">
        <v>0</v>
      </c>
      <c r="P87" s="99">
        <f t="shared" si="64"/>
        <v>0</v>
      </c>
      <c r="Q87" s="79">
        <f t="shared" si="65"/>
        <v>0</v>
      </c>
      <c r="R87" s="80">
        <f t="shared" si="66"/>
        <v>0</v>
      </c>
      <c r="S87" s="100">
        <f t="shared" si="66"/>
        <v>0</v>
      </c>
      <c r="T87" s="100">
        <f t="shared" si="66"/>
        <v>0</v>
      </c>
      <c r="U87" s="97">
        <v>0</v>
      </c>
      <c r="V87" s="79">
        <f t="shared" si="67"/>
        <v>0</v>
      </c>
      <c r="W87" s="79">
        <f t="shared" si="68"/>
        <v>0</v>
      </c>
      <c r="X87" s="101">
        <v>0</v>
      </c>
      <c r="Y87" s="99">
        <f t="shared" si="69"/>
        <v>0</v>
      </c>
      <c r="Z87" s="79">
        <f t="shared" si="70"/>
        <v>0</v>
      </c>
      <c r="AA87" s="80">
        <f t="shared" si="71"/>
        <v>0</v>
      </c>
      <c r="AB87" s="80">
        <f t="shared" si="71"/>
        <v>0</v>
      </c>
      <c r="AC87" s="80">
        <f t="shared" si="71"/>
        <v>0</v>
      </c>
      <c r="AD87" s="97">
        <v>0</v>
      </c>
      <c r="AE87" s="79">
        <f t="shared" si="72"/>
        <v>0</v>
      </c>
      <c r="AF87" s="79">
        <f t="shared" si="73"/>
        <v>0</v>
      </c>
      <c r="AG87" s="97">
        <v>0</v>
      </c>
      <c r="AH87" s="99">
        <f t="shared" si="74"/>
        <v>0</v>
      </c>
      <c r="AI87" s="78">
        <f t="shared" si="75"/>
        <v>0</v>
      </c>
      <c r="AJ87" s="78">
        <f t="shared" si="76"/>
        <v>0</v>
      </c>
      <c r="AK87" s="78">
        <f t="shared" si="76"/>
        <v>0</v>
      </c>
      <c r="AL87" s="78">
        <f t="shared" si="76"/>
        <v>0</v>
      </c>
      <c r="AM87" s="97">
        <v>0</v>
      </c>
      <c r="AN87" s="99">
        <f t="shared" si="77"/>
        <v>0</v>
      </c>
      <c r="AO87" s="102">
        <f t="shared" si="78"/>
        <v>0</v>
      </c>
      <c r="AP87" s="97">
        <v>0</v>
      </c>
      <c r="AQ87" s="99">
        <f t="shared" si="79"/>
        <v>0</v>
      </c>
      <c r="AR87" s="79">
        <f t="shared" si="80"/>
        <v>0</v>
      </c>
      <c r="AS87" s="82">
        <f t="shared" si="81"/>
        <v>0</v>
      </c>
      <c r="AT87" s="78">
        <f t="shared" si="81"/>
        <v>0</v>
      </c>
      <c r="AU87" s="82">
        <f t="shared" si="81"/>
        <v>0</v>
      </c>
      <c r="AV87" s="81">
        <v>0</v>
      </c>
      <c r="AW87" s="99">
        <f t="shared" si="82"/>
        <v>0</v>
      </c>
      <c r="AX87" s="102">
        <f t="shared" si="83"/>
        <v>0</v>
      </c>
      <c r="AY87" s="78">
        <v>0</v>
      </c>
      <c r="AZ87" s="99">
        <f t="shared" si="84"/>
        <v>0</v>
      </c>
      <c r="BA87" s="79">
        <f t="shared" si="85"/>
        <v>0</v>
      </c>
      <c r="BB87" s="82">
        <f t="shared" si="86"/>
        <v>0</v>
      </c>
      <c r="BC87" s="79">
        <f t="shared" si="86"/>
        <v>0</v>
      </c>
      <c r="BD87" s="102">
        <f t="shared" si="86"/>
        <v>0</v>
      </c>
      <c r="BE87" s="83">
        <f t="shared" si="52"/>
        <v>1</v>
      </c>
      <c r="BF87" s="200">
        <f t="shared" si="52"/>
        <v>4.6840000000000002</v>
      </c>
      <c r="BG87" s="83">
        <f t="shared" si="54"/>
        <v>28.103999999999999</v>
      </c>
      <c r="BH87" s="83">
        <f t="shared" si="55"/>
        <v>0</v>
      </c>
      <c r="BI87" s="83">
        <f t="shared" si="50"/>
        <v>0</v>
      </c>
      <c r="BJ87" s="83">
        <f t="shared" si="51"/>
        <v>0</v>
      </c>
      <c r="BK87" s="83">
        <f t="shared" si="56"/>
        <v>1</v>
      </c>
      <c r="BL87" s="83">
        <f t="shared" si="57"/>
        <v>4.6840000000000002</v>
      </c>
      <c r="BM87" s="84">
        <f t="shared" si="87"/>
        <v>28.103999999999999</v>
      </c>
      <c r="BN87" s="185">
        <f t="shared" si="88"/>
        <v>14.052</v>
      </c>
      <c r="BO87" s="186">
        <f t="shared" si="89"/>
        <v>14.1</v>
      </c>
    </row>
    <row r="88" spans="1:67" ht="16.5">
      <c r="A88" s="95">
        <v>81</v>
      </c>
      <c r="B88" s="96" t="s">
        <v>385</v>
      </c>
      <c r="C88" s="97">
        <v>0.5</v>
      </c>
      <c r="D88" s="79">
        <f t="shared" si="58"/>
        <v>2.3420000000000001</v>
      </c>
      <c r="E88" s="79">
        <f t="shared" si="59"/>
        <v>14.052</v>
      </c>
      <c r="F88" s="98">
        <v>0</v>
      </c>
      <c r="G88" s="99">
        <f t="shared" si="90"/>
        <v>0</v>
      </c>
      <c r="H88" s="79">
        <f t="shared" si="60"/>
        <v>0</v>
      </c>
      <c r="I88" s="80">
        <f t="shared" si="61"/>
        <v>0.5</v>
      </c>
      <c r="J88" s="100">
        <f t="shared" si="61"/>
        <v>2.3420000000000001</v>
      </c>
      <c r="K88" s="100">
        <f t="shared" si="61"/>
        <v>14.052</v>
      </c>
      <c r="L88" s="97">
        <v>0</v>
      </c>
      <c r="M88" s="79">
        <f t="shared" si="62"/>
        <v>0</v>
      </c>
      <c r="N88" s="79">
        <f t="shared" si="63"/>
        <v>0</v>
      </c>
      <c r="O88" s="97">
        <v>0</v>
      </c>
      <c r="P88" s="99">
        <f t="shared" si="64"/>
        <v>0</v>
      </c>
      <c r="Q88" s="79">
        <f t="shared" si="65"/>
        <v>0</v>
      </c>
      <c r="R88" s="80">
        <f t="shared" si="66"/>
        <v>0</v>
      </c>
      <c r="S88" s="100">
        <f t="shared" si="66"/>
        <v>0</v>
      </c>
      <c r="T88" s="100">
        <f t="shared" si="66"/>
        <v>0</v>
      </c>
      <c r="U88" s="97">
        <v>0</v>
      </c>
      <c r="V88" s="79">
        <f t="shared" si="67"/>
        <v>0</v>
      </c>
      <c r="W88" s="79">
        <f t="shared" si="68"/>
        <v>0</v>
      </c>
      <c r="X88" s="101">
        <v>0</v>
      </c>
      <c r="Y88" s="99">
        <f t="shared" si="69"/>
        <v>0</v>
      </c>
      <c r="Z88" s="79">
        <f t="shared" si="70"/>
        <v>0</v>
      </c>
      <c r="AA88" s="80">
        <f t="shared" si="71"/>
        <v>0</v>
      </c>
      <c r="AB88" s="80">
        <f t="shared" si="71"/>
        <v>0</v>
      </c>
      <c r="AC88" s="80">
        <f t="shared" si="71"/>
        <v>0</v>
      </c>
      <c r="AD88" s="97">
        <v>0</v>
      </c>
      <c r="AE88" s="79">
        <f t="shared" si="72"/>
        <v>0</v>
      </c>
      <c r="AF88" s="79">
        <f t="shared" si="73"/>
        <v>0</v>
      </c>
      <c r="AG88" s="97">
        <v>0</v>
      </c>
      <c r="AH88" s="99">
        <f t="shared" si="74"/>
        <v>0</v>
      </c>
      <c r="AI88" s="78">
        <f t="shared" si="75"/>
        <v>0</v>
      </c>
      <c r="AJ88" s="78">
        <f t="shared" si="76"/>
        <v>0</v>
      </c>
      <c r="AK88" s="78">
        <f t="shared" si="76"/>
        <v>0</v>
      </c>
      <c r="AL88" s="78">
        <f t="shared" si="76"/>
        <v>0</v>
      </c>
      <c r="AM88" s="97">
        <v>0</v>
      </c>
      <c r="AN88" s="99">
        <f t="shared" si="77"/>
        <v>0</v>
      </c>
      <c r="AO88" s="102">
        <f t="shared" si="78"/>
        <v>0</v>
      </c>
      <c r="AP88" s="97">
        <v>0</v>
      </c>
      <c r="AQ88" s="99">
        <f t="shared" si="79"/>
        <v>0</v>
      </c>
      <c r="AR88" s="79">
        <f t="shared" si="80"/>
        <v>0</v>
      </c>
      <c r="AS88" s="82">
        <f t="shared" si="81"/>
        <v>0</v>
      </c>
      <c r="AT88" s="78">
        <f t="shared" si="81"/>
        <v>0</v>
      </c>
      <c r="AU88" s="82">
        <f t="shared" si="81"/>
        <v>0</v>
      </c>
      <c r="AV88" s="81">
        <v>0</v>
      </c>
      <c r="AW88" s="99">
        <f t="shared" si="82"/>
        <v>0</v>
      </c>
      <c r="AX88" s="102">
        <f t="shared" si="83"/>
        <v>0</v>
      </c>
      <c r="AY88" s="78">
        <v>0</v>
      </c>
      <c r="AZ88" s="99">
        <f t="shared" si="84"/>
        <v>0</v>
      </c>
      <c r="BA88" s="79">
        <f t="shared" si="85"/>
        <v>0</v>
      </c>
      <c r="BB88" s="82">
        <f t="shared" si="86"/>
        <v>0</v>
      </c>
      <c r="BC88" s="79">
        <f t="shared" si="86"/>
        <v>0</v>
      </c>
      <c r="BD88" s="102">
        <f t="shared" si="86"/>
        <v>0</v>
      </c>
      <c r="BE88" s="83">
        <f t="shared" si="52"/>
        <v>0.5</v>
      </c>
      <c r="BF88" s="200">
        <f t="shared" si="52"/>
        <v>2.3420000000000001</v>
      </c>
      <c r="BG88" s="83">
        <f t="shared" si="54"/>
        <v>14.052</v>
      </c>
      <c r="BH88" s="83">
        <f t="shared" si="55"/>
        <v>0</v>
      </c>
      <c r="BI88" s="83">
        <f t="shared" ref="BI88:BI121" si="91">G88+Y88+AQ88</f>
        <v>0</v>
      </c>
      <c r="BJ88" s="83">
        <f t="shared" ref="BJ88:BJ121" si="92">H88+Z88+AR88</f>
        <v>0</v>
      </c>
      <c r="BK88" s="83">
        <f t="shared" si="56"/>
        <v>0.5</v>
      </c>
      <c r="BL88" s="83">
        <f t="shared" si="57"/>
        <v>2.3420000000000001</v>
      </c>
      <c r="BM88" s="84">
        <f t="shared" si="87"/>
        <v>14.052</v>
      </c>
      <c r="BN88" s="185">
        <f t="shared" si="88"/>
        <v>7.0259999999999998</v>
      </c>
      <c r="BO88" s="186">
        <f t="shared" si="89"/>
        <v>7</v>
      </c>
    </row>
    <row r="89" spans="1:67" ht="16.5">
      <c r="A89" s="95">
        <v>82</v>
      </c>
      <c r="B89" s="96" t="s">
        <v>386</v>
      </c>
      <c r="C89" s="97">
        <v>0.5</v>
      </c>
      <c r="D89" s="79">
        <f t="shared" si="58"/>
        <v>2.3420000000000001</v>
      </c>
      <c r="E89" s="79">
        <f t="shared" si="59"/>
        <v>14.052</v>
      </c>
      <c r="F89" s="98">
        <v>0</v>
      </c>
      <c r="G89" s="99">
        <f t="shared" si="90"/>
        <v>0</v>
      </c>
      <c r="H89" s="79">
        <f t="shared" si="60"/>
        <v>0</v>
      </c>
      <c r="I89" s="80">
        <f t="shared" si="61"/>
        <v>0.5</v>
      </c>
      <c r="J89" s="100">
        <f t="shared" si="61"/>
        <v>2.3420000000000001</v>
      </c>
      <c r="K89" s="100">
        <f t="shared" si="61"/>
        <v>14.052</v>
      </c>
      <c r="L89" s="97">
        <v>0</v>
      </c>
      <c r="M89" s="79">
        <f t="shared" si="62"/>
        <v>0</v>
      </c>
      <c r="N89" s="79">
        <f t="shared" si="63"/>
        <v>0</v>
      </c>
      <c r="O89" s="97">
        <v>0</v>
      </c>
      <c r="P89" s="99">
        <f t="shared" si="64"/>
        <v>0</v>
      </c>
      <c r="Q89" s="79">
        <f t="shared" si="65"/>
        <v>0</v>
      </c>
      <c r="R89" s="80">
        <f t="shared" si="66"/>
        <v>0</v>
      </c>
      <c r="S89" s="100">
        <f t="shared" si="66"/>
        <v>0</v>
      </c>
      <c r="T89" s="100">
        <f t="shared" si="66"/>
        <v>0</v>
      </c>
      <c r="U89" s="97">
        <v>0</v>
      </c>
      <c r="V89" s="79">
        <f t="shared" si="67"/>
        <v>0</v>
      </c>
      <c r="W89" s="79">
        <f t="shared" si="68"/>
        <v>0</v>
      </c>
      <c r="X89" s="101">
        <v>0</v>
      </c>
      <c r="Y89" s="99">
        <f t="shared" si="69"/>
        <v>0</v>
      </c>
      <c r="Z89" s="79">
        <f t="shared" si="70"/>
        <v>0</v>
      </c>
      <c r="AA89" s="80">
        <f t="shared" si="71"/>
        <v>0</v>
      </c>
      <c r="AB89" s="80">
        <f t="shared" si="71"/>
        <v>0</v>
      </c>
      <c r="AC89" s="80">
        <f t="shared" si="71"/>
        <v>0</v>
      </c>
      <c r="AD89" s="97">
        <v>0</v>
      </c>
      <c r="AE89" s="79">
        <f t="shared" si="72"/>
        <v>0</v>
      </c>
      <c r="AF89" s="79">
        <f t="shared" si="73"/>
        <v>0</v>
      </c>
      <c r="AG89" s="97">
        <v>0</v>
      </c>
      <c r="AH89" s="99">
        <f t="shared" si="74"/>
        <v>0</v>
      </c>
      <c r="AI89" s="78">
        <f t="shared" si="75"/>
        <v>0</v>
      </c>
      <c r="AJ89" s="78">
        <f t="shared" si="76"/>
        <v>0</v>
      </c>
      <c r="AK89" s="78">
        <f t="shared" si="76"/>
        <v>0</v>
      </c>
      <c r="AL89" s="78">
        <f t="shared" si="76"/>
        <v>0</v>
      </c>
      <c r="AM89" s="97">
        <v>0</v>
      </c>
      <c r="AN89" s="99">
        <f t="shared" si="77"/>
        <v>0</v>
      </c>
      <c r="AO89" s="102">
        <f t="shared" si="78"/>
        <v>0</v>
      </c>
      <c r="AP89" s="97">
        <v>0</v>
      </c>
      <c r="AQ89" s="99">
        <f t="shared" si="79"/>
        <v>0</v>
      </c>
      <c r="AR89" s="79">
        <f t="shared" si="80"/>
        <v>0</v>
      </c>
      <c r="AS89" s="82">
        <f t="shared" si="81"/>
        <v>0</v>
      </c>
      <c r="AT89" s="78">
        <f t="shared" si="81"/>
        <v>0</v>
      </c>
      <c r="AU89" s="82">
        <f t="shared" si="81"/>
        <v>0</v>
      </c>
      <c r="AV89" s="81">
        <v>0</v>
      </c>
      <c r="AW89" s="99">
        <f t="shared" si="82"/>
        <v>0</v>
      </c>
      <c r="AX89" s="102">
        <f t="shared" si="83"/>
        <v>0</v>
      </c>
      <c r="AY89" s="78">
        <v>0</v>
      </c>
      <c r="AZ89" s="99">
        <f t="shared" si="84"/>
        <v>0</v>
      </c>
      <c r="BA89" s="79">
        <f t="shared" si="85"/>
        <v>0</v>
      </c>
      <c r="BB89" s="82">
        <f t="shared" si="86"/>
        <v>0</v>
      </c>
      <c r="BC89" s="79">
        <f t="shared" si="86"/>
        <v>0</v>
      </c>
      <c r="BD89" s="102">
        <f t="shared" si="86"/>
        <v>0</v>
      </c>
      <c r="BE89" s="83">
        <f t="shared" si="52"/>
        <v>0.5</v>
      </c>
      <c r="BF89" s="200">
        <f t="shared" si="52"/>
        <v>2.3420000000000001</v>
      </c>
      <c r="BG89" s="83">
        <f t="shared" si="54"/>
        <v>14.052</v>
      </c>
      <c r="BH89" s="83">
        <f t="shared" si="55"/>
        <v>0</v>
      </c>
      <c r="BI89" s="83">
        <f t="shared" si="91"/>
        <v>0</v>
      </c>
      <c r="BJ89" s="83">
        <f t="shared" si="92"/>
        <v>0</v>
      </c>
      <c r="BK89" s="83">
        <f t="shared" si="56"/>
        <v>0.5</v>
      </c>
      <c r="BL89" s="83">
        <f t="shared" si="57"/>
        <v>2.3420000000000001</v>
      </c>
      <c r="BM89" s="84">
        <f t="shared" si="87"/>
        <v>14.052</v>
      </c>
      <c r="BN89" s="185">
        <f t="shared" si="88"/>
        <v>7.0259999999999998</v>
      </c>
      <c r="BO89" s="186">
        <f t="shared" si="89"/>
        <v>7</v>
      </c>
    </row>
    <row r="90" spans="1:67" ht="16.5">
      <c r="A90" s="95">
        <v>83</v>
      </c>
      <c r="B90" s="96" t="s">
        <v>156</v>
      </c>
      <c r="C90" s="97">
        <v>2</v>
      </c>
      <c r="D90" s="79">
        <f t="shared" si="58"/>
        <v>9.3680000000000003</v>
      </c>
      <c r="E90" s="79">
        <f t="shared" si="59"/>
        <v>56.207999999999998</v>
      </c>
      <c r="F90" s="98">
        <v>0</v>
      </c>
      <c r="G90" s="99">
        <f t="shared" si="90"/>
        <v>0</v>
      </c>
      <c r="H90" s="79">
        <f t="shared" si="60"/>
        <v>0</v>
      </c>
      <c r="I90" s="80">
        <f t="shared" si="61"/>
        <v>2</v>
      </c>
      <c r="J90" s="100">
        <f t="shared" si="61"/>
        <v>9.3680000000000003</v>
      </c>
      <c r="K90" s="100">
        <f t="shared" si="61"/>
        <v>56.207999999999998</v>
      </c>
      <c r="L90" s="97">
        <v>2</v>
      </c>
      <c r="M90" s="79">
        <f t="shared" si="62"/>
        <v>9.3680000000000003</v>
      </c>
      <c r="N90" s="79">
        <f t="shared" si="63"/>
        <v>56.207999999999998</v>
      </c>
      <c r="O90" s="97">
        <v>0</v>
      </c>
      <c r="P90" s="99">
        <f t="shared" si="64"/>
        <v>0</v>
      </c>
      <c r="Q90" s="79">
        <f t="shared" si="65"/>
        <v>0</v>
      </c>
      <c r="R90" s="80">
        <f t="shared" si="66"/>
        <v>2</v>
      </c>
      <c r="S90" s="100">
        <f t="shared" si="66"/>
        <v>9.3680000000000003</v>
      </c>
      <c r="T90" s="100">
        <f t="shared" si="66"/>
        <v>56.207999999999998</v>
      </c>
      <c r="U90" s="97">
        <v>0</v>
      </c>
      <c r="V90" s="79">
        <f t="shared" si="67"/>
        <v>0</v>
      </c>
      <c r="W90" s="79">
        <f t="shared" si="68"/>
        <v>0</v>
      </c>
      <c r="X90" s="101">
        <v>0</v>
      </c>
      <c r="Y90" s="99">
        <f t="shared" si="69"/>
        <v>0</v>
      </c>
      <c r="Z90" s="79">
        <f t="shared" si="70"/>
        <v>0</v>
      </c>
      <c r="AA90" s="80">
        <f t="shared" si="71"/>
        <v>0</v>
      </c>
      <c r="AB90" s="80">
        <f t="shared" si="71"/>
        <v>0</v>
      </c>
      <c r="AC90" s="80">
        <f t="shared" si="71"/>
        <v>0</v>
      </c>
      <c r="AD90" s="97">
        <v>0</v>
      </c>
      <c r="AE90" s="79">
        <f t="shared" si="72"/>
        <v>0</v>
      </c>
      <c r="AF90" s="79">
        <f t="shared" si="73"/>
        <v>0</v>
      </c>
      <c r="AG90" s="97">
        <v>0</v>
      </c>
      <c r="AH90" s="99">
        <f t="shared" si="74"/>
        <v>0</v>
      </c>
      <c r="AI90" s="78">
        <f t="shared" si="75"/>
        <v>0</v>
      </c>
      <c r="AJ90" s="78">
        <f t="shared" si="76"/>
        <v>0</v>
      </c>
      <c r="AK90" s="78">
        <f t="shared" si="76"/>
        <v>0</v>
      </c>
      <c r="AL90" s="78">
        <f t="shared" si="76"/>
        <v>0</v>
      </c>
      <c r="AM90" s="97">
        <v>0</v>
      </c>
      <c r="AN90" s="99">
        <f t="shared" si="77"/>
        <v>0</v>
      </c>
      <c r="AO90" s="102">
        <f t="shared" si="78"/>
        <v>0</v>
      </c>
      <c r="AP90" s="97">
        <v>0</v>
      </c>
      <c r="AQ90" s="99">
        <f t="shared" si="79"/>
        <v>0</v>
      </c>
      <c r="AR90" s="79">
        <f t="shared" si="80"/>
        <v>0</v>
      </c>
      <c r="AS90" s="82">
        <f t="shared" si="81"/>
        <v>0</v>
      </c>
      <c r="AT90" s="78">
        <f t="shared" si="81"/>
        <v>0</v>
      </c>
      <c r="AU90" s="82">
        <f t="shared" si="81"/>
        <v>0</v>
      </c>
      <c r="AV90" s="81">
        <v>0</v>
      </c>
      <c r="AW90" s="99">
        <f t="shared" si="82"/>
        <v>0</v>
      </c>
      <c r="AX90" s="102">
        <f t="shared" si="83"/>
        <v>0</v>
      </c>
      <c r="AY90" s="78">
        <v>0</v>
      </c>
      <c r="AZ90" s="99">
        <f t="shared" si="84"/>
        <v>0</v>
      </c>
      <c r="BA90" s="79">
        <f t="shared" si="85"/>
        <v>0</v>
      </c>
      <c r="BB90" s="82">
        <f t="shared" si="86"/>
        <v>0</v>
      </c>
      <c r="BC90" s="79">
        <f t="shared" si="86"/>
        <v>0</v>
      </c>
      <c r="BD90" s="102">
        <f t="shared" si="86"/>
        <v>0</v>
      </c>
      <c r="BE90" s="83">
        <f t="shared" si="52"/>
        <v>2</v>
      </c>
      <c r="BF90" s="200">
        <f t="shared" si="52"/>
        <v>9.3680000000000003</v>
      </c>
      <c r="BG90" s="83">
        <f t="shared" si="54"/>
        <v>56.207999999999998</v>
      </c>
      <c r="BH90" s="83">
        <f t="shared" si="55"/>
        <v>0</v>
      </c>
      <c r="BI90" s="83">
        <f t="shared" si="91"/>
        <v>0</v>
      </c>
      <c r="BJ90" s="83">
        <f t="shared" si="92"/>
        <v>0</v>
      </c>
      <c r="BK90" s="83">
        <f t="shared" si="56"/>
        <v>2</v>
      </c>
      <c r="BL90" s="83">
        <f t="shared" si="57"/>
        <v>9.3680000000000003</v>
      </c>
      <c r="BM90" s="84">
        <f t="shared" si="87"/>
        <v>56.207999999999998</v>
      </c>
      <c r="BN90" s="185">
        <f t="shared" si="88"/>
        <v>28.103999999999999</v>
      </c>
      <c r="BO90" s="186">
        <f t="shared" si="89"/>
        <v>28.1</v>
      </c>
    </row>
    <row r="91" spans="1:67" ht="16.5">
      <c r="A91" s="95">
        <v>84</v>
      </c>
      <c r="B91" s="96" t="s">
        <v>387</v>
      </c>
      <c r="C91" s="97">
        <v>0</v>
      </c>
      <c r="D91" s="79">
        <f t="shared" si="58"/>
        <v>0</v>
      </c>
      <c r="E91" s="79">
        <f t="shared" si="59"/>
        <v>0</v>
      </c>
      <c r="F91" s="98">
        <v>0</v>
      </c>
      <c r="G91" s="99">
        <f t="shared" si="90"/>
        <v>0</v>
      </c>
      <c r="H91" s="79">
        <f t="shared" si="60"/>
        <v>0</v>
      </c>
      <c r="I91" s="80">
        <f t="shared" si="61"/>
        <v>0</v>
      </c>
      <c r="J91" s="100">
        <f t="shared" si="61"/>
        <v>0</v>
      </c>
      <c r="K91" s="100">
        <f t="shared" si="61"/>
        <v>0</v>
      </c>
      <c r="L91" s="97">
        <v>0</v>
      </c>
      <c r="M91" s="79">
        <f t="shared" si="62"/>
        <v>0</v>
      </c>
      <c r="N91" s="79">
        <f t="shared" si="63"/>
        <v>0</v>
      </c>
      <c r="O91" s="97">
        <v>0</v>
      </c>
      <c r="P91" s="99">
        <f t="shared" si="64"/>
        <v>0</v>
      </c>
      <c r="Q91" s="79">
        <f t="shared" si="65"/>
        <v>0</v>
      </c>
      <c r="R91" s="80">
        <f t="shared" si="66"/>
        <v>0</v>
      </c>
      <c r="S91" s="100">
        <f t="shared" si="66"/>
        <v>0</v>
      </c>
      <c r="T91" s="100">
        <f t="shared" si="66"/>
        <v>0</v>
      </c>
      <c r="U91" s="97">
        <v>0</v>
      </c>
      <c r="V91" s="79">
        <f t="shared" si="67"/>
        <v>0</v>
      </c>
      <c r="W91" s="79">
        <f t="shared" si="68"/>
        <v>0</v>
      </c>
      <c r="X91" s="101">
        <v>0</v>
      </c>
      <c r="Y91" s="99">
        <f t="shared" si="69"/>
        <v>0</v>
      </c>
      <c r="Z91" s="79">
        <f t="shared" si="70"/>
        <v>0</v>
      </c>
      <c r="AA91" s="80">
        <f t="shared" si="71"/>
        <v>0</v>
      </c>
      <c r="AB91" s="80">
        <f t="shared" si="71"/>
        <v>0</v>
      </c>
      <c r="AC91" s="80">
        <f t="shared" si="71"/>
        <v>0</v>
      </c>
      <c r="AD91" s="97">
        <v>0</v>
      </c>
      <c r="AE91" s="79">
        <f t="shared" si="72"/>
        <v>0</v>
      </c>
      <c r="AF91" s="79">
        <f t="shared" si="73"/>
        <v>0</v>
      </c>
      <c r="AG91" s="97">
        <v>0</v>
      </c>
      <c r="AH91" s="99">
        <f t="shared" si="74"/>
        <v>0</v>
      </c>
      <c r="AI91" s="78">
        <f t="shared" si="75"/>
        <v>0</v>
      </c>
      <c r="AJ91" s="78">
        <f t="shared" si="76"/>
        <v>0</v>
      </c>
      <c r="AK91" s="78">
        <f t="shared" si="76"/>
        <v>0</v>
      </c>
      <c r="AL91" s="78">
        <f t="shared" si="76"/>
        <v>0</v>
      </c>
      <c r="AM91" s="97">
        <v>0</v>
      </c>
      <c r="AN91" s="99">
        <f t="shared" si="77"/>
        <v>0</v>
      </c>
      <c r="AO91" s="102">
        <f t="shared" si="78"/>
        <v>0</v>
      </c>
      <c r="AP91" s="97">
        <v>0</v>
      </c>
      <c r="AQ91" s="99">
        <f t="shared" si="79"/>
        <v>0</v>
      </c>
      <c r="AR91" s="79">
        <f t="shared" si="80"/>
        <v>0</v>
      </c>
      <c r="AS91" s="82">
        <f t="shared" si="81"/>
        <v>0</v>
      </c>
      <c r="AT91" s="78">
        <f t="shared" si="81"/>
        <v>0</v>
      </c>
      <c r="AU91" s="82">
        <f t="shared" si="81"/>
        <v>0</v>
      </c>
      <c r="AV91" s="81">
        <v>0</v>
      </c>
      <c r="AW91" s="99">
        <f t="shared" si="82"/>
        <v>0</v>
      </c>
      <c r="AX91" s="102">
        <f t="shared" si="83"/>
        <v>0</v>
      </c>
      <c r="AY91" s="78">
        <v>0</v>
      </c>
      <c r="AZ91" s="99">
        <f t="shared" si="84"/>
        <v>0</v>
      </c>
      <c r="BA91" s="79">
        <f t="shared" si="85"/>
        <v>0</v>
      </c>
      <c r="BB91" s="82">
        <f t="shared" si="86"/>
        <v>0</v>
      </c>
      <c r="BC91" s="79">
        <f t="shared" si="86"/>
        <v>0</v>
      </c>
      <c r="BD91" s="102">
        <f t="shared" si="86"/>
        <v>0</v>
      </c>
      <c r="BE91" s="83">
        <f t="shared" si="52"/>
        <v>0</v>
      </c>
      <c r="BF91" s="200">
        <f t="shared" si="52"/>
        <v>0</v>
      </c>
      <c r="BG91" s="83">
        <f t="shared" si="54"/>
        <v>0</v>
      </c>
      <c r="BH91" s="83">
        <f t="shared" si="55"/>
        <v>0</v>
      </c>
      <c r="BI91" s="83">
        <f t="shared" si="91"/>
        <v>0</v>
      </c>
      <c r="BJ91" s="83">
        <f t="shared" si="92"/>
        <v>0</v>
      </c>
      <c r="BK91" s="83">
        <f t="shared" si="56"/>
        <v>0</v>
      </c>
      <c r="BL91" s="83">
        <f t="shared" si="57"/>
        <v>0</v>
      </c>
      <c r="BM91" s="84">
        <f t="shared" si="87"/>
        <v>0</v>
      </c>
      <c r="BN91" s="185">
        <f t="shared" si="88"/>
        <v>0</v>
      </c>
      <c r="BO91" s="186">
        <f t="shared" si="89"/>
        <v>0</v>
      </c>
    </row>
    <row r="92" spans="1:67" ht="16.5">
      <c r="A92" s="95">
        <v>85</v>
      </c>
      <c r="B92" s="96" t="s">
        <v>388</v>
      </c>
      <c r="C92" s="97">
        <v>1</v>
      </c>
      <c r="D92" s="79">
        <f t="shared" si="58"/>
        <v>4.6840000000000002</v>
      </c>
      <c r="E92" s="79">
        <f t="shared" si="59"/>
        <v>28.103999999999999</v>
      </c>
      <c r="F92" s="98">
        <v>0</v>
      </c>
      <c r="G92" s="99">
        <f t="shared" si="90"/>
        <v>0</v>
      </c>
      <c r="H92" s="79">
        <f t="shared" si="60"/>
        <v>0</v>
      </c>
      <c r="I92" s="80">
        <f t="shared" si="61"/>
        <v>1</v>
      </c>
      <c r="J92" s="100">
        <f t="shared" si="61"/>
        <v>4.6840000000000002</v>
      </c>
      <c r="K92" s="100">
        <f t="shared" si="61"/>
        <v>28.103999999999999</v>
      </c>
      <c r="L92" s="97">
        <v>1</v>
      </c>
      <c r="M92" s="79">
        <f t="shared" si="62"/>
        <v>4.6840000000000002</v>
      </c>
      <c r="N92" s="79">
        <f t="shared" si="63"/>
        <v>28.103999999999999</v>
      </c>
      <c r="O92" s="97">
        <v>0</v>
      </c>
      <c r="P92" s="99">
        <f t="shared" si="64"/>
        <v>0</v>
      </c>
      <c r="Q92" s="79">
        <f t="shared" si="65"/>
        <v>0</v>
      </c>
      <c r="R92" s="80">
        <f t="shared" si="66"/>
        <v>1</v>
      </c>
      <c r="S92" s="100">
        <f t="shared" si="66"/>
        <v>4.6840000000000002</v>
      </c>
      <c r="T92" s="100">
        <f t="shared" si="66"/>
        <v>28.103999999999999</v>
      </c>
      <c r="U92" s="97">
        <v>0.75</v>
      </c>
      <c r="V92" s="79">
        <f t="shared" si="67"/>
        <v>3.5129999999999999</v>
      </c>
      <c r="W92" s="79">
        <f t="shared" si="68"/>
        <v>21.077999999999999</v>
      </c>
      <c r="X92" s="101">
        <v>0</v>
      </c>
      <c r="Y92" s="99">
        <f t="shared" si="69"/>
        <v>0</v>
      </c>
      <c r="Z92" s="79">
        <f t="shared" si="70"/>
        <v>0</v>
      </c>
      <c r="AA92" s="80">
        <f t="shared" si="71"/>
        <v>0.75</v>
      </c>
      <c r="AB92" s="80">
        <f t="shared" si="71"/>
        <v>3.5129999999999999</v>
      </c>
      <c r="AC92" s="80">
        <f t="shared" si="71"/>
        <v>21.077999999999999</v>
      </c>
      <c r="AD92" s="97">
        <v>0</v>
      </c>
      <c r="AE92" s="79">
        <f t="shared" si="72"/>
        <v>0</v>
      </c>
      <c r="AF92" s="79">
        <f t="shared" si="73"/>
        <v>0</v>
      </c>
      <c r="AG92" s="97">
        <v>0</v>
      </c>
      <c r="AH92" s="99">
        <f t="shared" si="74"/>
        <v>0</v>
      </c>
      <c r="AI92" s="78">
        <f t="shared" si="75"/>
        <v>0</v>
      </c>
      <c r="AJ92" s="78">
        <f t="shared" si="76"/>
        <v>0</v>
      </c>
      <c r="AK92" s="78">
        <f t="shared" si="76"/>
        <v>0</v>
      </c>
      <c r="AL92" s="78">
        <f t="shared" si="76"/>
        <v>0</v>
      </c>
      <c r="AM92" s="97">
        <v>0</v>
      </c>
      <c r="AN92" s="99">
        <f t="shared" si="77"/>
        <v>0</v>
      </c>
      <c r="AO92" s="102">
        <f t="shared" si="78"/>
        <v>0</v>
      </c>
      <c r="AP92" s="97">
        <v>0</v>
      </c>
      <c r="AQ92" s="99">
        <f t="shared" si="79"/>
        <v>0</v>
      </c>
      <c r="AR92" s="79">
        <f t="shared" si="80"/>
        <v>0</v>
      </c>
      <c r="AS92" s="82">
        <f t="shared" si="81"/>
        <v>0</v>
      </c>
      <c r="AT92" s="78">
        <f t="shared" si="81"/>
        <v>0</v>
      </c>
      <c r="AU92" s="82">
        <f t="shared" si="81"/>
        <v>0</v>
      </c>
      <c r="AV92" s="81">
        <v>0</v>
      </c>
      <c r="AW92" s="99">
        <f t="shared" si="82"/>
        <v>0</v>
      </c>
      <c r="AX92" s="102">
        <f t="shared" si="83"/>
        <v>0</v>
      </c>
      <c r="AY92" s="78">
        <v>0</v>
      </c>
      <c r="AZ92" s="99">
        <f t="shared" si="84"/>
        <v>0</v>
      </c>
      <c r="BA92" s="79">
        <f t="shared" si="85"/>
        <v>0</v>
      </c>
      <c r="BB92" s="82">
        <f t="shared" si="86"/>
        <v>0</v>
      </c>
      <c r="BC92" s="79">
        <f t="shared" si="86"/>
        <v>0</v>
      </c>
      <c r="BD92" s="102">
        <f t="shared" si="86"/>
        <v>0</v>
      </c>
      <c r="BE92" s="83">
        <f t="shared" si="52"/>
        <v>1.75</v>
      </c>
      <c r="BF92" s="200">
        <f t="shared" si="52"/>
        <v>8.1969999999999992</v>
      </c>
      <c r="BG92" s="83">
        <f t="shared" si="54"/>
        <v>49.182000000000002</v>
      </c>
      <c r="BH92" s="83">
        <f t="shared" si="55"/>
        <v>0</v>
      </c>
      <c r="BI92" s="83">
        <f t="shared" si="91"/>
        <v>0</v>
      </c>
      <c r="BJ92" s="83">
        <f t="shared" si="92"/>
        <v>0</v>
      </c>
      <c r="BK92" s="83">
        <f t="shared" si="56"/>
        <v>1.75</v>
      </c>
      <c r="BL92" s="83">
        <f t="shared" si="57"/>
        <v>8.1969999999999992</v>
      </c>
      <c r="BM92" s="84">
        <f t="shared" si="87"/>
        <v>49.182000000000002</v>
      </c>
      <c r="BN92" s="185">
        <f t="shared" si="88"/>
        <v>24.591000000000001</v>
      </c>
      <c r="BO92" s="186">
        <f t="shared" si="89"/>
        <v>24.6</v>
      </c>
    </row>
    <row r="93" spans="1:67" ht="16.5">
      <c r="A93" s="95">
        <v>86</v>
      </c>
      <c r="B93" s="96" t="s">
        <v>389</v>
      </c>
      <c r="C93" s="97">
        <v>0</v>
      </c>
      <c r="D93" s="79">
        <f t="shared" si="58"/>
        <v>0</v>
      </c>
      <c r="E93" s="79">
        <f t="shared" si="59"/>
        <v>0</v>
      </c>
      <c r="F93" s="98">
        <v>0</v>
      </c>
      <c r="G93" s="99">
        <f t="shared" si="90"/>
        <v>0</v>
      </c>
      <c r="H93" s="79">
        <f t="shared" si="60"/>
        <v>0</v>
      </c>
      <c r="I93" s="80">
        <f t="shared" si="61"/>
        <v>0</v>
      </c>
      <c r="J93" s="100">
        <f t="shared" si="61"/>
        <v>0</v>
      </c>
      <c r="K93" s="100">
        <f t="shared" si="61"/>
        <v>0</v>
      </c>
      <c r="L93" s="97">
        <v>0</v>
      </c>
      <c r="M93" s="79">
        <f t="shared" si="62"/>
        <v>0</v>
      </c>
      <c r="N93" s="79">
        <f t="shared" si="63"/>
        <v>0</v>
      </c>
      <c r="O93" s="97">
        <v>0</v>
      </c>
      <c r="P93" s="99">
        <f t="shared" si="64"/>
        <v>0</v>
      </c>
      <c r="Q93" s="79">
        <f t="shared" si="65"/>
        <v>0</v>
      </c>
      <c r="R93" s="80">
        <f t="shared" si="66"/>
        <v>0</v>
      </c>
      <c r="S93" s="100">
        <f t="shared" si="66"/>
        <v>0</v>
      </c>
      <c r="T93" s="100">
        <f t="shared" si="66"/>
        <v>0</v>
      </c>
      <c r="U93" s="97">
        <v>0</v>
      </c>
      <c r="V93" s="79">
        <f t="shared" si="67"/>
        <v>0</v>
      </c>
      <c r="W93" s="79">
        <f t="shared" si="68"/>
        <v>0</v>
      </c>
      <c r="X93" s="101">
        <v>0</v>
      </c>
      <c r="Y93" s="99">
        <f t="shared" si="69"/>
        <v>0</v>
      </c>
      <c r="Z93" s="79">
        <f t="shared" si="70"/>
        <v>0</v>
      </c>
      <c r="AA93" s="80">
        <f t="shared" si="71"/>
        <v>0</v>
      </c>
      <c r="AB93" s="80">
        <f t="shared" si="71"/>
        <v>0</v>
      </c>
      <c r="AC93" s="80">
        <f t="shared" si="71"/>
        <v>0</v>
      </c>
      <c r="AD93" s="97">
        <v>0</v>
      </c>
      <c r="AE93" s="79">
        <f t="shared" si="72"/>
        <v>0</v>
      </c>
      <c r="AF93" s="79">
        <f t="shared" si="73"/>
        <v>0</v>
      </c>
      <c r="AG93" s="97">
        <v>0</v>
      </c>
      <c r="AH93" s="99">
        <f t="shared" si="74"/>
        <v>0</v>
      </c>
      <c r="AI93" s="78">
        <f t="shared" si="75"/>
        <v>0</v>
      </c>
      <c r="AJ93" s="78">
        <f t="shared" si="76"/>
        <v>0</v>
      </c>
      <c r="AK93" s="78">
        <f t="shared" si="76"/>
        <v>0</v>
      </c>
      <c r="AL93" s="78">
        <f t="shared" si="76"/>
        <v>0</v>
      </c>
      <c r="AM93" s="97">
        <v>0</v>
      </c>
      <c r="AN93" s="99">
        <f t="shared" si="77"/>
        <v>0</v>
      </c>
      <c r="AO93" s="102">
        <f t="shared" si="78"/>
        <v>0</v>
      </c>
      <c r="AP93" s="97">
        <v>0</v>
      </c>
      <c r="AQ93" s="99">
        <f t="shared" si="79"/>
        <v>0</v>
      </c>
      <c r="AR93" s="79">
        <f t="shared" si="80"/>
        <v>0</v>
      </c>
      <c r="AS93" s="82">
        <f t="shared" si="81"/>
        <v>0</v>
      </c>
      <c r="AT93" s="78">
        <f t="shared" si="81"/>
        <v>0</v>
      </c>
      <c r="AU93" s="82">
        <f t="shared" si="81"/>
        <v>0</v>
      </c>
      <c r="AV93" s="81">
        <v>0</v>
      </c>
      <c r="AW93" s="99">
        <f t="shared" si="82"/>
        <v>0</v>
      </c>
      <c r="AX93" s="102">
        <f t="shared" si="83"/>
        <v>0</v>
      </c>
      <c r="AY93" s="78">
        <v>0</v>
      </c>
      <c r="AZ93" s="99">
        <f t="shared" si="84"/>
        <v>0</v>
      </c>
      <c r="BA93" s="79">
        <f t="shared" si="85"/>
        <v>0</v>
      </c>
      <c r="BB93" s="82">
        <f t="shared" si="86"/>
        <v>0</v>
      </c>
      <c r="BC93" s="79">
        <f t="shared" si="86"/>
        <v>0</v>
      </c>
      <c r="BD93" s="102">
        <f t="shared" si="86"/>
        <v>0</v>
      </c>
      <c r="BE93" s="83">
        <f t="shared" si="52"/>
        <v>0</v>
      </c>
      <c r="BF93" s="200">
        <f t="shared" si="52"/>
        <v>0</v>
      </c>
      <c r="BG93" s="83">
        <f t="shared" si="54"/>
        <v>0</v>
      </c>
      <c r="BH93" s="83">
        <f t="shared" si="55"/>
        <v>0</v>
      </c>
      <c r="BI93" s="83">
        <f t="shared" si="91"/>
        <v>0</v>
      </c>
      <c r="BJ93" s="83">
        <f t="shared" si="92"/>
        <v>0</v>
      </c>
      <c r="BK93" s="83">
        <f t="shared" si="56"/>
        <v>0</v>
      </c>
      <c r="BL93" s="83">
        <f t="shared" si="57"/>
        <v>0</v>
      </c>
      <c r="BM93" s="84">
        <f t="shared" si="87"/>
        <v>0</v>
      </c>
      <c r="BN93" s="185">
        <f t="shared" si="88"/>
        <v>0</v>
      </c>
      <c r="BO93" s="186">
        <f t="shared" si="89"/>
        <v>0</v>
      </c>
    </row>
    <row r="94" spans="1:67" ht="16.5">
      <c r="A94" s="95">
        <v>87</v>
      </c>
      <c r="B94" s="96" t="s">
        <v>390</v>
      </c>
      <c r="C94" s="97">
        <v>0</v>
      </c>
      <c r="D94" s="79">
        <f t="shared" si="58"/>
        <v>0</v>
      </c>
      <c r="E94" s="79">
        <f t="shared" si="59"/>
        <v>0</v>
      </c>
      <c r="F94" s="98">
        <v>0</v>
      </c>
      <c r="G94" s="99">
        <f t="shared" si="90"/>
        <v>0</v>
      </c>
      <c r="H94" s="79">
        <f t="shared" si="60"/>
        <v>0</v>
      </c>
      <c r="I94" s="80">
        <f t="shared" si="61"/>
        <v>0</v>
      </c>
      <c r="J94" s="100">
        <f t="shared" si="61"/>
        <v>0</v>
      </c>
      <c r="K94" s="100">
        <f t="shared" si="61"/>
        <v>0</v>
      </c>
      <c r="L94" s="97">
        <v>0</v>
      </c>
      <c r="M94" s="79">
        <f t="shared" si="62"/>
        <v>0</v>
      </c>
      <c r="N94" s="79">
        <f t="shared" si="63"/>
        <v>0</v>
      </c>
      <c r="O94" s="97">
        <v>0</v>
      </c>
      <c r="P94" s="99">
        <f t="shared" si="64"/>
        <v>0</v>
      </c>
      <c r="Q94" s="79">
        <f t="shared" si="65"/>
        <v>0</v>
      </c>
      <c r="R94" s="80">
        <f t="shared" si="66"/>
        <v>0</v>
      </c>
      <c r="S94" s="100">
        <f t="shared" si="66"/>
        <v>0</v>
      </c>
      <c r="T94" s="100">
        <f t="shared" si="66"/>
        <v>0</v>
      </c>
      <c r="U94" s="97">
        <v>0</v>
      </c>
      <c r="V94" s="79">
        <f t="shared" si="67"/>
        <v>0</v>
      </c>
      <c r="W94" s="79">
        <f t="shared" si="68"/>
        <v>0</v>
      </c>
      <c r="X94" s="101">
        <v>0</v>
      </c>
      <c r="Y94" s="99">
        <f t="shared" si="69"/>
        <v>0</v>
      </c>
      <c r="Z94" s="79">
        <f t="shared" si="70"/>
        <v>0</v>
      </c>
      <c r="AA94" s="80">
        <f t="shared" si="71"/>
        <v>0</v>
      </c>
      <c r="AB94" s="80">
        <f t="shared" si="71"/>
        <v>0</v>
      </c>
      <c r="AC94" s="80">
        <f t="shared" si="71"/>
        <v>0</v>
      </c>
      <c r="AD94" s="97">
        <v>0</v>
      </c>
      <c r="AE94" s="79">
        <f t="shared" si="72"/>
        <v>0</v>
      </c>
      <c r="AF94" s="79">
        <f t="shared" si="73"/>
        <v>0</v>
      </c>
      <c r="AG94" s="97">
        <v>0</v>
      </c>
      <c r="AH94" s="99">
        <f t="shared" si="74"/>
        <v>0</v>
      </c>
      <c r="AI94" s="78">
        <f t="shared" si="75"/>
        <v>0</v>
      </c>
      <c r="AJ94" s="78">
        <f t="shared" si="76"/>
        <v>0</v>
      </c>
      <c r="AK94" s="78">
        <f t="shared" si="76"/>
        <v>0</v>
      </c>
      <c r="AL94" s="78">
        <f t="shared" si="76"/>
        <v>0</v>
      </c>
      <c r="AM94" s="97">
        <v>0</v>
      </c>
      <c r="AN94" s="99">
        <f t="shared" si="77"/>
        <v>0</v>
      </c>
      <c r="AO94" s="102">
        <f t="shared" si="78"/>
        <v>0</v>
      </c>
      <c r="AP94" s="97">
        <v>0</v>
      </c>
      <c r="AQ94" s="99">
        <f t="shared" si="79"/>
        <v>0</v>
      </c>
      <c r="AR94" s="79">
        <f t="shared" si="80"/>
        <v>0</v>
      </c>
      <c r="AS94" s="82">
        <f t="shared" si="81"/>
        <v>0</v>
      </c>
      <c r="AT94" s="78">
        <f t="shared" si="81"/>
        <v>0</v>
      </c>
      <c r="AU94" s="82">
        <f t="shared" si="81"/>
        <v>0</v>
      </c>
      <c r="AV94" s="81">
        <v>0</v>
      </c>
      <c r="AW94" s="99">
        <f t="shared" si="82"/>
        <v>0</v>
      </c>
      <c r="AX94" s="102">
        <f t="shared" si="83"/>
        <v>0</v>
      </c>
      <c r="AY94" s="78">
        <v>0</v>
      </c>
      <c r="AZ94" s="99">
        <f t="shared" si="84"/>
        <v>0</v>
      </c>
      <c r="BA94" s="79">
        <f t="shared" si="85"/>
        <v>0</v>
      </c>
      <c r="BB94" s="82">
        <f t="shared" si="86"/>
        <v>0</v>
      </c>
      <c r="BC94" s="79">
        <f t="shared" si="86"/>
        <v>0</v>
      </c>
      <c r="BD94" s="102">
        <f t="shared" si="86"/>
        <v>0</v>
      </c>
      <c r="BE94" s="83">
        <f t="shared" si="52"/>
        <v>0</v>
      </c>
      <c r="BF94" s="200">
        <f t="shared" si="52"/>
        <v>0</v>
      </c>
      <c r="BG94" s="83">
        <f t="shared" si="54"/>
        <v>0</v>
      </c>
      <c r="BH94" s="83">
        <f t="shared" si="55"/>
        <v>0</v>
      </c>
      <c r="BI94" s="83">
        <f t="shared" si="91"/>
        <v>0</v>
      </c>
      <c r="BJ94" s="83">
        <f t="shared" si="92"/>
        <v>0</v>
      </c>
      <c r="BK94" s="83">
        <f t="shared" si="56"/>
        <v>0</v>
      </c>
      <c r="BL94" s="83">
        <f t="shared" si="57"/>
        <v>0</v>
      </c>
      <c r="BM94" s="84">
        <f t="shared" si="87"/>
        <v>0</v>
      </c>
      <c r="BN94" s="185">
        <f t="shared" si="88"/>
        <v>0</v>
      </c>
      <c r="BO94" s="186">
        <f t="shared" si="89"/>
        <v>0</v>
      </c>
    </row>
    <row r="95" spans="1:67" ht="16.5">
      <c r="A95" s="95">
        <v>88</v>
      </c>
      <c r="B95" s="96" t="s">
        <v>391</v>
      </c>
      <c r="C95" s="97">
        <v>0</v>
      </c>
      <c r="D95" s="79">
        <f t="shared" si="58"/>
        <v>0</v>
      </c>
      <c r="E95" s="79">
        <f t="shared" si="59"/>
        <v>0</v>
      </c>
      <c r="F95" s="98">
        <v>0</v>
      </c>
      <c r="G95" s="99">
        <f t="shared" si="90"/>
        <v>0</v>
      </c>
      <c r="H95" s="79">
        <f t="shared" si="60"/>
        <v>0</v>
      </c>
      <c r="I95" s="80">
        <f t="shared" si="61"/>
        <v>0</v>
      </c>
      <c r="J95" s="100">
        <f t="shared" si="61"/>
        <v>0</v>
      </c>
      <c r="K95" s="100">
        <f t="shared" si="61"/>
        <v>0</v>
      </c>
      <c r="L95" s="97">
        <v>0</v>
      </c>
      <c r="M95" s="79">
        <f t="shared" si="62"/>
        <v>0</v>
      </c>
      <c r="N95" s="79">
        <f t="shared" si="63"/>
        <v>0</v>
      </c>
      <c r="O95" s="97">
        <v>0</v>
      </c>
      <c r="P95" s="99">
        <f t="shared" si="64"/>
        <v>0</v>
      </c>
      <c r="Q95" s="79">
        <f t="shared" si="65"/>
        <v>0</v>
      </c>
      <c r="R95" s="80">
        <f t="shared" si="66"/>
        <v>0</v>
      </c>
      <c r="S95" s="100">
        <f t="shared" si="66"/>
        <v>0</v>
      </c>
      <c r="T95" s="100">
        <f t="shared" si="66"/>
        <v>0</v>
      </c>
      <c r="U95" s="97">
        <v>0</v>
      </c>
      <c r="V95" s="79">
        <f t="shared" si="67"/>
        <v>0</v>
      </c>
      <c r="W95" s="79">
        <f t="shared" si="68"/>
        <v>0</v>
      </c>
      <c r="X95" s="101">
        <v>0</v>
      </c>
      <c r="Y95" s="99">
        <f t="shared" si="69"/>
        <v>0</v>
      </c>
      <c r="Z95" s="79">
        <f t="shared" si="70"/>
        <v>0</v>
      </c>
      <c r="AA95" s="80">
        <f t="shared" si="71"/>
        <v>0</v>
      </c>
      <c r="AB95" s="80">
        <f t="shared" si="71"/>
        <v>0</v>
      </c>
      <c r="AC95" s="80">
        <f t="shared" si="71"/>
        <v>0</v>
      </c>
      <c r="AD95" s="97">
        <v>0</v>
      </c>
      <c r="AE95" s="79">
        <f t="shared" si="72"/>
        <v>0</v>
      </c>
      <c r="AF95" s="79">
        <f t="shared" si="73"/>
        <v>0</v>
      </c>
      <c r="AG95" s="97">
        <v>0</v>
      </c>
      <c r="AH95" s="99">
        <f t="shared" si="74"/>
        <v>0</v>
      </c>
      <c r="AI95" s="78">
        <f t="shared" si="75"/>
        <v>0</v>
      </c>
      <c r="AJ95" s="78">
        <f t="shared" si="76"/>
        <v>0</v>
      </c>
      <c r="AK95" s="78">
        <f t="shared" si="76"/>
        <v>0</v>
      </c>
      <c r="AL95" s="78">
        <f t="shared" si="76"/>
        <v>0</v>
      </c>
      <c r="AM95" s="97">
        <v>0</v>
      </c>
      <c r="AN95" s="99">
        <f t="shared" si="77"/>
        <v>0</v>
      </c>
      <c r="AO95" s="102">
        <f t="shared" si="78"/>
        <v>0</v>
      </c>
      <c r="AP95" s="97">
        <v>0</v>
      </c>
      <c r="AQ95" s="99">
        <f t="shared" si="79"/>
        <v>0</v>
      </c>
      <c r="AR95" s="79">
        <f t="shared" si="80"/>
        <v>0</v>
      </c>
      <c r="AS95" s="82">
        <f t="shared" si="81"/>
        <v>0</v>
      </c>
      <c r="AT95" s="78">
        <f t="shared" si="81"/>
        <v>0</v>
      </c>
      <c r="AU95" s="82">
        <f t="shared" si="81"/>
        <v>0</v>
      </c>
      <c r="AV95" s="81">
        <v>0</v>
      </c>
      <c r="AW95" s="99">
        <f t="shared" si="82"/>
        <v>0</v>
      </c>
      <c r="AX95" s="102">
        <f t="shared" si="83"/>
        <v>0</v>
      </c>
      <c r="AY95" s="78">
        <v>0</v>
      </c>
      <c r="AZ95" s="99">
        <f t="shared" si="84"/>
        <v>0</v>
      </c>
      <c r="BA95" s="79">
        <f t="shared" si="85"/>
        <v>0</v>
      </c>
      <c r="BB95" s="82">
        <f t="shared" si="86"/>
        <v>0</v>
      </c>
      <c r="BC95" s="79">
        <f t="shared" si="86"/>
        <v>0</v>
      </c>
      <c r="BD95" s="102">
        <f t="shared" si="86"/>
        <v>0</v>
      </c>
      <c r="BE95" s="83">
        <f t="shared" si="52"/>
        <v>0</v>
      </c>
      <c r="BF95" s="200">
        <f t="shared" si="52"/>
        <v>0</v>
      </c>
      <c r="BG95" s="83">
        <f t="shared" si="54"/>
        <v>0</v>
      </c>
      <c r="BH95" s="83">
        <f t="shared" si="55"/>
        <v>0</v>
      </c>
      <c r="BI95" s="83">
        <f t="shared" si="91"/>
        <v>0</v>
      </c>
      <c r="BJ95" s="83">
        <f t="shared" si="92"/>
        <v>0</v>
      </c>
      <c r="BK95" s="83">
        <f t="shared" si="56"/>
        <v>0</v>
      </c>
      <c r="BL95" s="83">
        <f t="shared" si="57"/>
        <v>0</v>
      </c>
      <c r="BM95" s="84">
        <f t="shared" si="87"/>
        <v>0</v>
      </c>
      <c r="BN95" s="185">
        <f t="shared" si="88"/>
        <v>0</v>
      </c>
      <c r="BO95" s="186">
        <f t="shared" si="89"/>
        <v>0</v>
      </c>
    </row>
    <row r="96" spans="1:67" ht="16.5">
      <c r="A96" s="95">
        <v>89</v>
      </c>
      <c r="B96" s="96" t="s">
        <v>392</v>
      </c>
      <c r="C96" s="97">
        <v>0</v>
      </c>
      <c r="D96" s="79">
        <f t="shared" si="58"/>
        <v>0</v>
      </c>
      <c r="E96" s="79">
        <f t="shared" si="59"/>
        <v>0</v>
      </c>
      <c r="F96" s="98">
        <v>0.75</v>
      </c>
      <c r="G96" s="99">
        <f>F96*(70.822-70)</f>
        <v>0.61650000000000205</v>
      </c>
      <c r="H96" s="79">
        <f t="shared" si="60"/>
        <v>3.6990000000000123</v>
      </c>
      <c r="I96" s="80">
        <f t="shared" si="61"/>
        <v>0.75</v>
      </c>
      <c r="J96" s="100">
        <f t="shared" si="61"/>
        <v>0.61650000000000205</v>
      </c>
      <c r="K96" s="100">
        <f t="shared" si="61"/>
        <v>3.6990000000000123</v>
      </c>
      <c r="L96" s="97">
        <v>0</v>
      </c>
      <c r="M96" s="79">
        <f t="shared" si="62"/>
        <v>0</v>
      </c>
      <c r="N96" s="79">
        <f t="shared" si="63"/>
        <v>0</v>
      </c>
      <c r="O96" s="97">
        <v>0</v>
      </c>
      <c r="P96" s="99">
        <f t="shared" si="64"/>
        <v>0</v>
      </c>
      <c r="Q96" s="79">
        <f t="shared" si="65"/>
        <v>0</v>
      </c>
      <c r="R96" s="80">
        <f t="shared" si="66"/>
        <v>0</v>
      </c>
      <c r="S96" s="100">
        <f t="shared" si="66"/>
        <v>0</v>
      </c>
      <c r="T96" s="100">
        <f t="shared" si="66"/>
        <v>0</v>
      </c>
      <c r="U96" s="97">
        <v>0</v>
      </c>
      <c r="V96" s="79">
        <f t="shared" si="67"/>
        <v>0</v>
      </c>
      <c r="W96" s="79">
        <f t="shared" si="68"/>
        <v>0</v>
      </c>
      <c r="X96" s="101">
        <v>0</v>
      </c>
      <c r="Y96" s="99">
        <f t="shared" si="69"/>
        <v>0</v>
      </c>
      <c r="Z96" s="79">
        <f t="shared" si="70"/>
        <v>0</v>
      </c>
      <c r="AA96" s="80">
        <f t="shared" si="71"/>
        <v>0</v>
      </c>
      <c r="AB96" s="80">
        <f t="shared" si="71"/>
        <v>0</v>
      </c>
      <c r="AC96" s="80">
        <f t="shared" si="71"/>
        <v>0</v>
      </c>
      <c r="AD96" s="97">
        <v>0</v>
      </c>
      <c r="AE96" s="79">
        <f t="shared" si="72"/>
        <v>0</v>
      </c>
      <c r="AF96" s="79">
        <f t="shared" si="73"/>
        <v>0</v>
      </c>
      <c r="AG96" s="97">
        <v>0</v>
      </c>
      <c r="AH96" s="99">
        <f t="shared" si="74"/>
        <v>0</v>
      </c>
      <c r="AI96" s="78">
        <f t="shared" si="75"/>
        <v>0</v>
      </c>
      <c r="AJ96" s="78">
        <f t="shared" si="76"/>
        <v>0</v>
      </c>
      <c r="AK96" s="78">
        <f t="shared" si="76"/>
        <v>0</v>
      </c>
      <c r="AL96" s="78">
        <f t="shared" si="76"/>
        <v>0</v>
      </c>
      <c r="AM96" s="97">
        <v>0</v>
      </c>
      <c r="AN96" s="99">
        <f t="shared" si="77"/>
        <v>0</v>
      </c>
      <c r="AO96" s="102">
        <f t="shared" si="78"/>
        <v>0</v>
      </c>
      <c r="AP96" s="97">
        <v>0</v>
      </c>
      <c r="AQ96" s="99">
        <f t="shared" si="79"/>
        <v>0</v>
      </c>
      <c r="AR96" s="79">
        <f t="shared" si="80"/>
        <v>0</v>
      </c>
      <c r="AS96" s="82">
        <f t="shared" si="81"/>
        <v>0</v>
      </c>
      <c r="AT96" s="78">
        <f t="shared" si="81"/>
        <v>0</v>
      </c>
      <c r="AU96" s="82">
        <f t="shared" si="81"/>
        <v>0</v>
      </c>
      <c r="AV96" s="81">
        <v>0</v>
      </c>
      <c r="AW96" s="99">
        <f t="shared" si="82"/>
        <v>0</v>
      </c>
      <c r="AX96" s="102">
        <f t="shared" si="83"/>
        <v>0</v>
      </c>
      <c r="AY96" s="78">
        <v>0</v>
      </c>
      <c r="AZ96" s="99">
        <f t="shared" si="84"/>
        <v>0</v>
      </c>
      <c r="BA96" s="79">
        <f t="shared" si="85"/>
        <v>0</v>
      </c>
      <c r="BB96" s="82">
        <f t="shared" si="86"/>
        <v>0</v>
      </c>
      <c r="BC96" s="79">
        <f t="shared" si="86"/>
        <v>0</v>
      </c>
      <c r="BD96" s="102">
        <f t="shared" si="86"/>
        <v>0</v>
      </c>
      <c r="BE96" s="83">
        <f t="shared" si="52"/>
        <v>0</v>
      </c>
      <c r="BF96" s="200">
        <f t="shared" si="52"/>
        <v>0</v>
      </c>
      <c r="BG96" s="83">
        <f t="shared" si="54"/>
        <v>0</v>
      </c>
      <c r="BH96" s="83">
        <f t="shared" si="55"/>
        <v>0.75</v>
      </c>
      <c r="BI96" s="83">
        <f t="shared" si="91"/>
        <v>0.61650000000000205</v>
      </c>
      <c r="BJ96" s="83">
        <f t="shared" si="92"/>
        <v>3.6990000000000123</v>
      </c>
      <c r="BK96" s="83">
        <f t="shared" si="56"/>
        <v>0.75</v>
      </c>
      <c r="BL96" s="83">
        <f t="shared" si="57"/>
        <v>0.61650000000000205</v>
      </c>
      <c r="BM96" s="84">
        <f t="shared" si="87"/>
        <v>3.6990000000000123</v>
      </c>
      <c r="BN96" s="185">
        <f t="shared" si="88"/>
        <v>1.8495000000000061</v>
      </c>
      <c r="BO96" s="186">
        <f t="shared" si="89"/>
        <v>1.8</v>
      </c>
    </row>
    <row r="97" spans="1:67" ht="16.5">
      <c r="A97" s="95">
        <v>90</v>
      </c>
      <c r="B97" s="96" t="s">
        <v>393</v>
      </c>
      <c r="C97" s="97">
        <v>1</v>
      </c>
      <c r="D97" s="79">
        <f t="shared" si="58"/>
        <v>4.6840000000000002</v>
      </c>
      <c r="E97" s="79">
        <f t="shared" si="59"/>
        <v>28.103999999999999</v>
      </c>
      <c r="F97" s="98">
        <v>0</v>
      </c>
      <c r="G97" s="99">
        <f>F97*(70.822-70.822)</f>
        <v>0</v>
      </c>
      <c r="H97" s="79">
        <f t="shared" si="60"/>
        <v>0</v>
      </c>
      <c r="I97" s="80">
        <f t="shared" si="61"/>
        <v>1</v>
      </c>
      <c r="J97" s="100">
        <f t="shared" si="61"/>
        <v>4.6840000000000002</v>
      </c>
      <c r="K97" s="100">
        <f t="shared" si="61"/>
        <v>28.103999999999999</v>
      </c>
      <c r="L97" s="97">
        <v>0</v>
      </c>
      <c r="M97" s="79">
        <f t="shared" si="62"/>
        <v>0</v>
      </c>
      <c r="N97" s="79">
        <f t="shared" si="63"/>
        <v>0</v>
      </c>
      <c r="O97" s="97">
        <v>0</v>
      </c>
      <c r="P97" s="99">
        <f t="shared" si="64"/>
        <v>0</v>
      </c>
      <c r="Q97" s="79">
        <f t="shared" si="65"/>
        <v>0</v>
      </c>
      <c r="R97" s="80">
        <f t="shared" si="66"/>
        <v>0</v>
      </c>
      <c r="S97" s="100">
        <f t="shared" si="66"/>
        <v>0</v>
      </c>
      <c r="T97" s="100">
        <f t="shared" si="66"/>
        <v>0</v>
      </c>
      <c r="U97" s="97">
        <v>0</v>
      </c>
      <c r="V97" s="79">
        <f t="shared" si="67"/>
        <v>0</v>
      </c>
      <c r="W97" s="79">
        <f t="shared" si="68"/>
        <v>0</v>
      </c>
      <c r="X97" s="101">
        <v>0</v>
      </c>
      <c r="Y97" s="99">
        <f t="shared" si="69"/>
        <v>0</v>
      </c>
      <c r="Z97" s="79">
        <f t="shared" si="70"/>
        <v>0</v>
      </c>
      <c r="AA97" s="80">
        <f t="shared" si="71"/>
        <v>0</v>
      </c>
      <c r="AB97" s="80">
        <f t="shared" si="71"/>
        <v>0</v>
      </c>
      <c r="AC97" s="80">
        <f t="shared" si="71"/>
        <v>0</v>
      </c>
      <c r="AD97" s="97">
        <v>0</v>
      </c>
      <c r="AE97" s="79">
        <f t="shared" si="72"/>
        <v>0</v>
      </c>
      <c r="AF97" s="79">
        <f t="shared" si="73"/>
        <v>0</v>
      </c>
      <c r="AG97" s="97">
        <v>0</v>
      </c>
      <c r="AH97" s="99">
        <f t="shared" si="74"/>
        <v>0</v>
      </c>
      <c r="AI97" s="78">
        <f t="shared" si="75"/>
        <v>0</v>
      </c>
      <c r="AJ97" s="78">
        <f t="shared" si="76"/>
        <v>0</v>
      </c>
      <c r="AK97" s="78">
        <f t="shared" si="76"/>
        <v>0</v>
      </c>
      <c r="AL97" s="78">
        <f t="shared" si="76"/>
        <v>0</v>
      </c>
      <c r="AM97" s="97">
        <v>0</v>
      </c>
      <c r="AN97" s="99">
        <f t="shared" si="77"/>
        <v>0</v>
      </c>
      <c r="AO97" s="102">
        <f t="shared" si="78"/>
        <v>0</v>
      </c>
      <c r="AP97" s="97">
        <v>0</v>
      </c>
      <c r="AQ97" s="99">
        <f t="shared" si="79"/>
        <v>0</v>
      </c>
      <c r="AR97" s="79">
        <f t="shared" si="80"/>
        <v>0</v>
      </c>
      <c r="AS97" s="82">
        <f t="shared" si="81"/>
        <v>0</v>
      </c>
      <c r="AT97" s="78">
        <f t="shared" si="81"/>
        <v>0</v>
      </c>
      <c r="AU97" s="82">
        <f t="shared" si="81"/>
        <v>0</v>
      </c>
      <c r="AV97" s="81">
        <v>0</v>
      </c>
      <c r="AW97" s="99">
        <f t="shared" si="82"/>
        <v>0</v>
      </c>
      <c r="AX97" s="102">
        <f t="shared" si="83"/>
        <v>0</v>
      </c>
      <c r="AY97" s="78">
        <v>0</v>
      </c>
      <c r="AZ97" s="99">
        <f t="shared" si="84"/>
        <v>0</v>
      </c>
      <c r="BA97" s="79">
        <f t="shared" si="85"/>
        <v>0</v>
      </c>
      <c r="BB97" s="82">
        <f t="shared" si="86"/>
        <v>0</v>
      </c>
      <c r="BC97" s="79">
        <f t="shared" si="86"/>
        <v>0</v>
      </c>
      <c r="BD97" s="102">
        <f t="shared" si="86"/>
        <v>0</v>
      </c>
      <c r="BE97" s="83">
        <f t="shared" si="52"/>
        <v>1</v>
      </c>
      <c r="BF97" s="200">
        <f t="shared" si="52"/>
        <v>4.6840000000000002</v>
      </c>
      <c r="BG97" s="83">
        <f t="shared" si="54"/>
        <v>28.103999999999999</v>
      </c>
      <c r="BH97" s="83">
        <f t="shared" si="55"/>
        <v>0</v>
      </c>
      <c r="BI97" s="83">
        <f t="shared" si="91"/>
        <v>0</v>
      </c>
      <c r="BJ97" s="83">
        <f t="shared" si="92"/>
        <v>0</v>
      </c>
      <c r="BK97" s="83">
        <f t="shared" si="56"/>
        <v>1</v>
      </c>
      <c r="BL97" s="83">
        <f t="shared" si="57"/>
        <v>4.6840000000000002</v>
      </c>
      <c r="BM97" s="84">
        <f t="shared" si="87"/>
        <v>28.103999999999999</v>
      </c>
      <c r="BN97" s="185">
        <f t="shared" si="88"/>
        <v>14.052</v>
      </c>
      <c r="BO97" s="186">
        <f t="shared" si="89"/>
        <v>14.1</v>
      </c>
    </row>
    <row r="98" spans="1:67" ht="16.5">
      <c r="A98" s="95">
        <v>91</v>
      </c>
      <c r="B98" s="96" t="s">
        <v>394</v>
      </c>
      <c r="C98" s="97">
        <v>3</v>
      </c>
      <c r="D98" s="79">
        <f t="shared" si="58"/>
        <v>14.052</v>
      </c>
      <c r="E98" s="79">
        <f t="shared" si="59"/>
        <v>84.311999999999998</v>
      </c>
      <c r="F98" s="98">
        <v>0</v>
      </c>
      <c r="G98" s="99">
        <f>F98*(70.822-70.822)</f>
        <v>0</v>
      </c>
      <c r="H98" s="79">
        <f t="shared" si="60"/>
        <v>0</v>
      </c>
      <c r="I98" s="80">
        <f t="shared" si="61"/>
        <v>3</v>
      </c>
      <c r="J98" s="100">
        <f t="shared" si="61"/>
        <v>14.052</v>
      </c>
      <c r="K98" s="100">
        <f t="shared" si="61"/>
        <v>84.311999999999998</v>
      </c>
      <c r="L98" s="97">
        <v>0</v>
      </c>
      <c r="M98" s="79">
        <f t="shared" si="62"/>
        <v>0</v>
      </c>
      <c r="N98" s="79">
        <f t="shared" si="63"/>
        <v>0</v>
      </c>
      <c r="O98" s="97">
        <v>0</v>
      </c>
      <c r="P98" s="99">
        <f t="shared" si="64"/>
        <v>0</v>
      </c>
      <c r="Q98" s="79">
        <f t="shared" si="65"/>
        <v>0</v>
      </c>
      <c r="R98" s="80">
        <f t="shared" si="66"/>
        <v>0</v>
      </c>
      <c r="S98" s="100">
        <f t="shared" si="66"/>
        <v>0</v>
      </c>
      <c r="T98" s="100">
        <f t="shared" si="66"/>
        <v>0</v>
      </c>
      <c r="U98" s="97">
        <v>28.5</v>
      </c>
      <c r="V98" s="79">
        <f t="shared" si="67"/>
        <v>133.494</v>
      </c>
      <c r="W98" s="79">
        <f t="shared" si="68"/>
        <v>800.96399999999994</v>
      </c>
      <c r="X98" s="101">
        <v>0</v>
      </c>
      <c r="Y98" s="99">
        <f t="shared" si="69"/>
        <v>0</v>
      </c>
      <c r="Z98" s="79">
        <f t="shared" si="70"/>
        <v>0</v>
      </c>
      <c r="AA98" s="80">
        <f t="shared" si="71"/>
        <v>28.5</v>
      </c>
      <c r="AB98" s="80">
        <f t="shared" si="71"/>
        <v>133.494</v>
      </c>
      <c r="AC98" s="80">
        <f t="shared" si="71"/>
        <v>800.96399999999994</v>
      </c>
      <c r="AD98" s="97">
        <v>3</v>
      </c>
      <c r="AE98" s="79">
        <f t="shared" si="72"/>
        <v>14.052</v>
      </c>
      <c r="AF98" s="79">
        <f t="shared" si="73"/>
        <v>84.311999999999998</v>
      </c>
      <c r="AG98" s="97">
        <v>0</v>
      </c>
      <c r="AH98" s="99">
        <f t="shared" si="74"/>
        <v>0</v>
      </c>
      <c r="AI98" s="78">
        <f t="shared" si="75"/>
        <v>0</v>
      </c>
      <c r="AJ98" s="78">
        <f t="shared" si="76"/>
        <v>3</v>
      </c>
      <c r="AK98" s="78">
        <f t="shared" si="76"/>
        <v>14.052</v>
      </c>
      <c r="AL98" s="78">
        <f t="shared" si="76"/>
        <v>84.311999999999998</v>
      </c>
      <c r="AM98" s="97">
        <v>0</v>
      </c>
      <c r="AN98" s="99">
        <f t="shared" si="77"/>
        <v>0</v>
      </c>
      <c r="AO98" s="102">
        <f t="shared" si="78"/>
        <v>0</v>
      </c>
      <c r="AP98" s="97">
        <v>0</v>
      </c>
      <c r="AQ98" s="99">
        <f t="shared" si="79"/>
        <v>0</v>
      </c>
      <c r="AR98" s="79">
        <f t="shared" si="80"/>
        <v>0</v>
      </c>
      <c r="AS98" s="82">
        <f t="shared" si="81"/>
        <v>0</v>
      </c>
      <c r="AT98" s="78">
        <f t="shared" si="81"/>
        <v>0</v>
      </c>
      <c r="AU98" s="82">
        <f t="shared" si="81"/>
        <v>0</v>
      </c>
      <c r="AV98" s="81">
        <v>0</v>
      </c>
      <c r="AW98" s="99">
        <f t="shared" si="82"/>
        <v>0</v>
      </c>
      <c r="AX98" s="102">
        <f t="shared" si="83"/>
        <v>0</v>
      </c>
      <c r="AY98" s="78">
        <v>0</v>
      </c>
      <c r="AZ98" s="99">
        <f t="shared" si="84"/>
        <v>0</v>
      </c>
      <c r="BA98" s="79">
        <f t="shared" si="85"/>
        <v>0</v>
      </c>
      <c r="BB98" s="82">
        <f t="shared" si="86"/>
        <v>0</v>
      </c>
      <c r="BC98" s="79">
        <f t="shared" si="86"/>
        <v>0</v>
      </c>
      <c r="BD98" s="102">
        <f t="shared" si="86"/>
        <v>0</v>
      </c>
      <c r="BE98" s="83">
        <f t="shared" si="52"/>
        <v>31.5</v>
      </c>
      <c r="BF98" s="200">
        <f t="shared" si="52"/>
        <v>147.54599999999999</v>
      </c>
      <c r="BG98" s="83">
        <f t="shared" si="54"/>
        <v>885.27599999999995</v>
      </c>
      <c r="BH98" s="83">
        <f t="shared" si="55"/>
        <v>0</v>
      </c>
      <c r="BI98" s="83">
        <f t="shared" si="91"/>
        <v>0</v>
      </c>
      <c r="BJ98" s="83">
        <f t="shared" si="92"/>
        <v>0</v>
      </c>
      <c r="BK98" s="83">
        <f t="shared" si="56"/>
        <v>31.5</v>
      </c>
      <c r="BL98" s="83">
        <f t="shared" si="57"/>
        <v>147.54599999999999</v>
      </c>
      <c r="BM98" s="84">
        <f t="shared" si="87"/>
        <v>885.27599999999995</v>
      </c>
      <c r="BN98" s="185">
        <f t="shared" si="88"/>
        <v>442.63799999999998</v>
      </c>
      <c r="BO98" s="186">
        <f t="shared" si="89"/>
        <v>442.6</v>
      </c>
    </row>
    <row r="99" spans="1:67" ht="16.5">
      <c r="A99" s="95">
        <v>92</v>
      </c>
      <c r="B99" s="96" t="s">
        <v>395</v>
      </c>
      <c r="C99" s="97">
        <v>1</v>
      </c>
      <c r="D99" s="79">
        <f t="shared" si="58"/>
        <v>4.6840000000000002</v>
      </c>
      <c r="E99" s="79">
        <f t="shared" si="59"/>
        <v>28.103999999999999</v>
      </c>
      <c r="F99" s="98">
        <v>1</v>
      </c>
      <c r="G99" s="99">
        <f>F99*(70.822-70)</f>
        <v>0.82200000000000273</v>
      </c>
      <c r="H99" s="79">
        <f t="shared" si="60"/>
        <v>4.9320000000000164</v>
      </c>
      <c r="I99" s="80">
        <f t="shared" si="61"/>
        <v>2</v>
      </c>
      <c r="J99" s="100">
        <f t="shared" si="61"/>
        <v>5.5060000000000029</v>
      </c>
      <c r="K99" s="100">
        <f t="shared" si="61"/>
        <v>33.036000000000016</v>
      </c>
      <c r="L99" s="97">
        <v>1</v>
      </c>
      <c r="M99" s="79">
        <f t="shared" si="62"/>
        <v>4.6840000000000002</v>
      </c>
      <c r="N99" s="79">
        <f t="shared" si="63"/>
        <v>28.103999999999999</v>
      </c>
      <c r="O99" s="97">
        <v>1</v>
      </c>
      <c r="P99" s="99">
        <f>O99*(70.822-70)</f>
        <v>0.82200000000000273</v>
      </c>
      <c r="Q99" s="79">
        <f t="shared" si="65"/>
        <v>4.9320000000000164</v>
      </c>
      <c r="R99" s="80">
        <f t="shared" si="66"/>
        <v>2</v>
      </c>
      <c r="S99" s="100">
        <f t="shared" si="66"/>
        <v>5.5060000000000029</v>
      </c>
      <c r="T99" s="100">
        <f t="shared" si="66"/>
        <v>33.036000000000016</v>
      </c>
      <c r="U99" s="97">
        <v>0</v>
      </c>
      <c r="V99" s="79">
        <f t="shared" si="67"/>
        <v>0</v>
      </c>
      <c r="W99" s="79">
        <f t="shared" si="68"/>
        <v>0</v>
      </c>
      <c r="X99" s="101">
        <v>0</v>
      </c>
      <c r="Y99" s="99">
        <f t="shared" si="69"/>
        <v>0</v>
      </c>
      <c r="Z99" s="79">
        <f t="shared" si="70"/>
        <v>0</v>
      </c>
      <c r="AA99" s="80">
        <f t="shared" si="71"/>
        <v>0</v>
      </c>
      <c r="AB99" s="80">
        <f t="shared" si="71"/>
        <v>0</v>
      </c>
      <c r="AC99" s="80">
        <f t="shared" si="71"/>
        <v>0</v>
      </c>
      <c r="AD99" s="97">
        <v>0</v>
      </c>
      <c r="AE99" s="79">
        <f t="shared" si="72"/>
        <v>0</v>
      </c>
      <c r="AF99" s="79">
        <f t="shared" si="73"/>
        <v>0</v>
      </c>
      <c r="AG99" s="97">
        <v>0</v>
      </c>
      <c r="AH99" s="99">
        <f t="shared" si="74"/>
        <v>0</v>
      </c>
      <c r="AI99" s="78">
        <f t="shared" si="75"/>
        <v>0</v>
      </c>
      <c r="AJ99" s="78">
        <f t="shared" si="76"/>
        <v>0</v>
      </c>
      <c r="AK99" s="78">
        <f t="shared" si="76"/>
        <v>0</v>
      </c>
      <c r="AL99" s="78">
        <f t="shared" si="76"/>
        <v>0</v>
      </c>
      <c r="AM99" s="97">
        <v>0</v>
      </c>
      <c r="AN99" s="99">
        <f t="shared" si="77"/>
        <v>0</v>
      </c>
      <c r="AO99" s="102">
        <f t="shared" si="78"/>
        <v>0</v>
      </c>
      <c r="AP99" s="97">
        <v>0</v>
      </c>
      <c r="AQ99" s="99">
        <f t="shared" si="79"/>
        <v>0</v>
      </c>
      <c r="AR99" s="79">
        <f t="shared" si="80"/>
        <v>0</v>
      </c>
      <c r="AS99" s="82">
        <f t="shared" si="81"/>
        <v>0</v>
      </c>
      <c r="AT99" s="78">
        <f t="shared" si="81"/>
        <v>0</v>
      </c>
      <c r="AU99" s="82">
        <f t="shared" si="81"/>
        <v>0</v>
      </c>
      <c r="AV99" s="81">
        <v>0</v>
      </c>
      <c r="AW99" s="99">
        <f t="shared" si="82"/>
        <v>0</v>
      </c>
      <c r="AX99" s="102">
        <f t="shared" si="83"/>
        <v>0</v>
      </c>
      <c r="AY99" s="78">
        <v>0</v>
      </c>
      <c r="AZ99" s="99">
        <f t="shared" si="84"/>
        <v>0</v>
      </c>
      <c r="BA99" s="79">
        <f t="shared" si="85"/>
        <v>0</v>
      </c>
      <c r="BB99" s="82">
        <f t="shared" si="86"/>
        <v>0</v>
      </c>
      <c r="BC99" s="79">
        <f t="shared" si="86"/>
        <v>0</v>
      </c>
      <c r="BD99" s="102">
        <f t="shared" si="86"/>
        <v>0</v>
      </c>
      <c r="BE99" s="83">
        <f t="shared" si="52"/>
        <v>1</v>
      </c>
      <c r="BF99" s="200">
        <f t="shared" si="52"/>
        <v>4.6840000000000002</v>
      </c>
      <c r="BG99" s="83">
        <f t="shared" si="54"/>
        <v>28.103999999999999</v>
      </c>
      <c r="BH99" s="83">
        <f t="shared" si="55"/>
        <v>1</v>
      </c>
      <c r="BI99" s="83">
        <f t="shared" si="91"/>
        <v>0.82200000000000273</v>
      </c>
      <c r="BJ99" s="83">
        <f t="shared" si="92"/>
        <v>4.9320000000000164</v>
      </c>
      <c r="BK99" s="83">
        <f t="shared" si="56"/>
        <v>2</v>
      </c>
      <c r="BL99" s="83">
        <f t="shared" si="57"/>
        <v>5.5060000000000029</v>
      </c>
      <c r="BM99" s="84">
        <f t="shared" si="87"/>
        <v>33.036000000000016</v>
      </c>
      <c r="BN99" s="185">
        <f t="shared" si="88"/>
        <v>16.518000000000008</v>
      </c>
      <c r="BO99" s="186">
        <f t="shared" si="89"/>
        <v>16.5</v>
      </c>
    </row>
    <row r="100" spans="1:67" ht="16.5">
      <c r="A100" s="95">
        <v>93</v>
      </c>
      <c r="B100" s="96" t="s">
        <v>396</v>
      </c>
      <c r="C100" s="97">
        <v>0</v>
      </c>
      <c r="D100" s="79">
        <f t="shared" si="58"/>
        <v>0</v>
      </c>
      <c r="E100" s="79">
        <f t="shared" si="59"/>
        <v>0</v>
      </c>
      <c r="F100" s="98">
        <v>0</v>
      </c>
      <c r="G100" s="99">
        <f>F100*(70.822-70.822)</f>
        <v>0</v>
      </c>
      <c r="H100" s="79">
        <f t="shared" si="60"/>
        <v>0</v>
      </c>
      <c r="I100" s="80">
        <f t="shared" si="61"/>
        <v>0</v>
      </c>
      <c r="J100" s="100">
        <f t="shared" si="61"/>
        <v>0</v>
      </c>
      <c r="K100" s="100">
        <f t="shared" si="61"/>
        <v>0</v>
      </c>
      <c r="L100" s="97">
        <v>0</v>
      </c>
      <c r="M100" s="79">
        <f t="shared" si="62"/>
        <v>0</v>
      </c>
      <c r="N100" s="79">
        <f t="shared" si="63"/>
        <v>0</v>
      </c>
      <c r="O100" s="97">
        <v>0</v>
      </c>
      <c r="P100" s="99">
        <f t="shared" si="64"/>
        <v>0</v>
      </c>
      <c r="Q100" s="79">
        <f t="shared" si="65"/>
        <v>0</v>
      </c>
      <c r="R100" s="80">
        <f t="shared" si="66"/>
        <v>0</v>
      </c>
      <c r="S100" s="100">
        <f t="shared" si="66"/>
        <v>0</v>
      </c>
      <c r="T100" s="100">
        <f t="shared" si="66"/>
        <v>0</v>
      </c>
      <c r="U100" s="97">
        <v>0</v>
      </c>
      <c r="V100" s="79">
        <f t="shared" si="67"/>
        <v>0</v>
      </c>
      <c r="W100" s="79">
        <f t="shared" si="68"/>
        <v>0</v>
      </c>
      <c r="X100" s="101">
        <v>0</v>
      </c>
      <c r="Y100" s="99">
        <f t="shared" si="69"/>
        <v>0</v>
      </c>
      <c r="Z100" s="79">
        <f t="shared" si="70"/>
        <v>0</v>
      </c>
      <c r="AA100" s="80">
        <f t="shared" si="71"/>
        <v>0</v>
      </c>
      <c r="AB100" s="80">
        <f t="shared" si="71"/>
        <v>0</v>
      </c>
      <c r="AC100" s="80">
        <f t="shared" si="71"/>
        <v>0</v>
      </c>
      <c r="AD100" s="97">
        <v>0</v>
      </c>
      <c r="AE100" s="79">
        <f t="shared" si="72"/>
        <v>0</v>
      </c>
      <c r="AF100" s="79">
        <f t="shared" si="73"/>
        <v>0</v>
      </c>
      <c r="AG100" s="97">
        <v>0</v>
      </c>
      <c r="AH100" s="99">
        <f t="shared" si="74"/>
        <v>0</v>
      </c>
      <c r="AI100" s="78">
        <f t="shared" si="75"/>
        <v>0</v>
      </c>
      <c r="AJ100" s="78">
        <f t="shared" si="76"/>
        <v>0</v>
      </c>
      <c r="AK100" s="78">
        <f t="shared" si="76"/>
        <v>0</v>
      </c>
      <c r="AL100" s="78">
        <f t="shared" si="76"/>
        <v>0</v>
      </c>
      <c r="AM100" s="97">
        <v>0</v>
      </c>
      <c r="AN100" s="99">
        <f t="shared" si="77"/>
        <v>0</v>
      </c>
      <c r="AO100" s="102">
        <f t="shared" si="78"/>
        <v>0</v>
      </c>
      <c r="AP100" s="97">
        <v>0</v>
      </c>
      <c r="AQ100" s="99">
        <f t="shared" si="79"/>
        <v>0</v>
      </c>
      <c r="AR100" s="79">
        <f t="shared" si="80"/>
        <v>0</v>
      </c>
      <c r="AS100" s="82">
        <f t="shared" si="81"/>
        <v>0</v>
      </c>
      <c r="AT100" s="78">
        <f t="shared" si="81"/>
        <v>0</v>
      </c>
      <c r="AU100" s="82">
        <f t="shared" si="81"/>
        <v>0</v>
      </c>
      <c r="AV100" s="81">
        <v>0</v>
      </c>
      <c r="AW100" s="99">
        <f t="shared" si="82"/>
        <v>0</v>
      </c>
      <c r="AX100" s="102">
        <f t="shared" si="83"/>
        <v>0</v>
      </c>
      <c r="AY100" s="78">
        <v>0</v>
      </c>
      <c r="AZ100" s="99">
        <f t="shared" si="84"/>
        <v>0</v>
      </c>
      <c r="BA100" s="79">
        <f t="shared" si="85"/>
        <v>0</v>
      </c>
      <c r="BB100" s="82">
        <f t="shared" si="86"/>
        <v>0</v>
      </c>
      <c r="BC100" s="79">
        <f t="shared" si="86"/>
        <v>0</v>
      </c>
      <c r="BD100" s="102">
        <f t="shared" si="86"/>
        <v>0</v>
      </c>
      <c r="BE100" s="83">
        <f t="shared" si="52"/>
        <v>0</v>
      </c>
      <c r="BF100" s="200">
        <f t="shared" si="52"/>
        <v>0</v>
      </c>
      <c r="BG100" s="83">
        <f t="shared" si="54"/>
        <v>0</v>
      </c>
      <c r="BH100" s="83">
        <f t="shared" si="55"/>
        <v>0</v>
      </c>
      <c r="BI100" s="83">
        <f t="shared" si="91"/>
        <v>0</v>
      </c>
      <c r="BJ100" s="83">
        <f t="shared" si="92"/>
        <v>0</v>
      </c>
      <c r="BK100" s="83">
        <f t="shared" si="56"/>
        <v>0</v>
      </c>
      <c r="BL100" s="83">
        <f t="shared" si="57"/>
        <v>0</v>
      </c>
      <c r="BM100" s="84">
        <f t="shared" si="87"/>
        <v>0</v>
      </c>
      <c r="BN100" s="185">
        <f t="shared" si="88"/>
        <v>0</v>
      </c>
      <c r="BO100" s="186">
        <f t="shared" si="89"/>
        <v>0</v>
      </c>
    </row>
    <row r="101" spans="1:67" ht="16.5">
      <c r="A101" s="95">
        <v>94</v>
      </c>
      <c r="B101" s="96" t="s">
        <v>397</v>
      </c>
      <c r="C101" s="97">
        <v>0</v>
      </c>
      <c r="D101" s="79">
        <f t="shared" si="58"/>
        <v>0</v>
      </c>
      <c r="E101" s="79">
        <f t="shared" si="59"/>
        <v>0</v>
      </c>
      <c r="F101" s="98">
        <v>0</v>
      </c>
      <c r="G101" s="99">
        <f t="shared" ref="G101:G118" si="93">F101*(70.822-70.822)</f>
        <v>0</v>
      </c>
      <c r="H101" s="79">
        <f t="shared" si="60"/>
        <v>0</v>
      </c>
      <c r="I101" s="80">
        <f t="shared" si="61"/>
        <v>0</v>
      </c>
      <c r="J101" s="100">
        <f t="shared" si="61"/>
        <v>0</v>
      </c>
      <c r="K101" s="100">
        <f t="shared" si="61"/>
        <v>0</v>
      </c>
      <c r="L101" s="97">
        <v>0</v>
      </c>
      <c r="M101" s="79">
        <f t="shared" si="62"/>
        <v>0</v>
      </c>
      <c r="N101" s="79">
        <f t="shared" si="63"/>
        <v>0</v>
      </c>
      <c r="O101" s="97">
        <v>0</v>
      </c>
      <c r="P101" s="99">
        <f t="shared" si="64"/>
        <v>0</v>
      </c>
      <c r="Q101" s="79">
        <f t="shared" si="65"/>
        <v>0</v>
      </c>
      <c r="R101" s="80">
        <f t="shared" si="66"/>
        <v>0</v>
      </c>
      <c r="S101" s="100">
        <f t="shared" si="66"/>
        <v>0</v>
      </c>
      <c r="T101" s="100">
        <f t="shared" si="66"/>
        <v>0</v>
      </c>
      <c r="U101" s="97">
        <v>0</v>
      </c>
      <c r="V101" s="79">
        <f t="shared" si="67"/>
        <v>0</v>
      </c>
      <c r="W101" s="79">
        <f t="shared" si="68"/>
        <v>0</v>
      </c>
      <c r="X101" s="101">
        <v>0</v>
      </c>
      <c r="Y101" s="99">
        <f t="shared" si="69"/>
        <v>0</v>
      </c>
      <c r="Z101" s="79">
        <f t="shared" si="70"/>
        <v>0</v>
      </c>
      <c r="AA101" s="80">
        <f t="shared" si="71"/>
        <v>0</v>
      </c>
      <c r="AB101" s="80">
        <f t="shared" si="71"/>
        <v>0</v>
      </c>
      <c r="AC101" s="80">
        <f t="shared" si="71"/>
        <v>0</v>
      </c>
      <c r="AD101" s="97">
        <v>0</v>
      </c>
      <c r="AE101" s="79">
        <f t="shared" si="72"/>
        <v>0</v>
      </c>
      <c r="AF101" s="79">
        <f t="shared" si="73"/>
        <v>0</v>
      </c>
      <c r="AG101" s="97">
        <v>0</v>
      </c>
      <c r="AH101" s="99">
        <f t="shared" si="74"/>
        <v>0</v>
      </c>
      <c r="AI101" s="78">
        <f t="shared" si="75"/>
        <v>0</v>
      </c>
      <c r="AJ101" s="78">
        <f t="shared" si="76"/>
        <v>0</v>
      </c>
      <c r="AK101" s="78">
        <f t="shared" si="76"/>
        <v>0</v>
      </c>
      <c r="AL101" s="78">
        <f t="shared" si="76"/>
        <v>0</v>
      </c>
      <c r="AM101" s="97">
        <v>0</v>
      </c>
      <c r="AN101" s="99">
        <f t="shared" si="77"/>
        <v>0</v>
      </c>
      <c r="AO101" s="102">
        <f t="shared" si="78"/>
        <v>0</v>
      </c>
      <c r="AP101" s="97">
        <v>0</v>
      </c>
      <c r="AQ101" s="99">
        <f t="shared" si="79"/>
        <v>0</v>
      </c>
      <c r="AR101" s="79">
        <f t="shared" si="80"/>
        <v>0</v>
      </c>
      <c r="AS101" s="82">
        <f t="shared" si="81"/>
        <v>0</v>
      </c>
      <c r="AT101" s="78">
        <f t="shared" si="81"/>
        <v>0</v>
      </c>
      <c r="AU101" s="82">
        <f t="shared" si="81"/>
        <v>0</v>
      </c>
      <c r="AV101" s="81">
        <v>0</v>
      </c>
      <c r="AW101" s="99">
        <f t="shared" si="82"/>
        <v>0</v>
      </c>
      <c r="AX101" s="102">
        <f t="shared" si="83"/>
        <v>0</v>
      </c>
      <c r="AY101" s="78">
        <v>0</v>
      </c>
      <c r="AZ101" s="99">
        <f t="shared" si="84"/>
        <v>0</v>
      </c>
      <c r="BA101" s="79">
        <f t="shared" si="85"/>
        <v>0</v>
      </c>
      <c r="BB101" s="82">
        <f t="shared" si="86"/>
        <v>0</v>
      </c>
      <c r="BC101" s="79">
        <f t="shared" si="86"/>
        <v>0</v>
      </c>
      <c r="BD101" s="102">
        <f t="shared" si="86"/>
        <v>0</v>
      </c>
      <c r="BE101" s="83">
        <f t="shared" si="52"/>
        <v>0</v>
      </c>
      <c r="BF101" s="200">
        <f t="shared" si="52"/>
        <v>0</v>
      </c>
      <c r="BG101" s="83">
        <f t="shared" si="54"/>
        <v>0</v>
      </c>
      <c r="BH101" s="83">
        <f t="shared" si="55"/>
        <v>0</v>
      </c>
      <c r="BI101" s="83">
        <f t="shared" si="91"/>
        <v>0</v>
      </c>
      <c r="BJ101" s="83">
        <f t="shared" si="92"/>
        <v>0</v>
      </c>
      <c r="BK101" s="83">
        <f t="shared" si="56"/>
        <v>0</v>
      </c>
      <c r="BL101" s="83">
        <f t="shared" si="57"/>
        <v>0</v>
      </c>
      <c r="BM101" s="84">
        <f t="shared" si="87"/>
        <v>0</v>
      </c>
      <c r="BN101" s="185">
        <f t="shared" si="88"/>
        <v>0</v>
      </c>
      <c r="BO101" s="186">
        <f t="shared" si="89"/>
        <v>0</v>
      </c>
    </row>
    <row r="102" spans="1:67" ht="16.5">
      <c r="A102" s="95">
        <v>95</v>
      </c>
      <c r="B102" s="96" t="s">
        <v>398</v>
      </c>
      <c r="C102" s="97">
        <v>2</v>
      </c>
      <c r="D102" s="79">
        <f t="shared" si="58"/>
        <v>9.3680000000000003</v>
      </c>
      <c r="E102" s="79">
        <f t="shared" si="59"/>
        <v>56.207999999999998</v>
      </c>
      <c r="F102" s="98">
        <v>0</v>
      </c>
      <c r="G102" s="99">
        <f t="shared" si="93"/>
        <v>0</v>
      </c>
      <c r="H102" s="79">
        <f t="shared" si="60"/>
        <v>0</v>
      </c>
      <c r="I102" s="80">
        <f t="shared" si="61"/>
        <v>2</v>
      </c>
      <c r="J102" s="100">
        <f t="shared" si="61"/>
        <v>9.3680000000000003</v>
      </c>
      <c r="K102" s="100">
        <f t="shared" si="61"/>
        <v>56.207999999999998</v>
      </c>
      <c r="L102" s="97">
        <v>2</v>
      </c>
      <c r="M102" s="79">
        <f t="shared" si="62"/>
        <v>9.3680000000000003</v>
      </c>
      <c r="N102" s="79">
        <f t="shared" si="63"/>
        <v>56.207999999999998</v>
      </c>
      <c r="O102" s="97">
        <v>0</v>
      </c>
      <c r="P102" s="99">
        <f t="shared" si="64"/>
        <v>0</v>
      </c>
      <c r="Q102" s="79">
        <f t="shared" si="65"/>
        <v>0</v>
      </c>
      <c r="R102" s="80">
        <f t="shared" si="66"/>
        <v>2</v>
      </c>
      <c r="S102" s="100">
        <f t="shared" si="66"/>
        <v>9.3680000000000003</v>
      </c>
      <c r="T102" s="100">
        <f t="shared" si="66"/>
        <v>56.207999999999998</v>
      </c>
      <c r="U102" s="97">
        <v>0</v>
      </c>
      <c r="V102" s="79">
        <f t="shared" si="67"/>
        <v>0</v>
      </c>
      <c r="W102" s="79">
        <f t="shared" si="68"/>
        <v>0</v>
      </c>
      <c r="X102" s="101">
        <v>0</v>
      </c>
      <c r="Y102" s="99">
        <f t="shared" si="69"/>
        <v>0</v>
      </c>
      <c r="Z102" s="79">
        <f t="shared" si="70"/>
        <v>0</v>
      </c>
      <c r="AA102" s="80">
        <f t="shared" si="71"/>
        <v>0</v>
      </c>
      <c r="AB102" s="80">
        <f t="shared" si="71"/>
        <v>0</v>
      </c>
      <c r="AC102" s="80">
        <f t="shared" si="71"/>
        <v>0</v>
      </c>
      <c r="AD102" s="97">
        <v>0</v>
      </c>
      <c r="AE102" s="79">
        <f t="shared" si="72"/>
        <v>0</v>
      </c>
      <c r="AF102" s="79">
        <f t="shared" si="73"/>
        <v>0</v>
      </c>
      <c r="AG102" s="97">
        <v>0</v>
      </c>
      <c r="AH102" s="99">
        <f t="shared" si="74"/>
        <v>0</v>
      </c>
      <c r="AI102" s="78">
        <f t="shared" si="75"/>
        <v>0</v>
      </c>
      <c r="AJ102" s="78">
        <f t="shared" si="76"/>
        <v>0</v>
      </c>
      <c r="AK102" s="78">
        <f t="shared" si="76"/>
        <v>0</v>
      </c>
      <c r="AL102" s="78">
        <f t="shared" si="76"/>
        <v>0</v>
      </c>
      <c r="AM102" s="97">
        <v>0</v>
      </c>
      <c r="AN102" s="99">
        <f t="shared" si="77"/>
        <v>0</v>
      </c>
      <c r="AO102" s="102">
        <f t="shared" si="78"/>
        <v>0</v>
      </c>
      <c r="AP102" s="97">
        <v>0</v>
      </c>
      <c r="AQ102" s="99">
        <f t="shared" si="79"/>
        <v>0</v>
      </c>
      <c r="AR102" s="79">
        <f t="shared" si="80"/>
        <v>0</v>
      </c>
      <c r="AS102" s="82">
        <f t="shared" si="81"/>
        <v>0</v>
      </c>
      <c r="AT102" s="78">
        <f t="shared" si="81"/>
        <v>0</v>
      </c>
      <c r="AU102" s="82">
        <f t="shared" si="81"/>
        <v>0</v>
      </c>
      <c r="AV102" s="81">
        <v>0</v>
      </c>
      <c r="AW102" s="99">
        <f t="shared" si="82"/>
        <v>0</v>
      </c>
      <c r="AX102" s="102">
        <f t="shared" si="83"/>
        <v>0</v>
      </c>
      <c r="AY102" s="78">
        <v>0</v>
      </c>
      <c r="AZ102" s="99">
        <f t="shared" si="84"/>
        <v>0</v>
      </c>
      <c r="BA102" s="79">
        <f t="shared" si="85"/>
        <v>0</v>
      </c>
      <c r="BB102" s="82">
        <f t="shared" si="86"/>
        <v>0</v>
      </c>
      <c r="BC102" s="79">
        <f t="shared" si="86"/>
        <v>0</v>
      </c>
      <c r="BD102" s="102">
        <f t="shared" si="86"/>
        <v>0</v>
      </c>
      <c r="BE102" s="83">
        <f t="shared" si="52"/>
        <v>2</v>
      </c>
      <c r="BF102" s="200">
        <f t="shared" si="52"/>
        <v>9.3680000000000003</v>
      </c>
      <c r="BG102" s="83">
        <f t="shared" si="54"/>
        <v>56.207999999999998</v>
      </c>
      <c r="BH102" s="83">
        <f t="shared" si="55"/>
        <v>0</v>
      </c>
      <c r="BI102" s="83">
        <f t="shared" si="91"/>
        <v>0</v>
      </c>
      <c r="BJ102" s="83">
        <f t="shared" si="92"/>
        <v>0</v>
      </c>
      <c r="BK102" s="83">
        <f t="shared" si="56"/>
        <v>2</v>
      </c>
      <c r="BL102" s="83">
        <f t="shared" si="57"/>
        <v>9.3680000000000003</v>
      </c>
      <c r="BM102" s="84">
        <f t="shared" si="87"/>
        <v>56.207999999999998</v>
      </c>
      <c r="BN102" s="185">
        <f t="shared" si="88"/>
        <v>28.103999999999999</v>
      </c>
      <c r="BO102" s="186">
        <f t="shared" si="89"/>
        <v>28.1</v>
      </c>
    </row>
    <row r="103" spans="1:67" ht="16.5">
      <c r="A103" s="95">
        <v>96</v>
      </c>
      <c r="B103" s="96" t="s">
        <v>399</v>
      </c>
      <c r="C103" s="97">
        <v>0.25</v>
      </c>
      <c r="D103" s="79">
        <f t="shared" si="58"/>
        <v>1.171</v>
      </c>
      <c r="E103" s="79">
        <f t="shared" si="59"/>
        <v>7.0259999999999998</v>
      </c>
      <c r="F103" s="98">
        <v>0</v>
      </c>
      <c r="G103" s="99">
        <f t="shared" si="93"/>
        <v>0</v>
      </c>
      <c r="H103" s="79">
        <f t="shared" si="60"/>
        <v>0</v>
      </c>
      <c r="I103" s="80">
        <f t="shared" si="61"/>
        <v>0.25</v>
      </c>
      <c r="J103" s="100">
        <f t="shared" si="61"/>
        <v>1.171</v>
      </c>
      <c r="K103" s="100">
        <f t="shared" si="61"/>
        <v>7.0259999999999998</v>
      </c>
      <c r="L103" s="97">
        <v>0</v>
      </c>
      <c r="M103" s="79">
        <f t="shared" si="62"/>
        <v>0</v>
      </c>
      <c r="N103" s="79">
        <f t="shared" si="63"/>
        <v>0</v>
      </c>
      <c r="O103" s="97">
        <v>0</v>
      </c>
      <c r="P103" s="99">
        <f t="shared" si="64"/>
        <v>0</v>
      </c>
      <c r="Q103" s="79">
        <f t="shared" si="65"/>
        <v>0</v>
      </c>
      <c r="R103" s="80">
        <f t="shared" si="66"/>
        <v>0</v>
      </c>
      <c r="S103" s="100">
        <f t="shared" si="66"/>
        <v>0</v>
      </c>
      <c r="T103" s="100">
        <f t="shared" si="66"/>
        <v>0</v>
      </c>
      <c r="U103" s="97">
        <v>1</v>
      </c>
      <c r="V103" s="79">
        <f t="shared" si="67"/>
        <v>4.6840000000000002</v>
      </c>
      <c r="W103" s="79">
        <f t="shared" si="68"/>
        <v>28.103999999999999</v>
      </c>
      <c r="X103" s="101">
        <v>0</v>
      </c>
      <c r="Y103" s="99">
        <f t="shared" si="69"/>
        <v>0</v>
      </c>
      <c r="Z103" s="79">
        <f t="shared" si="70"/>
        <v>0</v>
      </c>
      <c r="AA103" s="80">
        <f t="shared" si="71"/>
        <v>1</v>
      </c>
      <c r="AB103" s="80">
        <f t="shared" si="71"/>
        <v>4.6840000000000002</v>
      </c>
      <c r="AC103" s="80">
        <f t="shared" si="71"/>
        <v>28.103999999999999</v>
      </c>
      <c r="AD103" s="97">
        <v>0</v>
      </c>
      <c r="AE103" s="79">
        <f t="shared" si="72"/>
        <v>0</v>
      </c>
      <c r="AF103" s="79">
        <f t="shared" si="73"/>
        <v>0</v>
      </c>
      <c r="AG103" s="97">
        <v>0</v>
      </c>
      <c r="AH103" s="99">
        <f t="shared" si="74"/>
        <v>0</v>
      </c>
      <c r="AI103" s="78">
        <f t="shared" si="75"/>
        <v>0</v>
      </c>
      <c r="AJ103" s="78">
        <f t="shared" si="76"/>
        <v>0</v>
      </c>
      <c r="AK103" s="78">
        <f t="shared" si="76"/>
        <v>0</v>
      </c>
      <c r="AL103" s="78">
        <f t="shared" si="76"/>
        <v>0</v>
      </c>
      <c r="AM103" s="97">
        <v>0</v>
      </c>
      <c r="AN103" s="99">
        <f t="shared" si="77"/>
        <v>0</v>
      </c>
      <c r="AO103" s="102">
        <f t="shared" si="78"/>
        <v>0</v>
      </c>
      <c r="AP103" s="97">
        <v>0</v>
      </c>
      <c r="AQ103" s="99">
        <f t="shared" si="79"/>
        <v>0</v>
      </c>
      <c r="AR103" s="79">
        <f t="shared" si="80"/>
        <v>0</v>
      </c>
      <c r="AS103" s="82">
        <f t="shared" si="81"/>
        <v>0</v>
      </c>
      <c r="AT103" s="78">
        <f t="shared" si="81"/>
        <v>0</v>
      </c>
      <c r="AU103" s="82">
        <f t="shared" si="81"/>
        <v>0</v>
      </c>
      <c r="AV103" s="81">
        <v>0</v>
      </c>
      <c r="AW103" s="99">
        <f t="shared" si="82"/>
        <v>0</v>
      </c>
      <c r="AX103" s="102">
        <f t="shared" si="83"/>
        <v>0</v>
      </c>
      <c r="AY103" s="78">
        <v>0</v>
      </c>
      <c r="AZ103" s="99">
        <f t="shared" si="84"/>
        <v>0</v>
      </c>
      <c r="BA103" s="79">
        <f t="shared" si="85"/>
        <v>0</v>
      </c>
      <c r="BB103" s="82">
        <f t="shared" si="86"/>
        <v>0</v>
      </c>
      <c r="BC103" s="79">
        <f t="shared" si="86"/>
        <v>0</v>
      </c>
      <c r="BD103" s="102">
        <f t="shared" si="86"/>
        <v>0</v>
      </c>
      <c r="BE103" s="83">
        <f t="shared" si="52"/>
        <v>1.25</v>
      </c>
      <c r="BF103" s="200">
        <f t="shared" si="52"/>
        <v>5.8550000000000004</v>
      </c>
      <c r="BG103" s="83">
        <f t="shared" si="54"/>
        <v>35.129999999999995</v>
      </c>
      <c r="BH103" s="83">
        <f t="shared" si="55"/>
        <v>0</v>
      </c>
      <c r="BI103" s="83">
        <f t="shared" si="91"/>
        <v>0</v>
      </c>
      <c r="BJ103" s="83">
        <f t="shared" si="92"/>
        <v>0</v>
      </c>
      <c r="BK103" s="83">
        <f t="shared" si="56"/>
        <v>1.25</v>
      </c>
      <c r="BL103" s="83">
        <f t="shared" si="57"/>
        <v>5.8550000000000004</v>
      </c>
      <c r="BM103" s="84">
        <f t="shared" si="87"/>
        <v>35.129999999999995</v>
      </c>
      <c r="BN103" s="185">
        <f t="shared" si="88"/>
        <v>17.564999999999998</v>
      </c>
      <c r="BO103" s="186">
        <f t="shared" si="89"/>
        <v>17.600000000000001</v>
      </c>
    </row>
    <row r="104" spans="1:67" ht="16.5">
      <c r="A104" s="95">
        <v>97</v>
      </c>
      <c r="B104" s="96" t="s">
        <v>400</v>
      </c>
      <c r="C104" s="97">
        <v>0</v>
      </c>
      <c r="D104" s="79">
        <f t="shared" si="58"/>
        <v>0</v>
      </c>
      <c r="E104" s="79">
        <f t="shared" si="59"/>
        <v>0</v>
      </c>
      <c r="F104" s="98">
        <v>0</v>
      </c>
      <c r="G104" s="99">
        <f t="shared" si="93"/>
        <v>0</v>
      </c>
      <c r="H104" s="79">
        <f t="shared" si="60"/>
        <v>0</v>
      </c>
      <c r="I104" s="80">
        <f t="shared" si="61"/>
        <v>0</v>
      </c>
      <c r="J104" s="100">
        <f t="shared" si="61"/>
        <v>0</v>
      </c>
      <c r="K104" s="100">
        <f t="shared" si="61"/>
        <v>0</v>
      </c>
      <c r="L104" s="97">
        <v>0</v>
      </c>
      <c r="M104" s="79">
        <f t="shared" si="62"/>
        <v>0</v>
      </c>
      <c r="N104" s="79">
        <f t="shared" si="63"/>
        <v>0</v>
      </c>
      <c r="O104" s="97">
        <v>0</v>
      </c>
      <c r="P104" s="99">
        <f t="shared" si="64"/>
        <v>0</v>
      </c>
      <c r="Q104" s="79">
        <f t="shared" si="65"/>
        <v>0</v>
      </c>
      <c r="R104" s="80">
        <f t="shared" si="66"/>
        <v>0</v>
      </c>
      <c r="S104" s="100">
        <f t="shared" si="66"/>
        <v>0</v>
      </c>
      <c r="T104" s="100">
        <f t="shared" si="66"/>
        <v>0</v>
      </c>
      <c r="U104" s="97">
        <v>0</v>
      </c>
      <c r="V104" s="79">
        <f t="shared" si="67"/>
        <v>0</v>
      </c>
      <c r="W104" s="79">
        <f t="shared" si="68"/>
        <v>0</v>
      </c>
      <c r="X104" s="101">
        <v>0</v>
      </c>
      <c r="Y104" s="99">
        <f t="shared" si="69"/>
        <v>0</v>
      </c>
      <c r="Z104" s="79">
        <f t="shared" si="70"/>
        <v>0</v>
      </c>
      <c r="AA104" s="80">
        <f t="shared" si="71"/>
        <v>0</v>
      </c>
      <c r="AB104" s="80">
        <f t="shared" si="71"/>
        <v>0</v>
      </c>
      <c r="AC104" s="80">
        <f t="shared" si="71"/>
        <v>0</v>
      </c>
      <c r="AD104" s="97">
        <v>0</v>
      </c>
      <c r="AE104" s="79">
        <f t="shared" si="72"/>
        <v>0</v>
      </c>
      <c r="AF104" s="79">
        <f t="shared" si="73"/>
        <v>0</v>
      </c>
      <c r="AG104" s="97">
        <v>0</v>
      </c>
      <c r="AH104" s="99">
        <f t="shared" si="74"/>
        <v>0</v>
      </c>
      <c r="AI104" s="78">
        <f t="shared" si="75"/>
        <v>0</v>
      </c>
      <c r="AJ104" s="78">
        <f t="shared" si="76"/>
        <v>0</v>
      </c>
      <c r="AK104" s="78">
        <f t="shared" si="76"/>
        <v>0</v>
      </c>
      <c r="AL104" s="78">
        <f t="shared" si="76"/>
        <v>0</v>
      </c>
      <c r="AM104" s="97">
        <v>0</v>
      </c>
      <c r="AN104" s="99">
        <f t="shared" si="77"/>
        <v>0</v>
      </c>
      <c r="AO104" s="102">
        <f t="shared" si="78"/>
        <v>0</v>
      </c>
      <c r="AP104" s="97">
        <v>0</v>
      </c>
      <c r="AQ104" s="99">
        <f t="shared" si="79"/>
        <v>0</v>
      </c>
      <c r="AR104" s="79">
        <f t="shared" si="80"/>
        <v>0</v>
      </c>
      <c r="AS104" s="82">
        <f t="shared" si="81"/>
        <v>0</v>
      </c>
      <c r="AT104" s="78">
        <f t="shared" si="81"/>
        <v>0</v>
      </c>
      <c r="AU104" s="82">
        <f t="shared" si="81"/>
        <v>0</v>
      </c>
      <c r="AV104" s="81">
        <v>0</v>
      </c>
      <c r="AW104" s="99">
        <f t="shared" si="82"/>
        <v>0</v>
      </c>
      <c r="AX104" s="102">
        <f t="shared" si="83"/>
        <v>0</v>
      </c>
      <c r="AY104" s="78">
        <v>0</v>
      </c>
      <c r="AZ104" s="99">
        <f t="shared" si="84"/>
        <v>0</v>
      </c>
      <c r="BA104" s="79">
        <f t="shared" si="85"/>
        <v>0</v>
      </c>
      <c r="BB104" s="82">
        <f t="shared" si="86"/>
        <v>0</v>
      </c>
      <c r="BC104" s="79">
        <f t="shared" si="86"/>
        <v>0</v>
      </c>
      <c r="BD104" s="102">
        <f t="shared" si="86"/>
        <v>0</v>
      </c>
      <c r="BE104" s="83">
        <f t="shared" si="52"/>
        <v>0</v>
      </c>
      <c r="BF104" s="200">
        <f t="shared" si="52"/>
        <v>0</v>
      </c>
      <c r="BG104" s="83">
        <f t="shared" ref="BG104:BG121" si="94">E104+W104+AO104</f>
        <v>0</v>
      </c>
      <c r="BH104" s="83">
        <f t="shared" ref="BH104:BH121" si="95">F104+X104+AP104</f>
        <v>0</v>
      </c>
      <c r="BI104" s="83">
        <f t="shared" si="91"/>
        <v>0</v>
      </c>
      <c r="BJ104" s="83">
        <f t="shared" si="92"/>
        <v>0</v>
      </c>
      <c r="BK104" s="83">
        <f t="shared" ref="BK104:BK121" si="96">BE104+BH104</f>
        <v>0</v>
      </c>
      <c r="BL104" s="83">
        <f t="shared" ref="BL104:BL121" si="97">BF104+BI104</f>
        <v>0</v>
      </c>
      <c r="BM104" s="84">
        <f t="shared" si="87"/>
        <v>0</v>
      </c>
      <c r="BN104" s="185">
        <f t="shared" si="88"/>
        <v>0</v>
      </c>
      <c r="BO104" s="186">
        <f t="shared" si="89"/>
        <v>0</v>
      </c>
    </row>
    <row r="105" spans="1:67" ht="16.5">
      <c r="A105" s="95">
        <v>98</v>
      </c>
      <c r="B105" s="96" t="s">
        <v>178</v>
      </c>
      <c r="C105" s="97">
        <v>0</v>
      </c>
      <c r="D105" s="79">
        <f t="shared" si="58"/>
        <v>0</v>
      </c>
      <c r="E105" s="79">
        <f t="shared" si="59"/>
        <v>0</v>
      </c>
      <c r="F105" s="98">
        <v>0</v>
      </c>
      <c r="G105" s="99">
        <f t="shared" si="93"/>
        <v>0</v>
      </c>
      <c r="H105" s="79">
        <f t="shared" si="60"/>
        <v>0</v>
      </c>
      <c r="I105" s="80">
        <f t="shared" si="61"/>
        <v>0</v>
      </c>
      <c r="J105" s="100">
        <f t="shared" si="61"/>
        <v>0</v>
      </c>
      <c r="K105" s="100">
        <f t="shared" si="61"/>
        <v>0</v>
      </c>
      <c r="L105" s="97">
        <v>0</v>
      </c>
      <c r="M105" s="79">
        <f t="shared" si="62"/>
        <v>0</v>
      </c>
      <c r="N105" s="79">
        <f t="shared" si="63"/>
        <v>0</v>
      </c>
      <c r="O105" s="97">
        <v>0</v>
      </c>
      <c r="P105" s="99">
        <f t="shared" si="64"/>
        <v>0</v>
      </c>
      <c r="Q105" s="79">
        <f t="shared" si="65"/>
        <v>0</v>
      </c>
      <c r="R105" s="80">
        <f t="shared" si="66"/>
        <v>0</v>
      </c>
      <c r="S105" s="100">
        <f t="shared" si="66"/>
        <v>0</v>
      </c>
      <c r="T105" s="100">
        <f t="shared" si="66"/>
        <v>0</v>
      </c>
      <c r="U105" s="97">
        <v>0</v>
      </c>
      <c r="V105" s="79">
        <f t="shared" si="67"/>
        <v>0</v>
      </c>
      <c r="W105" s="79">
        <f t="shared" si="68"/>
        <v>0</v>
      </c>
      <c r="X105" s="101">
        <v>0</v>
      </c>
      <c r="Y105" s="99">
        <f t="shared" si="69"/>
        <v>0</v>
      </c>
      <c r="Z105" s="79">
        <f t="shared" si="70"/>
        <v>0</v>
      </c>
      <c r="AA105" s="80">
        <f t="shared" si="71"/>
        <v>0</v>
      </c>
      <c r="AB105" s="80">
        <f t="shared" si="71"/>
        <v>0</v>
      </c>
      <c r="AC105" s="80">
        <f t="shared" si="71"/>
        <v>0</v>
      </c>
      <c r="AD105" s="97">
        <v>0</v>
      </c>
      <c r="AE105" s="79">
        <f t="shared" si="72"/>
        <v>0</v>
      </c>
      <c r="AF105" s="79">
        <f t="shared" si="73"/>
        <v>0</v>
      </c>
      <c r="AG105" s="97">
        <v>0</v>
      </c>
      <c r="AH105" s="99">
        <f t="shared" si="74"/>
        <v>0</v>
      </c>
      <c r="AI105" s="78">
        <f t="shared" si="75"/>
        <v>0</v>
      </c>
      <c r="AJ105" s="78">
        <f t="shared" si="76"/>
        <v>0</v>
      </c>
      <c r="AK105" s="78">
        <f t="shared" si="76"/>
        <v>0</v>
      </c>
      <c r="AL105" s="78">
        <f t="shared" si="76"/>
        <v>0</v>
      </c>
      <c r="AM105" s="97">
        <v>0</v>
      </c>
      <c r="AN105" s="99">
        <f t="shared" si="77"/>
        <v>0</v>
      </c>
      <c r="AO105" s="102">
        <f t="shared" si="78"/>
        <v>0</v>
      </c>
      <c r="AP105" s="97">
        <v>0</v>
      </c>
      <c r="AQ105" s="99">
        <f t="shared" si="79"/>
        <v>0</v>
      </c>
      <c r="AR105" s="79">
        <f t="shared" si="80"/>
        <v>0</v>
      </c>
      <c r="AS105" s="82">
        <f t="shared" si="81"/>
        <v>0</v>
      </c>
      <c r="AT105" s="78">
        <f t="shared" si="81"/>
        <v>0</v>
      </c>
      <c r="AU105" s="82">
        <f t="shared" si="81"/>
        <v>0</v>
      </c>
      <c r="AV105" s="81">
        <v>0</v>
      </c>
      <c r="AW105" s="99">
        <f t="shared" si="82"/>
        <v>0</v>
      </c>
      <c r="AX105" s="102">
        <f t="shared" si="83"/>
        <v>0</v>
      </c>
      <c r="AY105" s="78">
        <v>0</v>
      </c>
      <c r="AZ105" s="99">
        <f t="shared" si="84"/>
        <v>0</v>
      </c>
      <c r="BA105" s="79">
        <f t="shared" si="85"/>
        <v>0</v>
      </c>
      <c r="BB105" s="82">
        <f t="shared" si="86"/>
        <v>0</v>
      </c>
      <c r="BC105" s="79">
        <f t="shared" si="86"/>
        <v>0</v>
      </c>
      <c r="BD105" s="102">
        <f t="shared" si="86"/>
        <v>0</v>
      </c>
      <c r="BE105" s="83">
        <f t="shared" si="52"/>
        <v>0</v>
      </c>
      <c r="BF105" s="200">
        <f t="shared" si="52"/>
        <v>0</v>
      </c>
      <c r="BG105" s="83">
        <f t="shared" si="94"/>
        <v>0</v>
      </c>
      <c r="BH105" s="83">
        <f t="shared" si="95"/>
        <v>0</v>
      </c>
      <c r="BI105" s="83">
        <f t="shared" si="91"/>
        <v>0</v>
      </c>
      <c r="BJ105" s="83">
        <f t="shared" si="92"/>
        <v>0</v>
      </c>
      <c r="BK105" s="83">
        <f t="shared" si="96"/>
        <v>0</v>
      </c>
      <c r="BL105" s="83">
        <f t="shared" si="97"/>
        <v>0</v>
      </c>
      <c r="BM105" s="84">
        <f t="shared" si="87"/>
        <v>0</v>
      </c>
      <c r="BN105" s="185">
        <f t="shared" si="88"/>
        <v>0</v>
      </c>
      <c r="BO105" s="186">
        <f t="shared" si="89"/>
        <v>0</v>
      </c>
    </row>
    <row r="106" spans="1:67" ht="16.5">
      <c r="A106" s="95">
        <v>99</v>
      </c>
      <c r="B106" s="96" t="s">
        <v>401</v>
      </c>
      <c r="C106" s="97">
        <v>3</v>
      </c>
      <c r="D106" s="79">
        <f t="shared" si="58"/>
        <v>14.052</v>
      </c>
      <c r="E106" s="79">
        <f t="shared" si="59"/>
        <v>84.311999999999998</v>
      </c>
      <c r="F106" s="98">
        <v>0</v>
      </c>
      <c r="G106" s="99">
        <f t="shared" si="93"/>
        <v>0</v>
      </c>
      <c r="H106" s="79">
        <f t="shared" si="60"/>
        <v>0</v>
      </c>
      <c r="I106" s="80">
        <f t="shared" si="61"/>
        <v>3</v>
      </c>
      <c r="J106" s="100">
        <f t="shared" si="61"/>
        <v>14.052</v>
      </c>
      <c r="K106" s="100">
        <f t="shared" si="61"/>
        <v>84.311999999999998</v>
      </c>
      <c r="L106" s="97">
        <v>2</v>
      </c>
      <c r="M106" s="79">
        <f t="shared" si="62"/>
        <v>9.3680000000000003</v>
      </c>
      <c r="N106" s="79">
        <f t="shared" si="63"/>
        <v>56.207999999999998</v>
      </c>
      <c r="O106" s="97">
        <v>0</v>
      </c>
      <c r="P106" s="99">
        <f t="shared" si="64"/>
        <v>0</v>
      </c>
      <c r="Q106" s="79">
        <f t="shared" si="65"/>
        <v>0</v>
      </c>
      <c r="R106" s="80">
        <f t="shared" si="66"/>
        <v>2</v>
      </c>
      <c r="S106" s="100">
        <f t="shared" si="66"/>
        <v>9.3680000000000003</v>
      </c>
      <c r="T106" s="100">
        <f t="shared" si="66"/>
        <v>56.207999999999998</v>
      </c>
      <c r="U106" s="97">
        <v>0</v>
      </c>
      <c r="V106" s="79">
        <f t="shared" si="67"/>
        <v>0</v>
      </c>
      <c r="W106" s="79">
        <f t="shared" si="68"/>
        <v>0</v>
      </c>
      <c r="X106" s="101">
        <v>0</v>
      </c>
      <c r="Y106" s="99">
        <f t="shared" si="69"/>
        <v>0</v>
      </c>
      <c r="Z106" s="79">
        <f t="shared" si="70"/>
        <v>0</v>
      </c>
      <c r="AA106" s="80">
        <f t="shared" si="71"/>
        <v>0</v>
      </c>
      <c r="AB106" s="80">
        <f t="shared" si="71"/>
        <v>0</v>
      </c>
      <c r="AC106" s="80">
        <f t="shared" si="71"/>
        <v>0</v>
      </c>
      <c r="AD106" s="97">
        <v>0</v>
      </c>
      <c r="AE106" s="79">
        <f t="shared" si="72"/>
        <v>0</v>
      </c>
      <c r="AF106" s="79">
        <f t="shared" si="73"/>
        <v>0</v>
      </c>
      <c r="AG106" s="97">
        <v>0</v>
      </c>
      <c r="AH106" s="99">
        <f t="shared" si="74"/>
        <v>0</v>
      </c>
      <c r="AI106" s="78">
        <f t="shared" si="75"/>
        <v>0</v>
      </c>
      <c r="AJ106" s="78">
        <f t="shared" si="76"/>
        <v>0</v>
      </c>
      <c r="AK106" s="78">
        <f t="shared" si="76"/>
        <v>0</v>
      </c>
      <c r="AL106" s="78">
        <f t="shared" si="76"/>
        <v>0</v>
      </c>
      <c r="AM106" s="97">
        <v>0</v>
      </c>
      <c r="AN106" s="99">
        <f t="shared" si="77"/>
        <v>0</v>
      </c>
      <c r="AO106" s="102">
        <f t="shared" si="78"/>
        <v>0</v>
      </c>
      <c r="AP106" s="97">
        <v>0</v>
      </c>
      <c r="AQ106" s="99">
        <f t="shared" si="79"/>
        <v>0</v>
      </c>
      <c r="AR106" s="79">
        <f t="shared" si="80"/>
        <v>0</v>
      </c>
      <c r="AS106" s="82">
        <f t="shared" si="81"/>
        <v>0</v>
      </c>
      <c r="AT106" s="78">
        <f t="shared" si="81"/>
        <v>0</v>
      </c>
      <c r="AU106" s="82">
        <f t="shared" si="81"/>
        <v>0</v>
      </c>
      <c r="AV106" s="81">
        <v>0</v>
      </c>
      <c r="AW106" s="99">
        <f t="shared" si="82"/>
        <v>0</v>
      </c>
      <c r="AX106" s="102">
        <f t="shared" si="83"/>
        <v>0</v>
      </c>
      <c r="AY106" s="78">
        <v>0</v>
      </c>
      <c r="AZ106" s="99">
        <f t="shared" si="84"/>
        <v>0</v>
      </c>
      <c r="BA106" s="79">
        <f t="shared" si="85"/>
        <v>0</v>
      </c>
      <c r="BB106" s="82">
        <f t="shared" si="86"/>
        <v>0</v>
      </c>
      <c r="BC106" s="79">
        <f t="shared" si="86"/>
        <v>0</v>
      </c>
      <c r="BD106" s="102">
        <f t="shared" si="86"/>
        <v>0</v>
      </c>
      <c r="BE106" s="83">
        <f t="shared" si="52"/>
        <v>3</v>
      </c>
      <c r="BF106" s="200">
        <f t="shared" si="52"/>
        <v>14.052</v>
      </c>
      <c r="BG106" s="83">
        <f t="shared" si="94"/>
        <v>84.311999999999998</v>
      </c>
      <c r="BH106" s="83">
        <f t="shared" si="95"/>
        <v>0</v>
      </c>
      <c r="BI106" s="83">
        <f t="shared" si="91"/>
        <v>0</v>
      </c>
      <c r="BJ106" s="83">
        <f t="shared" si="92"/>
        <v>0</v>
      </c>
      <c r="BK106" s="83">
        <f t="shared" si="96"/>
        <v>3</v>
      </c>
      <c r="BL106" s="83">
        <f t="shared" si="97"/>
        <v>14.052</v>
      </c>
      <c r="BM106" s="84">
        <f t="shared" si="87"/>
        <v>84.311999999999998</v>
      </c>
      <c r="BN106" s="185">
        <f t="shared" si="88"/>
        <v>42.155999999999999</v>
      </c>
      <c r="BO106" s="186">
        <f t="shared" si="89"/>
        <v>42.2</v>
      </c>
    </row>
    <row r="107" spans="1:67" ht="16.5">
      <c r="A107" s="95">
        <v>100</v>
      </c>
      <c r="B107" s="96" t="s">
        <v>402</v>
      </c>
      <c r="C107" s="97">
        <v>2</v>
      </c>
      <c r="D107" s="79">
        <f t="shared" si="58"/>
        <v>9.3680000000000003</v>
      </c>
      <c r="E107" s="79">
        <f t="shared" si="59"/>
        <v>56.207999999999998</v>
      </c>
      <c r="F107" s="98">
        <v>0</v>
      </c>
      <c r="G107" s="99">
        <f t="shared" si="93"/>
        <v>0</v>
      </c>
      <c r="H107" s="79">
        <f t="shared" si="60"/>
        <v>0</v>
      </c>
      <c r="I107" s="80">
        <f t="shared" si="61"/>
        <v>2</v>
      </c>
      <c r="J107" s="100">
        <f t="shared" si="61"/>
        <v>9.3680000000000003</v>
      </c>
      <c r="K107" s="100">
        <f t="shared" si="61"/>
        <v>56.207999999999998</v>
      </c>
      <c r="L107" s="97">
        <v>1</v>
      </c>
      <c r="M107" s="79">
        <f t="shared" si="62"/>
        <v>4.6840000000000002</v>
      </c>
      <c r="N107" s="79">
        <f t="shared" si="63"/>
        <v>28.103999999999999</v>
      </c>
      <c r="O107" s="97">
        <v>0</v>
      </c>
      <c r="P107" s="99">
        <f t="shared" si="64"/>
        <v>0</v>
      </c>
      <c r="Q107" s="79">
        <f t="shared" si="65"/>
        <v>0</v>
      </c>
      <c r="R107" s="80">
        <f t="shared" si="66"/>
        <v>1</v>
      </c>
      <c r="S107" s="100">
        <f t="shared" si="66"/>
        <v>4.6840000000000002</v>
      </c>
      <c r="T107" s="100">
        <f t="shared" si="66"/>
        <v>28.103999999999999</v>
      </c>
      <c r="U107" s="97">
        <v>0</v>
      </c>
      <c r="V107" s="79">
        <f t="shared" si="67"/>
        <v>0</v>
      </c>
      <c r="W107" s="79">
        <f t="shared" si="68"/>
        <v>0</v>
      </c>
      <c r="X107" s="101">
        <v>0</v>
      </c>
      <c r="Y107" s="99">
        <f t="shared" si="69"/>
        <v>0</v>
      </c>
      <c r="Z107" s="79">
        <f t="shared" si="70"/>
        <v>0</v>
      </c>
      <c r="AA107" s="80">
        <f t="shared" si="71"/>
        <v>0</v>
      </c>
      <c r="AB107" s="80">
        <f t="shared" si="71"/>
        <v>0</v>
      </c>
      <c r="AC107" s="80">
        <f t="shared" si="71"/>
        <v>0</v>
      </c>
      <c r="AD107" s="97">
        <v>0</v>
      </c>
      <c r="AE107" s="79">
        <f t="shared" si="72"/>
        <v>0</v>
      </c>
      <c r="AF107" s="79">
        <f t="shared" si="73"/>
        <v>0</v>
      </c>
      <c r="AG107" s="97">
        <v>0</v>
      </c>
      <c r="AH107" s="99">
        <f t="shared" si="74"/>
        <v>0</v>
      </c>
      <c r="AI107" s="78">
        <f t="shared" si="75"/>
        <v>0</v>
      </c>
      <c r="AJ107" s="78">
        <f t="shared" si="76"/>
        <v>0</v>
      </c>
      <c r="AK107" s="78">
        <f t="shared" si="76"/>
        <v>0</v>
      </c>
      <c r="AL107" s="78">
        <f t="shared" si="76"/>
        <v>0</v>
      </c>
      <c r="AM107" s="97">
        <v>0</v>
      </c>
      <c r="AN107" s="99">
        <f t="shared" si="77"/>
        <v>0</v>
      </c>
      <c r="AO107" s="102">
        <f t="shared" si="78"/>
        <v>0</v>
      </c>
      <c r="AP107" s="97">
        <v>0</v>
      </c>
      <c r="AQ107" s="99">
        <f t="shared" si="79"/>
        <v>0</v>
      </c>
      <c r="AR107" s="79">
        <f t="shared" si="80"/>
        <v>0</v>
      </c>
      <c r="AS107" s="82">
        <f t="shared" si="81"/>
        <v>0</v>
      </c>
      <c r="AT107" s="78">
        <f t="shared" si="81"/>
        <v>0</v>
      </c>
      <c r="AU107" s="82">
        <f t="shared" si="81"/>
        <v>0</v>
      </c>
      <c r="AV107" s="81">
        <v>0</v>
      </c>
      <c r="AW107" s="99">
        <f t="shared" si="82"/>
        <v>0</v>
      </c>
      <c r="AX107" s="102">
        <f t="shared" si="83"/>
        <v>0</v>
      </c>
      <c r="AY107" s="78">
        <v>0</v>
      </c>
      <c r="AZ107" s="99">
        <f t="shared" si="84"/>
        <v>0</v>
      </c>
      <c r="BA107" s="79">
        <f t="shared" si="85"/>
        <v>0</v>
      </c>
      <c r="BB107" s="82">
        <f t="shared" si="86"/>
        <v>0</v>
      </c>
      <c r="BC107" s="79">
        <f t="shared" si="86"/>
        <v>0</v>
      </c>
      <c r="BD107" s="102">
        <f t="shared" si="86"/>
        <v>0</v>
      </c>
      <c r="BE107" s="83">
        <f t="shared" ref="BE107:BF121" si="98">C107+U107+AM107</f>
        <v>2</v>
      </c>
      <c r="BF107" s="200">
        <f t="shared" si="98"/>
        <v>9.3680000000000003</v>
      </c>
      <c r="BG107" s="83">
        <f t="shared" si="94"/>
        <v>56.207999999999998</v>
      </c>
      <c r="BH107" s="83">
        <f t="shared" si="95"/>
        <v>0</v>
      </c>
      <c r="BI107" s="83">
        <f t="shared" si="91"/>
        <v>0</v>
      </c>
      <c r="BJ107" s="83">
        <f t="shared" si="92"/>
        <v>0</v>
      </c>
      <c r="BK107" s="83">
        <f t="shared" si="96"/>
        <v>2</v>
      </c>
      <c r="BL107" s="83">
        <f t="shared" si="97"/>
        <v>9.3680000000000003</v>
      </c>
      <c r="BM107" s="84">
        <f t="shared" si="87"/>
        <v>56.207999999999998</v>
      </c>
      <c r="BN107" s="185">
        <f t="shared" si="88"/>
        <v>28.103999999999999</v>
      </c>
      <c r="BO107" s="186">
        <f t="shared" si="89"/>
        <v>28.1</v>
      </c>
    </row>
    <row r="108" spans="1:67" ht="16.5">
      <c r="A108" s="95">
        <v>101</v>
      </c>
      <c r="B108" s="96" t="s">
        <v>403</v>
      </c>
      <c r="C108" s="97">
        <v>0</v>
      </c>
      <c r="D108" s="79">
        <f t="shared" si="58"/>
        <v>0</v>
      </c>
      <c r="E108" s="79">
        <f t="shared" si="59"/>
        <v>0</v>
      </c>
      <c r="F108" s="98">
        <v>0</v>
      </c>
      <c r="G108" s="99">
        <f t="shared" si="93"/>
        <v>0</v>
      </c>
      <c r="H108" s="79">
        <f t="shared" si="60"/>
        <v>0</v>
      </c>
      <c r="I108" s="80">
        <f t="shared" si="61"/>
        <v>0</v>
      </c>
      <c r="J108" s="100">
        <f t="shared" si="61"/>
        <v>0</v>
      </c>
      <c r="K108" s="100">
        <f t="shared" si="61"/>
        <v>0</v>
      </c>
      <c r="L108" s="97">
        <v>0</v>
      </c>
      <c r="M108" s="79">
        <f t="shared" si="62"/>
        <v>0</v>
      </c>
      <c r="N108" s="79">
        <f t="shared" si="63"/>
        <v>0</v>
      </c>
      <c r="O108" s="97">
        <v>0</v>
      </c>
      <c r="P108" s="99">
        <f t="shared" si="64"/>
        <v>0</v>
      </c>
      <c r="Q108" s="79">
        <f t="shared" si="65"/>
        <v>0</v>
      </c>
      <c r="R108" s="80">
        <f t="shared" si="66"/>
        <v>0</v>
      </c>
      <c r="S108" s="100">
        <f t="shared" si="66"/>
        <v>0</v>
      </c>
      <c r="T108" s="100">
        <f t="shared" si="66"/>
        <v>0</v>
      </c>
      <c r="U108" s="97">
        <v>0</v>
      </c>
      <c r="V108" s="79">
        <f t="shared" si="67"/>
        <v>0</v>
      </c>
      <c r="W108" s="79">
        <f t="shared" si="68"/>
        <v>0</v>
      </c>
      <c r="X108" s="101">
        <v>0</v>
      </c>
      <c r="Y108" s="99">
        <f t="shared" si="69"/>
        <v>0</v>
      </c>
      <c r="Z108" s="79">
        <f t="shared" si="70"/>
        <v>0</v>
      </c>
      <c r="AA108" s="80">
        <f t="shared" si="71"/>
        <v>0</v>
      </c>
      <c r="AB108" s="80">
        <f t="shared" si="71"/>
        <v>0</v>
      </c>
      <c r="AC108" s="80">
        <f t="shared" si="71"/>
        <v>0</v>
      </c>
      <c r="AD108" s="97">
        <v>0</v>
      </c>
      <c r="AE108" s="79">
        <f t="shared" si="72"/>
        <v>0</v>
      </c>
      <c r="AF108" s="79">
        <f t="shared" si="73"/>
        <v>0</v>
      </c>
      <c r="AG108" s="97">
        <v>0</v>
      </c>
      <c r="AH108" s="99">
        <f t="shared" si="74"/>
        <v>0</v>
      </c>
      <c r="AI108" s="78">
        <f t="shared" si="75"/>
        <v>0</v>
      </c>
      <c r="AJ108" s="78">
        <f t="shared" si="76"/>
        <v>0</v>
      </c>
      <c r="AK108" s="78">
        <f t="shared" si="76"/>
        <v>0</v>
      </c>
      <c r="AL108" s="78">
        <f t="shared" si="76"/>
        <v>0</v>
      </c>
      <c r="AM108" s="97">
        <v>0</v>
      </c>
      <c r="AN108" s="99">
        <f t="shared" si="77"/>
        <v>0</v>
      </c>
      <c r="AO108" s="102">
        <f t="shared" si="78"/>
        <v>0</v>
      </c>
      <c r="AP108" s="97">
        <v>0</v>
      </c>
      <c r="AQ108" s="99">
        <f t="shared" si="79"/>
        <v>0</v>
      </c>
      <c r="AR108" s="79">
        <f t="shared" si="80"/>
        <v>0</v>
      </c>
      <c r="AS108" s="82">
        <f t="shared" si="81"/>
        <v>0</v>
      </c>
      <c r="AT108" s="78">
        <f t="shared" si="81"/>
        <v>0</v>
      </c>
      <c r="AU108" s="82">
        <f t="shared" si="81"/>
        <v>0</v>
      </c>
      <c r="AV108" s="81">
        <v>0</v>
      </c>
      <c r="AW108" s="99">
        <f t="shared" si="82"/>
        <v>0</v>
      </c>
      <c r="AX108" s="102">
        <f t="shared" si="83"/>
        <v>0</v>
      </c>
      <c r="AY108" s="78">
        <v>0</v>
      </c>
      <c r="AZ108" s="99">
        <f t="shared" si="84"/>
        <v>0</v>
      </c>
      <c r="BA108" s="79">
        <f t="shared" si="85"/>
        <v>0</v>
      </c>
      <c r="BB108" s="82">
        <f t="shared" si="86"/>
        <v>0</v>
      </c>
      <c r="BC108" s="79">
        <f t="shared" si="86"/>
        <v>0</v>
      </c>
      <c r="BD108" s="102">
        <f t="shared" si="86"/>
        <v>0</v>
      </c>
      <c r="BE108" s="83">
        <f t="shared" si="98"/>
        <v>0</v>
      </c>
      <c r="BF108" s="200">
        <f t="shared" si="98"/>
        <v>0</v>
      </c>
      <c r="BG108" s="83">
        <f t="shared" si="94"/>
        <v>0</v>
      </c>
      <c r="BH108" s="83">
        <f t="shared" si="95"/>
        <v>0</v>
      </c>
      <c r="BI108" s="83">
        <f t="shared" si="91"/>
        <v>0</v>
      </c>
      <c r="BJ108" s="83">
        <f t="shared" si="92"/>
        <v>0</v>
      </c>
      <c r="BK108" s="83">
        <f t="shared" si="96"/>
        <v>0</v>
      </c>
      <c r="BL108" s="83">
        <f t="shared" si="97"/>
        <v>0</v>
      </c>
      <c r="BM108" s="84">
        <f t="shared" si="87"/>
        <v>0</v>
      </c>
      <c r="BN108" s="185">
        <f t="shared" si="88"/>
        <v>0</v>
      </c>
      <c r="BO108" s="186">
        <f t="shared" si="89"/>
        <v>0</v>
      </c>
    </row>
    <row r="109" spans="1:67" ht="16.5">
      <c r="A109" s="95">
        <v>102</v>
      </c>
      <c r="B109" s="96" t="s">
        <v>404</v>
      </c>
      <c r="C109" s="97">
        <v>0</v>
      </c>
      <c r="D109" s="79">
        <f t="shared" si="58"/>
        <v>0</v>
      </c>
      <c r="E109" s="79">
        <f t="shared" si="59"/>
        <v>0</v>
      </c>
      <c r="F109" s="98">
        <v>0</v>
      </c>
      <c r="G109" s="99">
        <f t="shared" si="93"/>
        <v>0</v>
      </c>
      <c r="H109" s="79">
        <f t="shared" si="60"/>
        <v>0</v>
      </c>
      <c r="I109" s="80">
        <f t="shared" si="61"/>
        <v>0</v>
      </c>
      <c r="J109" s="100">
        <f t="shared" si="61"/>
        <v>0</v>
      </c>
      <c r="K109" s="100">
        <f t="shared" si="61"/>
        <v>0</v>
      </c>
      <c r="L109" s="97">
        <v>0</v>
      </c>
      <c r="M109" s="79">
        <f t="shared" si="62"/>
        <v>0</v>
      </c>
      <c r="N109" s="79">
        <f t="shared" si="63"/>
        <v>0</v>
      </c>
      <c r="O109" s="97">
        <v>0</v>
      </c>
      <c r="P109" s="99">
        <f t="shared" si="64"/>
        <v>0</v>
      </c>
      <c r="Q109" s="79">
        <f t="shared" si="65"/>
        <v>0</v>
      </c>
      <c r="R109" s="80">
        <f t="shared" si="66"/>
        <v>0</v>
      </c>
      <c r="S109" s="100">
        <f t="shared" si="66"/>
        <v>0</v>
      </c>
      <c r="T109" s="100">
        <f t="shared" si="66"/>
        <v>0</v>
      </c>
      <c r="U109" s="97">
        <v>4</v>
      </c>
      <c r="V109" s="79">
        <f t="shared" si="67"/>
        <v>18.736000000000001</v>
      </c>
      <c r="W109" s="79">
        <f t="shared" si="68"/>
        <v>112.416</v>
      </c>
      <c r="X109" s="101">
        <v>0</v>
      </c>
      <c r="Y109" s="99">
        <f t="shared" si="69"/>
        <v>0</v>
      </c>
      <c r="Z109" s="79">
        <f t="shared" si="70"/>
        <v>0</v>
      </c>
      <c r="AA109" s="80">
        <f t="shared" si="71"/>
        <v>4</v>
      </c>
      <c r="AB109" s="80">
        <f t="shared" si="71"/>
        <v>18.736000000000001</v>
      </c>
      <c r="AC109" s="80">
        <f t="shared" si="71"/>
        <v>112.416</v>
      </c>
      <c r="AD109" s="97">
        <v>0</v>
      </c>
      <c r="AE109" s="79">
        <f t="shared" si="72"/>
        <v>0</v>
      </c>
      <c r="AF109" s="79">
        <f t="shared" si="73"/>
        <v>0</v>
      </c>
      <c r="AG109" s="97">
        <v>0</v>
      </c>
      <c r="AH109" s="99">
        <f t="shared" si="74"/>
        <v>0</v>
      </c>
      <c r="AI109" s="78">
        <f t="shared" si="75"/>
        <v>0</v>
      </c>
      <c r="AJ109" s="78">
        <f t="shared" si="76"/>
        <v>0</v>
      </c>
      <c r="AK109" s="78">
        <f t="shared" si="76"/>
        <v>0</v>
      </c>
      <c r="AL109" s="78">
        <f t="shared" si="76"/>
        <v>0</v>
      </c>
      <c r="AM109" s="97">
        <v>0</v>
      </c>
      <c r="AN109" s="99">
        <f t="shared" si="77"/>
        <v>0</v>
      </c>
      <c r="AO109" s="102">
        <f t="shared" si="78"/>
        <v>0</v>
      </c>
      <c r="AP109" s="97">
        <v>0</v>
      </c>
      <c r="AQ109" s="99">
        <f t="shared" si="79"/>
        <v>0</v>
      </c>
      <c r="AR109" s="79">
        <f t="shared" si="80"/>
        <v>0</v>
      </c>
      <c r="AS109" s="82">
        <f t="shared" si="81"/>
        <v>0</v>
      </c>
      <c r="AT109" s="78">
        <f t="shared" si="81"/>
        <v>0</v>
      </c>
      <c r="AU109" s="82">
        <f t="shared" si="81"/>
        <v>0</v>
      </c>
      <c r="AV109" s="81">
        <v>0</v>
      </c>
      <c r="AW109" s="99">
        <f t="shared" si="82"/>
        <v>0</v>
      </c>
      <c r="AX109" s="102">
        <f t="shared" si="83"/>
        <v>0</v>
      </c>
      <c r="AY109" s="78">
        <v>0</v>
      </c>
      <c r="AZ109" s="99">
        <f t="shared" si="84"/>
        <v>0</v>
      </c>
      <c r="BA109" s="79">
        <f t="shared" si="85"/>
        <v>0</v>
      </c>
      <c r="BB109" s="82">
        <f t="shared" si="86"/>
        <v>0</v>
      </c>
      <c r="BC109" s="79">
        <f t="shared" si="86"/>
        <v>0</v>
      </c>
      <c r="BD109" s="102">
        <f t="shared" si="86"/>
        <v>0</v>
      </c>
      <c r="BE109" s="83">
        <f t="shared" si="98"/>
        <v>4</v>
      </c>
      <c r="BF109" s="200">
        <f t="shared" si="98"/>
        <v>18.736000000000001</v>
      </c>
      <c r="BG109" s="83">
        <f t="shared" si="94"/>
        <v>112.416</v>
      </c>
      <c r="BH109" s="83">
        <f t="shared" si="95"/>
        <v>0</v>
      </c>
      <c r="BI109" s="83">
        <f t="shared" si="91"/>
        <v>0</v>
      </c>
      <c r="BJ109" s="83">
        <f t="shared" si="92"/>
        <v>0</v>
      </c>
      <c r="BK109" s="83">
        <f t="shared" si="96"/>
        <v>4</v>
      </c>
      <c r="BL109" s="83">
        <f t="shared" si="97"/>
        <v>18.736000000000001</v>
      </c>
      <c r="BM109" s="84">
        <f t="shared" si="87"/>
        <v>112.416</v>
      </c>
      <c r="BN109" s="185">
        <f t="shared" si="88"/>
        <v>56.207999999999998</v>
      </c>
      <c r="BO109" s="186">
        <f t="shared" si="89"/>
        <v>56.2</v>
      </c>
    </row>
    <row r="110" spans="1:67" ht="16.5">
      <c r="A110" s="95">
        <v>103</v>
      </c>
      <c r="B110" s="96" t="s">
        <v>405</v>
      </c>
      <c r="C110" s="97">
        <v>0</v>
      </c>
      <c r="D110" s="79">
        <f t="shared" si="58"/>
        <v>0</v>
      </c>
      <c r="E110" s="79">
        <f t="shared" si="59"/>
        <v>0</v>
      </c>
      <c r="F110" s="98">
        <v>1</v>
      </c>
      <c r="G110" s="99">
        <f>F110*(70.822-67.5)</f>
        <v>3.3220000000000027</v>
      </c>
      <c r="H110" s="79">
        <f t="shared" si="60"/>
        <v>19.932000000000016</v>
      </c>
      <c r="I110" s="80">
        <f t="shared" si="61"/>
        <v>1</v>
      </c>
      <c r="J110" s="100">
        <f t="shared" si="61"/>
        <v>3.3220000000000027</v>
      </c>
      <c r="K110" s="100">
        <f t="shared" si="61"/>
        <v>19.932000000000016</v>
      </c>
      <c r="L110" s="97">
        <v>0</v>
      </c>
      <c r="M110" s="79">
        <f t="shared" si="62"/>
        <v>0</v>
      </c>
      <c r="N110" s="79">
        <f t="shared" si="63"/>
        <v>0</v>
      </c>
      <c r="O110" s="97">
        <v>1</v>
      </c>
      <c r="P110" s="99">
        <f>O110*(70.822-67.5)</f>
        <v>3.3220000000000027</v>
      </c>
      <c r="Q110" s="79">
        <f t="shared" si="65"/>
        <v>19.932000000000016</v>
      </c>
      <c r="R110" s="80">
        <f t="shared" si="66"/>
        <v>1</v>
      </c>
      <c r="S110" s="100">
        <f t="shared" si="66"/>
        <v>3.3220000000000027</v>
      </c>
      <c r="T110" s="100">
        <f t="shared" si="66"/>
        <v>19.932000000000016</v>
      </c>
      <c r="U110" s="97">
        <v>0</v>
      </c>
      <c r="V110" s="79">
        <f t="shared" si="67"/>
        <v>0</v>
      </c>
      <c r="W110" s="79">
        <f t="shared" si="68"/>
        <v>0</v>
      </c>
      <c r="X110" s="101">
        <v>0</v>
      </c>
      <c r="Y110" s="99">
        <f t="shared" si="69"/>
        <v>0</v>
      </c>
      <c r="Z110" s="79">
        <f t="shared" si="70"/>
        <v>0</v>
      </c>
      <c r="AA110" s="80">
        <f t="shared" si="71"/>
        <v>0</v>
      </c>
      <c r="AB110" s="80">
        <f t="shared" si="71"/>
        <v>0</v>
      </c>
      <c r="AC110" s="80">
        <f t="shared" si="71"/>
        <v>0</v>
      </c>
      <c r="AD110" s="97">
        <v>0</v>
      </c>
      <c r="AE110" s="79">
        <f t="shared" si="72"/>
        <v>0</v>
      </c>
      <c r="AF110" s="79">
        <f t="shared" si="73"/>
        <v>0</v>
      </c>
      <c r="AG110" s="97">
        <v>0</v>
      </c>
      <c r="AH110" s="99">
        <f t="shared" si="74"/>
        <v>0</v>
      </c>
      <c r="AI110" s="78">
        <f t="shared" si="75"/>
        <v>0</v>
      </c>
      <c r="AJ110" s="78">
        <f t="shared" si="76"/>
        <v>0</v>
      </c>
      <c r="AK110" s="78">
        <f t="shared" si="76"/>
        <v>0</v>
      </c>
      <c r="AL110" s="78">
        <f t="shared" si="76"/>
        <v>0</v>
      </c>
      <c r="AM110" s="97">
        <v>0</v>
      </c>
      <c r="AN110" s="99">
        <f t="shared" si="77"/>
        <v>0</v>
      </c>
      <c r="AO110" s="102">
        <f t="shared" si="78"/>
        <v>0</v>
      </c>
      <c r="AP110" s="97">
        <v>0</v>
      </c>
      <c r="AQ110" s="99">
        <f t="shared" si="79"/>
        <v>0</v>
      </c>
      <c r="AR110" s="79">
        <f t="shared" si="80"/>
        <v>0</v>
      </c>
      <c r="AS110" s="82">
        <f t="shared" si="81"/>
        <v>0</v>
      </c>
      <c r="AT110" s="78">
        <f t="shared" si="81"/>
        <v>0</v>
      </c>
      <c r="AU110" s="82">
        <f t="shared" si="81"/>
        <v>0</v>
      </c>
      <c r="AV110" s="81">
        <v>0</v>
      </c>
      <c r="AW110" s="99">
        <f t="shared" si="82"/>
        <v>0</v>
      </c>
      <c r="AX110" s="102">
        <f t="shared" si="83"/>
        <v>0</v>
      </c>
      <c r="AY110" s="78">
        <v>0</v>
      </c>
      <c r="AZ110" s="99">
        <f t="shared" si="84"/>
        <v>0</v>
      </c>
      <c r="BA110" s="79">
        <f t="shared" si="85"/>
        <v>0</v>
      </c>
      <c r="BB110" s="82">
        <f t="shared" si="86"/>
        <v>0</v>
      </c>
      <c r="BC110" s="79">
        <f t="shared" si="86"/>
        <v>0</v>
      </c>
      <c r="BD110" s="102">
        <f t="shared" si="86"/>
        <v>0</v>
      </c>
      <c r="BE110" s="83">
        <f t="shared" si="98"/>
        <v>0</v>
      </c>
      <c r="BF110" s="200">
        <f t="shared" si="98"/>
        <v>0</v>
      </c>
      <c r="BG110" s="83">
        <f t="shared" si="94"/>
        <v>0</v>
      </c>
      <c r="BH110" s="83">
        <f t="shared" si="95"/>
        <v>1</v>
      </c>
      <c r="BI110" s="83">
        <f t="shared" si="91"/>
        <v>3.3220000000000027</v>
      </c>
      <c r="BJ110" s="83">
        <f t="shared" si="92"/>
        <v>19.932000000000016</v>
      </c>
      <c r="BK110" s="83">
        <f t="shared" si="96"/>
        <v>1</v>
      </c>
      <c r="BL110" s="83">
        <f t="shared" si="97"/>
        <v>3.3220000000000027</v>
      </c>
      <c r="BM110" s="84">
        <f t="shared" si="87"/>
        <v>19.932000000000016</v>
      </c>
      <c r="BN110" s="185">
        <f t="shared" si="88"/>
        <v>9.9660000000000082</v>
      </c>
      <c r="BO110" s="186">
        <f t="shared" si="89"/>
        <v>10</v>
      </c>
    </row>
    <row r="111" spans="1:67" ht="16.5">
      <c r="A111" s="95">
        <v>104</v>
      </c>
      <c r="B111" s="96" t="s">
        <v>406</v>
      </c>
      <c r="C111" s="97">
        <v>0</v>
      </c>
      <c r="D111" s="79">
        <f t="shared" si="58"/>
        <v>0</v>
      </c>
      <c r="E111" s="79">
        <f t="shared" si="59"/>
        <v>0</v>
      </c>
      <c r="F111" s="98">
        <v>0</v>
      </c>
      <c r="G111" s="99">
        <f t="shared" si="93"/>
        <v>0</v>
      </c>
      <c r="H111" s="79">
        <f t="shared" si="60"/>
        <v>0</v>
      </c>
      <c r="I111" s="80">
        <f t="shared" si="61"/>
        <v>0</v>
      </c>
      <c r="J111" s="100">
        <f t="shared" si="61"/>
        <v>0</v>
      </c>
      <c r="K111" s="100">
        <f t="shared" si="61"/>
        <v>0</v>
      </c>
      <c r="L111" s="97">
        <v>0</v>
      </c>
      <c r="M111" s="79">
        <f t="shared" si="62"/>
        <v>0</v>
      </c>
      <c r="N111" s="79">
        <f t="shared" si="63"/>
        <v>0</v>
      </c>
      <c r="O111" s="97">
        <v>0</v>
      </c>
      <c r="P111" s="99">
        <f t="shared" si="64"/>
        <v>0</v>
      </c>
      <c r="Q111" s="79">
        <f t="shared" si="65"/>
        <v>0</v>
      </c>
      <c r="R111" s="80">
        <f t="shared" si="66"/>
        <v>0</v>
      </c>
      <c r="S111" s="100">
        <f t="shared" si="66"/>
        <v>0</v>
      </c>
      <c r="T111" s="100">
        <f t="shared" si="66"/>
        <v>0</v>
      </c>
      <c r="U111" s="104">
        <f>0.5+0.8+1+0.5+0.8+0.6</f>
        <v>4.1999999999999993</v>
      </c>
      <c r="V111" s="79">
        <f t="shared" si="67"/>
        <v>19.672799999999999</v>
      </c>
      <c r="W111" s="79">
        <f t="shared" si="68"/>
        <v>118.0368</v>
      </c>
      <c r="X111" s="101">
        <v>1</v>
      </c>
      <c r="Y111" s="99">
        <f>X111*(70.822-70)</f>
        <v>0.82200000000000273</v>
      </c>
      <c r="Z111" s="79">
        <f t="shared" si="70"/>
        <v>4.9320000000000164</v>
      </c>
      <c r="AA111" s="80">
        <f t="shared" si="71"/>
        <v>5.1999999999999993</v>
      </c>
      <c r="AB111" s="80">
        <f t="shared" si="71"/>
        <v>20.494800000000001</v>
      </c>
      <c r="AC111" s="80">
        <f t="shared" si="71"/>
        <v>122.96880000000002</v>
      </c>
      <c r="AD111" s="97">
        <v>0.5</v>
      </c>
      <c r="AE111" s="79">
        <f t="shared" si="72"/>
        <v>2.3420000000000001</v>
      </c>
      <c r="AF111" s="79">
        <f t="shared" si="73"/>
        <v>14.052</v>
      </c>
      <c r="AG111" s="97">
        <v>0</v>
      </c>
      <c r="AH111" s="99">
        <f t="shared" si="74"/>
        <v>0</v>
      </c>
      <c r="AI111" s="78">
        <f t="shared" si="75"/>
        <v>0</v>
      </c>
      <c r="AJ111" s="78">
        <f t="shared" si="76"/>
        <v>0.5</v>
      </c>
      <c r="AK111" s="78">
        <f t="shared" si="76"/>
        <v>2.3420000000000001</v>
      </c>
      <c r="AL111" s="78">
        <f t="shared" si="76"/>
        <v>14.052</v>
      </c>
      <c r="AM111" s="97">
        <v>0</v>
      </c>
      <c r="AN111" s="99">
        <f t="shared" si="77"/>
        <v>0</v>
      </c>
      <c r="AO111" s="102">
        <f t="shared" si="78"/>
        <v>0</v>
      </c>
      <c r="AP111" s="97">
        <v>0</v>
      </c>
      <c r="AQ111" s="99">
        <f t="shared" si="79"/>
        <v>0</v>
      </c>
      <c r="AR111" s="79">
        <f t="shared" si="80"/>
        <v>0</v>
      </c>
      <c r="AS111" s="82">
        <f t="shared" si="81"/>
        <v>0</v>
      </c>
      <c r="AT111" s="78">
        <f t="shared" si="81"/>
        <v>0</v>
      </c>
      <c r="AU111" s="82">
        <f t="shared" si="81"/>
        <v>0</v>
      </c>
      <c r="AV111" s="81">
        <v>0</v>
      </c>
      <c r="AW111" s="99">
        <f t="shared" si="82"/>
        <v>0</v>
      </c>
      <c r="AX111" s="102">
        <f t="shared" si="83"/>
        <v>0</v>
      </c>
      <c r="AY111" s="78">
        <v>0</v>
      </c>
      <c r="AZ111" s="99">
        <f t="shared" si="84"/>
        <v>0</v>
      </c>
      <c r="BA111" s="79">
        <f t="shared" si="85"/>
        <v>0</v>
      </c>
      <c r="BB111" s="82">
        <f t="shared" si="86"/>
        <v>0</v>
      </c>
      <c r="BC111" s="79">
        <f t="shared" si="86"/>
        <v>0</v>
      </c>
      <c r="BD111" s="102">
        <f t="shared" si="86"/>
        <v>0</v>
      </c>
      <c r="BE111" s="83">
        <f t="shared" si="98"/>
        <v>4.1999999999999993</v>
      </c>
      <c r="BF111" s="200">
        <f t="shared" si="98"/>
        <v>19.672799999999999</v>
      </c>
      <c r="BG111" s="83">
        <f t="shared" si="94"/>
        <v>118.0368</v>
      </c>
      <c r="BH111" s="83">
        <f t="shared" si="95"/>
        <v>1</v>
      </c>
      <c r="BI111" s="83">
        <f t="shared" si="91"/>
        <v>0.82200000000000273</v>
      </c>
      <c r="BJ111" s="83">
        <f t="shared" si="92"/>
        <v>4.9320000000000164</v>
      </c>
      <c r="BK111" s="83">
        <f t="shared" si="96"/>
        <v>5.1999999999999993</v>
      </c>
      <c r="BL111" s="83">
        <f t="shared" si="97"/>
        <v>20.494800000000001</v>
      </c>
      <c r="BM111" s="84">
        <f t="shared" si="87"/>
        <v>122.96880000000002</v>
      </c>
      <c r="BN111" s="185">
        <f t="shared" si="88"/>
        <v>61.484400000000008</v>
      </c>
      <c r="BO111" s="186">
        <f t="shared" si="89"/>
        <v>61.5</v>
      </c>
    </row>
    <row r="112" spans="1:67" ht="16.5">
      <c r="A112" s="95">
        <v>105</v>
      </c>
      <c r="B112" s="96" t="s">
        <v>407</v>
      </c>
      <c r="C112" s="97">
        <f>2</f>
        <v>2</v>
      </c>
      <c r="D112" s="79">
        <f t="shared" si="58"/>
        <v>9.3680000000000003</v>
      </c>
      <c r="E112" s="79">
        <f t="shared" si="59"/>
        <v>56.207999999999998</v>
      </c>
      <c r="F112" s="98">
        <v>0</v>
      </c>
      <c r="G112" s="99">
        <f t="shared" si="93"/>
        <v>0</v>
      </c>
      <c r="H112" s="79">
        <f t="shared" si="60"/>
        <v>0</v>
      </c>
      <c r="I112" s="80">
        <f t="shared" si="61"/>
        <v>2</v>
      </c>
      <c r="J112" s="100">
        <f t="shared" si="61"/>
        <v>9.3680000000000003</v>
      </c>
      <c r="K112" s="100">
        <f t="shared" si="61"/>
        <v>56.207999999999998</v>
      </c>
      <c r="L112" s="97">
        <v>0</v>
      </c>
      <c r="M112" s="79">
        <f t="shared" si="62"/>
        <v>0</v>
      </c>
      <c r="N112" s="79">
        <f t="shared" si="63"/>
        <v>0</v>
      </c>
      <c r="O112" s="97">
        <v>0</v>
      </c>
      <c r="P112" s="99">
        <f t="shared" si="64"/>
        <v>0</v>
      </c>
      <c r="Q112" s="79">
        <f t="shared" si="65"/>
        <v>0</v>
      </c>
      <c r="R112" s="80">
        <f t="shared" si="66"/>
        <v>0</v>
      </c>
      <c r="S112" s="100">
        <f t="shared" si="66"/>
        <v>0</v>
      </c>
      <c r="T112" s="100">
        <f t="shared" si="66"/>
        <v>0</v>
      </c>
      <c r="U112" s="97">
        <v>3</v>
      </c>
      <c r="V112" s="79">
        <f t="shared" si="67"/>
        <v>14.052</v>
      </c>
      <c r="W112" s="79">
        <f t="shared" si="68"/>
        <v>84.311999999999998</v>
      </c>
      <c r="X112" s="101">
        <v>0</v>
      </c>
      <c r="Y112" s="99">
        <f t="shared" si="69"/>
        <v>0</v>
      </c>
      <c r="Z112" s="79">
        <f t="shared" si="70"/>
        <v>0</v>
      </c>
      <c r="AA112" s="80">
        <f t="shared" si="71"/>
        <v>3</v>
      </c>
      <c r="AB112" s="80">
        <f t="shared" si="71"/>
        <v>14.052</v>
      </c>
      <c r="AC112" s="80">
        <f t="shared" si="71"/>
        <v>84.311999999999998</v>
      </c>
      <c r="AD112" s="97">
        <v>2</v>
      </c>
      <c r="AE112" s="79">
        <f t="shared" si="72"/>
        <v>9.3680000000000003</v>
      </c>
      <c r="AF112" s="79">
        <f t="shared" si="73"/>
        <v>56.207999999999998</v>
      </c>
      <c r="AG112" s="97">
        <v>0</v>
      </c>
      <c r="AH112" s="99">
        <f t="shared" si="74"/>
        <v>0</v>
      </c>
      <c r="AI112" s="78">
        <f t="shared" si="75"/>
        <v>0</v>
      </c>
      <c r="AJ112" s="78">
        <f t="shared" si="76"/>
        <v>2</v>
      </c>
      <c r="AK112" s="78">
        <f t="shared" si="76"/>
        <v>9.3680000000000003</v>
      </c>
      <c r="AL112" s="78">
        <f t="shared" si="76"/>
        <v>56.207999999999998</v>
      </c>
      <c r="AM112" s="97">
        <v>0</v>
      </c>
      <c r="AN112" s="99">
        <f t="shared" si="77"/>
        <v>0</v>
      </c>
      <c r="AO112" s="102">
        <f t="shared" si="78"/>
        <v>0</v>
      </c>
      <c r="AP112" s="97">
        <v>0</v>
      </c>
      <c r="AQ112" s="99">
        <f t="shared" si="79"/>
        <v>0</v>
      </c>
      <c r="AR112" s="79">
        <f t="shared" si="80"/>
        <v>0</v>
      </c>
      <c r="AS112" s="82">
        <f t="shared" si="81"/>
        <v>0</v>
      </c>
      <c r="AT112" s="78">
        <f t="shared" si="81"/>
        <v>0</v>
      </c>
      <c r="AU112" s="82">
        <f t="shared" si="81"/>
        <v>0</v>
      </c>
      <c r="AV112" s="81">
        <v>0</v>
      </c>
      <c r="AW112" s="99">
        <f t="shared" si="82"/>
        <v>0</v>
      </c>
      <c r="AX112" s="102">
        <f t="shared" si="83"/>
        <v>0</v>
      </c>
      <c r="AY112" s="78">
        <v>0</v>
      </c>
      <c r="AZ112" s="99">
        <f t="shared" si="84"/>
        <v>0</v>
      </c>
      <c r="BA112" s="79">
        <f t="shared" si="85"/>
        <v>0</v>
      </c>
      <c r="BB112" s="82">
        <f t="shared" si="86"/>
        <v>0</v>
      </c>
      <c r="BC112" s="79">
        <f t="shared" si="86"/>
        <v>0</v>
      </c>
      <c r="BD112" s="102">
        <f t="shared" si="86"/>
        <v>0</v>
      </c>
      <c r="BE112" s="83">
        <f t="shared" si="98"/>
        <v>5</v>
      </c>
      <c r="BF112" s="200">
        <f t="shared" si="98"/>
        <v>23.42</v>
      </c>
      <c r="BG112" s="83">
        <f t="shared" si="94"/>
        <v>140.51999999999998</v>
      </c>
      <c r="BH112" s="83">
        <f t="shared" si="95"/>
        <v>0</v>
      </c>
      <c r="BI112" s="83">
        <f t="shared" si="91"/>
        <v>0</v>
      </c>
      <c r="BJ112" s="83">
        <f t="shared" si="92"/>
        <v>0</v>
      </c>
      <c r="BK112" s="83">
        <f t="shared" si="96"/>
        <v>5</v>
      </c>
      <c r="BL112" s="83">
        <f t="shared" si="97"/>
        <v>23.42</v>
      </c>
      <c r="BM112" s="84">
        <f t="shared" si="87"/>
        <v>140.51999999999998</v>
      </c>
      <c r="BN112" s="185">
        <f t="shared" si="88"/>
        <v>70.259999999999991</v>
      </c>
      <c r="BO112" s="186">
        <f t="shared" si="89"/>
        <v>70.3</v>
      </c>
    </row>
    <row r="113" spans="1:67" ht="16.5">
      <c r="A113" s="95">
        <v>106</v>
      </c>
      <c r="B113" s="96" t="s">
        <v>408</v>
      </c>
      <c r="C113" s="97">
        <v>2</v>
      </c>
      <c r="D113" s="79">
        <f t="shared" si="58"/>
        <v>9.3680000000000003</v>
      </c>
      <c r="E113" s="79">
        <f t="shared" si="59"/>
        <v>56.207999999999998</v>
      </c>
      <c r="F113" s="98">
        <v>0</v>
      </c>
      <c r="G113" s="99">
        <f t="shared" si="93"/>
        <v>0</v>
      </c>
      <c r="H113" s="79">
        <f t="shared" si="60"/>
        <v>0</v>
      </c>
      <c r="I113" s="80">
        <f t="shared" si="61"/>
        <v>2</v>
      </c>
      <c r="J113" s="100">
        <f t="shared" si="61"/>
        <v>9.3680000000000003</v>
      </c>
      <c r="K113" s="100">
        <f t="shared" si="61"/>
        <v>56.207999999999998</v>
      </c>
      <c r="L113" s="97">
        <v>0</v>
      </c>
      <c r="M113" s="79">
        <f t="shared" si="62"/>
        <v>0</v>
      </c>
      <c r="N113" s="79">
        <f t="shared" si="63"/>
        <v>0</v>
      </c>
      <c r="O113" s="97">
        <v>0</v>
      </c>
      <c r="P113" s="99">
        <f t="shared" si="64"/>
        <v>0</v>
      </c>
      <c r="Q113" s="79">
        <f t="shared" si="65"/>
        <v>0</v>
      </c>
      <c r="R113" s="80">
        <f t="shared" si="66"/>
        <v>0</v>
      </c>
      <c r="S113" s="100">
        <f t="shared" si="66"/>
        <v>0</v>
      </c>
      <c r="T113" s="100">
        <f t="shared" si="66"/>
        <v>0</v>
      </c>
      <c r="U113" s="97">
        <v>0</v>
      </c>
      <c r="V113" s="79">
        <f t="shared" si="67"/>
        <v>0</v>
      </c>
      <c r="W113" s="79">
        <f t="shared" si="68"/>
        <v>0</v>
      </c>
      <c r="X113" s="101">
        <v>0</v>
      </c>
      <c r="Y113" s="99">
        <f t="shared" si="69"/>
        <v>0</v>
      </c>
      <c r="Z113" s="79">
        <f t="shared" si="70"/>
        <v>0</v>
      </c>
      <c r="AA113" s="80">
        <f t="shared" si="71"/>
        <v>0</v>
      </c>
      <c r="AB113" s="80">
        <f t="shared" si="71"/>
        <v>0</v>
      </c>
      <c r="AC113" s="80">
        <f t="shared" si="71"/>
        <v>0</v>
      </c>
      <c r="AD113" s="97">
        <v>0</v>
      </c>
      <c r="AE113" s="79">
        <f t="shared" si="72"/>
        <v>0</v>
      </c>
      <c r="AF113" s="79">
        <f t="shared" si="73"/>
        <v>0</v>
      </c>
      <c r="AG113" s="97">
        <v>0</v>
      </c>
      <c r="AH113" s="99">
        <f t="shared" si="74"/>
        <v>0</v>
      </c>
      <c r="AI113" s="78">
        <f t="shared" si="75"/>
        <v>0</v>
      </c>
      <c r="AJ113" s="78">
        <f t="shared" si="76"/>
        <v>0</v>
      </c>
      <c r="AK113" s="78">
        <f t="shared" si="76"/>
        <v>0</v>
      </c>
      <c r="AL113" s="78">
        <f t="shared" si="76"/>
        <v>0</v>
      </c>
      <c r="AM113" s="97">
        <v>0</v>
      </c>
      <c r="AN113" s="99">
        <f t="shared" si="77"/>
        <v>0</v>
      </c>
      <c r="AO113" s="102">
        <f t="shared" si="78"/>
        <v>0</v>
      </c>
      <c r="AP113" s="97">
        <v>0</v>
      </c>
      <c r="AQ113" s="99">
        <f t="shared" si="79"/>
        <v>0</v>
      </c>
      <c r="AR113" s="79">
        <f t="shared" si="80"/>
        <v>0</v>
      </c>
      <c r="AS113" s="82">
        <f t="shared" si="81"/>
        <v>0</v>
      </c>
      <c r="AT113" s="78">
        <f t="shared" si="81"/>
        <v>0</v>
      </c>
      <c r="AU113" s="82">
        <f t="shared" si="81"/>
        <v>0</v>
      </c>
      <c r="AV113" s="81">
        <v>0</v>
      </c>
      <c r="AW113" s="99">
        <f t="shared" si="82"/>
        <v>0</v>
      </c>
      <c r="AX113" s="102">
        <f t="shared" si="83"/>
        <v>0</v>
      </c>
      <c r="AY113" s="78">
        <v>0</v>
      </c>
      <c r="AZ113" s="99">
        <f t="shared" si="84"/>
        <v>0</v>
      </c>
      <c r="BA113" s="79">
        <f t="shared" si="85"/>
        <v>0</v>
      </c>
      <c r="BB113" s="82">
        <f t="shared" si="86"/>
        <v>0</v>
      </c>
      <c r="BC113" s="79">
        <f t="shared" si="86"/>
        <v>0</v>
      </c>
      <c r="BD113" s="102">
        <f t="shared" si="86"/>
        <v>0</v>
      </c>
      <c r="BE113" s="83">
        <f t="shared" si="98"/>
        <v>2</v>
      </c>
      <c r="BF113" s="200">
        <f t="shared" si="98"/>
        <v>9.3680000000000003</v>
      </c>
      <c r="BG113" s="83">
        <f t="shared" si="94"/>
        <v>56.207999999999998</v>
      </c>
      <c r="BH113" s="83">
        <f t="shared" si="95"/>
        <v>0</v>
      </c>
      <c r="BI113" s="83">
        <f t="shared" si="91"/>
        <v>0</v>
      </c>
      <c r="BJ113" s="83">
        <f t="shared" si="92"/>
        <v>0</v>
      </c>
      <c r="BK113" s="83">
        <f t="shared" si="96"/>
        <v>2</v>
      </c>
      <c r="BL113" s="83">
        <f t="shared" si="97"/>
        <v>9.3680000000000003</v>
      </c>
      <c r="BM113" s="84">
        <f t="shared" si="87"/>
        <v>56.207999999999998</v>
      </c>
      <c r="BN113" s="185">
        <f t="shared" si="88"/>
        <v>28.103999999999999</v>
      </c>
      <c r="BO113" s="186">
        <f t="shared" si="89"/>
        <v>28.1</v>
      </c>
    </row>
    <row r="114" spans="1:67" ht="16.5">
      <c r="A114" s="95">
        <v>107</v>
      </c>
      <c r="B114" s="96" t="s">
        <v>409</v>
      </c>
      <c r="C114" s="97">
        <v>0</v>
      </c>
      <c r="D114" s="79">
        <f t="shared" si="58"/>
        <v>0</v>
      </c>
      <c r="E114" s="79">
        <f t="shared" si="59"/>
        <v>0</v>
      </c>
      <c r="F114" s="98">
        <v>0</v>
      </c>
      <c r="G114" s="99">
        <f t="shared" si="93"/>
        <v>0</v>
      </c>
      <c r="H114" s="79">
        <f t="shared" si="60"/>
        <v>0</v>
      </c>
      <c r="I114" s="80">
        <f t="shared" si="61"/>
        <v>0</v>
      </c>
      <c r="J114" s="100">
        <f t="shared" si="61"/>
        <v>0</v>
      </c>
      <c r="K114" s="100">
        <f t="shared" si="61"/>
        <v>0</v>
      </c>
      <c r="L114" s="97">
        <v>0</v>
      </c>
      <c r="M114" s="79">
        <f t="shared" si="62"/>
        <v>0</v>
      </c>
      <c r="N114" s="79">
        <f t="shared" si="63"/>
        <v>0</v>
      </c>
      <c r="O114" s="97">
        <v>0</v>
      </c>
      <c r="P114" s="99">
        <f t="shared" si="64"/>
        <v>0</v>
      </c>
      <c r="Q114" s="79">
        <f t="shared" si="65"/>
        <v>0</v>
      </c>
      <c r="R114" s="80">
        <f t="shared" si="66"/>
        <v>0</v>
      </c>
      <c r="S114" s="100">
        <f t="shared" si="66"/>
        <v>0</v>
      </c>
      <c r="T114" s="100">
        <f t="shared" si="66"/>
        <v>0</v>
      </c>
      <c r="U114" s="97">
        <v>0</v>
      </c>
      <c r="V114" s="79">
        <f t="shared" si="67"/>
        <v>0</v>
      </c>
      <c r="W114" s="79">
        <f t="shared" si="68"/>
        <v>0</v>
      </c>
      <c r="X114" s="101">
        <v>0</v>
      </c>
      <c r="Y114" s="99">
        <f t="shared" si="69"/>
        <v>0</v>
      </c>
      <c r="Z114" s="79">
        <f t="shared" si="70"/>
        <v>0</v>
      </c>
      <c r="AA114" s="80">
        <f t="shared" si="71"/>
        <v>0</v>
      </c>
      <c r="AB114" s="80">
        <f t="shared" si="71"/>
        <v>0</v>
      </c>
      <c r="AC114" s="80">
        <f t="shared" si="71"/>
        <v>0</v>
      </c>
      <c r="AD114" s="97">
        <v>0</v>
      </c>
      <c r="AE114" s="79">
        <f t="shared" si="72"/>
        <v>0</v>
      </c>
      <c r="AF114" s="79">
        <f t="shared" si="73"/>
        <v>0</v>
      </c>
      <c r="AG114" s="97">
        <v>0</v>
      </c>
      <c r="AH114" s="99">
        <f t="shared" si="74"/>
        <v>0</v>
      </c>
      <c r="AI114" s="78">
        <f t="shared" si="75"/>
        <v>0</v>
      </c>
      <c r="AJ114" s="78">
        <f t="shared" si="76"/>
        <v>0</v>
      </c>
      <c r="AK114" s="78">
        <f t="shared" si="76"/>
        <v>0</v>
      </c>
      <c r="AL114" s="78">
        <f t="shared" si="76"/>
        <v>0</v>
      </c>
      <c r="AM114" s="97">
        <v>0</v>
      </c>
      <c r="AN114" s="99">
        <f t="shared" si="77"/>
        <v>0</v>
      </c>
      <c r="AO114" s="102">
        <f t="shared" si="78"/>
        <v>0</v>
      </c>
      <c r="AP114" s="97">
        <v>0</v>
      </c>
      <c r="AQ114" s="99">
        <f t="shared" si="79"/>
        <v>0</v>
      </c>
      <c r="AR114" s="79">
        <f t="shared" si="80"/>
        <v>0</v>
      </c>
      <c r="AS114" s="82">
        <f t="shared" si="81"/>
        <v>0</v>
      </c>
      <c r="AT114" s="78">
        <f t="shared" si="81"/>
        <v>0</v>
      </c>
      <c r="AU114" s="82">
        <f t="shared" si="81"/>
        <v>0</v>
      </c>
      <c r="AV114" s="81">
        <v>0</v>
      </c>
      <c r="AW114" s="99">
        <f t="shared" si="82"/>
        <v>0</v>
      </c>
      <c r="AX114" s="102">
        <f t="shared" si="83"/>
        <v>0</v>
      </c>
      <c r="AY114" s="78">
        <v>0</v>
      </c>
      <c r="AZ114" s="99">
        <f t="shared" si="84"/>
        <v>0</v>
      </c>
      <c r="BA114" s="79">
        <f t="shared" si="85"/>
        <v>0</v>
      </c>
      <c r="BB114" s="82">
        <f t="shared" si="86"/>
        <v>0</v>
      </c>
      <c r="BC114" s="79">
        <f t="shared" si="86"/>
        <v>0</v>
      </c>
      <c r="BD114" s="102">
        <f t="shared" si="86"/>
        <v>0</v>
      </c>
      <c r="BE114" s="83">
        <f t="shared" si="98"/>
        <v>0</v>
      </c>
      <c r="BF114" s="200">
        <f t="shared" si="98"/>
        <v>0</v>
      </c>
      <c r="BG114" s="83">
        <f t="shared" si="94"/>
        <v>0</v>
      </c>
      <c r="BH114" s="83">
        <f t="shared" si="95"/>
        <v>0</v>
      </c>
      <c r="BI114" s="83">
        <f t="shared" si="91"/>
        <v>0</v>
      </c>
      <c r="BJ114" s="83">
        <f t="shared" si="92"/>
        <v>0</v>
      </c>
      <c r="BK114" s="83">
        <f t="shared" si="96"/>
        <v>0</v>
      </c>
      <c r="BL114" s="83">
        <f t="shared" si="97"/>
        <v>0</v>
      </c>
      <c r="BM114" s="84">
        <f t="shared" si="87"/>
        <v>0</v>
      </c>
      <c r="BN114" s="185">
        <f t="shared" si="88"/>
        <v>0</v>
      </c>
      <c r="BO114" s="186">
        <f t="shared" si="89"/>
        <v>0</v>
      </c>
    </row>
    <row r="115" spans="1:67" ht="16.5">
      <c r="A115" s="95">
        <v>108</v>
      </c>
      <c r="B115" s="96" t="s">
        <v>410</v>
      </c>
      <c r="C115" s="97">
        <v>0</v>
      </c>
      <c r="D115" s="79">
        <f t="shared" si="58"/>
        <v>0</v>
      </c>
      <c r="E115" s="79">
        <f t="shared" si="59"/>
        <v>0</v>
      </c>
      <c r="F115" s="98">
        <v>0</v>
      </c>
      <c r="G115" s="99">
        <f t="shared" si="93"/>
        <v>0</v>
      </c>
      <c r="H115" s="79">
        <f t="shared" si="60"/>
        <v>0</v>
      </c>
      <c r="I115" s="80">
        <f t="shared" si="61"/>
        <v>0</v>
      </c>
      <c r="J115" s="100">
        <f t="shared" si="61"/>
        <v>0</v>
      </c>
      <c r="K115" s="100">
        <f t="shared" si="61"/>
        <v>0</v>
      </c>
      <c r="L115" s="97">
        <v>0</v>
      </c>
      <c r="M115" s="79">
        <f t="shared" si="62"/>
        <v>0</v>
      </c>
      <c r="N115" s="79">
        <f t="shared" si="63"/>
        <v>0</v>
      </c>
      <c r="O115" s="97">
        <v>0</v>
      </c>
      <c r="P115" s="99">
        <f t="shared" si="64"/>
        <v>0</v>
      </c>
      <c r="Q115" s="79">
        <f t="shared" si="65"/>
        <v>0</v>
      </c>
      <c r="R115" s="80">
        <f t="shared" si="66"/>
        <v>0</v>
      </c>
      <c r="S115" s="100">
        <f t="shared" si="66"/>
        <v>0</v>
      </c>
      <c r="T115" s="100">
        <f t="shared" si="66"/>
        <v>0</v>
      </c>
      <c r="U115" s="97">
        <v>0</v>
      </c>
      <c r="V115" s="79">
        <f t="shared" si="67"/>
        <v>0</v>
      </c>
      <c r="W115" s="79">
        <f t="shared" si="68"/>
        <v>0</v>
      </c>
      <c r="X115" s="101">
        <v>0</v>
      </c>
      <c r="Y115" s="99">
        <f t="shared" si="69"/>
        <v>0</v>
      </c>
      <c r="Z115" s="79">
        <f t="shared" si="70"/>
        <v>0</v>
      </c>
      <c r="AA115" s="80">
        <f t="shared" si="71"/>
        <v>0</v>
      </c>
      <c r="AB115" s="80">
        <f t="shared" si="71"/>
        <v>0</v>
      </c>
      <c r="AC115" s="80">
        <f t="shared" si="71"/>
        <v>0</v>
      </c>
      <c r="AD115" s="97">
        <v>0</v>
      </c>
      <c r="AE115" s="79">
        <f t="shared" si="72"/>
        <v>0</v>
      </c>
      <c r="AF115" s="79">
        <f t="shared" si="73"/>
        <v>0</v>
      </c>
      <c r="AG115" s="97">
        <v>0</v>
      </c>
      <c r="AH115" s="99">
        <f t="shared" si="74"/>
        <v>0</v>
      </c>
      <c r="AI115" s="78">
        <f t="shared" si="75"/>
        <v>0</v>
      </c>
      <c r="AJ115" s="78">
        <f t="shared" si="76"/>
        <v>0</v>
      </c>
      <c r="AK115" s="78">
        <f t="shared" si="76"/>
        <v>0</v>
      </c>
      <c r="AL115" s="78">
        <f t="shared" si="76"/>
        <v>0</v>
      </c>
      <c r="AM115" s="97">
        <v>0</v>
      </c>
      <c r="AN115" s="99">
        <f t="shared" si="77"/>
        <v>0</v>
      </c>
      <c r="AO115" s="102">
        <f t="shared" si="78"/>
        <v>0</v>
      </c>
      <c r="AP115" s="97">
        <v>0</v>
      </c>
      <c r="AQ115" s="99">
        <f t="shared" si="79"/>
        <v>0</v>
      </c>
      <c r="AR115" s="79">
        <f t="shared" si="80"/>
        <v>0</v>
      </c>
      <c r="AS115" s="82">
        <f t="shared" si="81"/>
        <v>0</v>
      </c>
      <c r="AT115" s="78">
        <f t="shared" si="81"/>
        <v>0</v>
      </c>
      <c r="AU115" s="82">
        <f t="shared" si="81"/>
        <v>0</v>
      </c>
      <c r="AV115" s="81">
        <v>0</v>
      </c>
      <c r="AW115" s="99">
        <f t="shared" si="82"/>
        <v>0</v>
      </c>
      <c r="AX115" s="102">
        <f t="shared" si="83"/>
        <v>0</v>
      </c>
      <c r="AY115" s="78">
        <v>0</v>
      </c>
      <c r="AZ115" s="99">
        <f t="shared" si="84"/>
        <v>0</v>
      </c>
      <c r="BA115" s="79">
        <f t="shared" si="85"/>
        <v>0</v>
      </c>
      <c r="BB115" s="82">
        <f t="shared" si="86"/>
        <v>0</v>
      </c>
      <c r="BC115" s="79">
        <f t="shared" si="86"/>
        <v>0</v>
      </c>
      <c r="BD115" s="102">
        <f t="shared" si="86"/>
        <v>0</v>
      </c>
      <c r="BE115" s="83">
        <f t="shared" si="98"/>
        <v>0</v>
      </c>
      <c r="BF115" s="200">
        <f t="shared" si="98"/>
        <v>0</v>
      </c>
      <c r="BG115" s="83">
        <f t="shared" si="94"/>
        <v>0</v>
      </c>
      <c r="BH115" s="83">
        <f t="shared" si="95"/>
        <v>0</v>
      </c>
      <c r="BI115" s="83">
        <f t="shared" si="91"/>
        <v>0</v>
      </c>
      <c r="BJ115" s="83">
        <f t="shared" si="92"/>
        <v>0</v>
      </c>
      <c r="BK115" s="83">
        <f t="shared" si="96"/>
        <v>0</v>
      </c>
      <c r="BL115" s="83">
        <f t="shared" si="97"/>
        <v>0</v>
      </c>
      <c r="BM115" s="84">
        <f t="shared" si="87"/>
        <v>0</v>
      </c>
      <c r="BN115" s="185">
        <f t="shared" si="88"/>
        <v>0</v>
      </c>
      <c r="BO115" s="186">
        <f t="shared" si="89"/>
        <v>0</v>
      </c>
    </row>
    <row r="116" spans="1:67" ht="16.5">
      <c r="A116" s="95">
        <v>109</v>
      </c>
      <c r="B116" s="96" t="s">
        <v>411</v>
      </c>
      <c r="C116" s="97">
        <v>2.5</v>
      </c>
      <c r="D116" s="79">
        <f t="shared" si="58"/>
        <v>11.71</v>
      </c>
      <c r="E116" s="79">
        <f t="shared" si="59"/>
        <v>70.260000000000005</v>
      </c>
      <c r="F116" s="98">
        <v>0</v>
      </c>
      <c r="G116" s="99">
        <f t="shared" si="93"/>
        <v>0</v>
      </c>
      <c r="H116" s="79">
        <f t="shared" si="60"/>
        <v>0</v>
      </c>
      <c r="I116" s="80">
        <f t="shared" si="61"/>
        <v>2.5</v>
      </c>
      <c r="J116" s="100">
        <f t="shared" si="61"/>
        <v>11.71</v>
      </c>
      <c r="K116" s="100">
        <f t="shared" si="61"/>
        <v>70.260000000000005</v>
      </c>
      <c r="L116" s="97">
        <v>1</v>
      </c>
      <c r="M116" s="79">
        <f t="shared" si="62"/>
        <v>4.6840000000000002</v>
      </c>
      <c r="N116" s="79">
        <f t="shared" si="63"/>
        <v>28.103999999999999</v>
      </c>
      <c r="O116" s="97">
        <v>0</v>
      </c>
      <c r="P116" s="99">
        <f t="shared" si="64"/>
        <v>0</v>
      </c>
      <c r="Q116" s="79">
        <f t="shared" si="65"/>
        <v>0</v>
      </c>
      <c r="R116" s="80">
        <f t="shared" si="66"/>
        <v>1</v>
      </c>
      <c r="S116" s="100">
        <f t="shared" si="66"/>
        <v>4.6840000000000002</v>
      </c>
      <c r="T116" s="100">
        <f t="shared" si="66"/>
        <v>28.103999999999999</v>
      </c>
      <c r="U116" s="97">
        <v>0</v>
      </c>
      <c r="V116" s="79">
        <f t="shared" si="67"/>
        <v>0</v>
      </c>
      <c r="W116" s="79">
        <f t="shared" si="68"/>
        <v>0</v>
      </c>
      <c r="X116" s="101">
        <v>0</v>
      </c>
      <c r="Y116" s="99">
        <f t="shared" si="69"/>
        <v>0</v>
      </c>
      <c r="Z116" s="79">
        <f t="shared" si="70"/>
        <v>0</v>
      </c>
      <c r="AA116" s="80">
        <f t="shared" si="71"/>
        <v>0</v>
      </c>
      <c r="AB116" s="80">
        <f t="shared" si="71"/>
        <v>0</v>
      </c>
      <c r="AC116" s="80">
        <f t="shared" si="71"/>
        <v>0</v>
      </c>
      <c r="AD116" s="97">
        <v>0</v>
      </c>
      <c r="AE116" s="79">
        <f t="shared" si="72"/>
        <v>0</v>
      </c>
      <c r="AF116" s="79">
        <f t="shared" si="73"/>
        <v>0</v>
      </c>
      <c r="AG116" s="97">
        <v>0</v>
      </c>
      <c r="AH116" s="99">
        <f t="shared" si="74"/>
        <v>0</v>
      </c>
      <c r="AI116" s="78">
        <f t="shared" si="75"/>
        <v>0</v>
      </c>
      <c r="AJ116" s="78">
        <f t="shared" si="76"/>
        <v>0</v>
      </c>
      <c r="AK116" s="78">
        <f t="shared" si="76"/>
        <v>0</v>
      </c>
      <c r="AL116" s="78">
        <f t="shared" si="76"/>
        <v>0</v>
      </c>
      <c r="AM116" s="97">
        <v>0</v>
      </c>
      <c r="AN116" s="99">
        <f t="shared" si="77"/>
        <v>0</v>
      </c>
      <c r="AO116" s="102">
        <f t="shared" si="78"/>
        <v>0</v>
      </c>
      <c r="AP116" s="97">
        <v>0</v>
      </c>
      <c r="AQ116" s="99">
        <f t="shared" si="79"/>
        <v>0</v>
      </c>
      <c r="AR116" s="79">
        <f t="shared" si="80"/>
        <v>0</v>
      </c>
      <c r="AS116" s="82">
        <f t="shared" si="81"/>
        <v>0</v>
      </c>
      <c r="AT116" s="78">
        <f t="shared" si="81"/>
        <v>0</v>
      </c>
      <c r="AU116" s="82">
        <f t="shared" si="81"/>
        <v>0</v>
      </c>
      <c r="AV116" s="81">
        <v>0</v>
      </c>
      <c r="AW116" s="99">
        <f t="shared" si="82"/>
        <v>0</v>
      </c>
      <c r="AX116" s="102">
        <f t="shared" si="83"/>
        <v>0</v>
      </c>
      <c r="AY116" s="78">
        <v>0</v>
      </c>
      <c r="AZ116" s="99">
        <f t="shared" si="84"/>
        <v>0</v>
      </c>
      <c r="BA116" s="79">
        <f t="shared" si="85"/>
        <v>0</v>
      </c>
      <c r="BB116" s="82">
        <f t="shared" si="86"/>
        <v>0</v>
      </c>
      <c r="BC116" s="79">
        <f t="shared" si="86"/>
        <v>0</v>
      </c>
      <c r="BD116" s="102">
        <f t="shared" si="86"/>
        <v>0</v>
      </c>
      <c r="BE116" s="83">
        <f t="shared" si="98"/>
        <v>2.5</v>
      </c>
      <c r="BF116" s="200">
        <f t="shared" si="98"/>
        <v>11.71</v>
      </c>
      <c r="BG116" s="83">
        <f t="shared" si="94"/>
        <v>70.260000000000005</v>
      </c>
      <c r="BH116" s="83">
        <f t="shared" si="95"/>
        <v>0</v>
      </c>
      <c r="BI116" s="83">
        <f t="shared" si="91"/>
        <v>0</v>
      </c>
      <c r="BJ116" s="83">
        <f t="shared" si="92"/>
        <v>0</v>
      </c>
      <c r="BK116" s="83">
        <f t="shared" si="96"/>
        <v>2.5</v>
      </c>
      <c r="BL116" s="83">
        <f t="shared" si="97"/>
        <v>11.71</v>
      </c>
      <c r="BM116" s="84">
        <f t="shared" si="87"/>
        <v>70.260000000000005</v>
      </c>
      <c r="BN116" s="185">
        <f t="shared" si="88"/>
        <v>35.130000000000003</v>
      </c>
      <c r="BO116" s="186">
        <f t="shared" si="89"/>
        <v>35.1</v>
      </c>
    </row>
    <row r="117" spans="1:67" ht="16.5">
      <c r="A117" s="95">
        <v>110</v>
      </c>
      <c r="B117" s="96" t="s">
        <v>412</v>
      </c>
      <c r="C117" s="97">
        <v>1.5</v>
      </c>
      <c r="D117" s="79">
        <f t="shared" si="58"/>
        <v>7.0259999999999998</v>
      </c>
      <c r="E117" s="79">
        <f t="shared" si="59"/>
        <v>42.155999999999999</v>
      </c>
      <c r="F117" s="98">
        <v>0</v>
      </c>
      <c r="G117" s="99">
        <f t="shared" si="93"/>
        <v>0</v>
      </c>
      <c r="H117" s="79">
        <f t="shared" si="60"/>
        <v>0</v>
      </c>
      <c r="I117" s="80">
        <f t="shared" si="61"/>
        <v>1.5</v>
      </c>
      <c r="J117" s="100">
        <f t="shared" si="61"/>
        <v>7.0259999999999998</v>
      </c>
      <c r="K117" s="100">
        <f t="shared" si="61"/>
        <v>42.155999999999999</v>
      </c>
      <c r="L117" s="97">
        <v>1</v>
      </c>
      <c r="M117" s="79">
        <f t="shared" si="62"/>
        <v>4.6840000000000002</v>
      </c>
      <c r="N117" s="79">
        <f t="shared" si="63"/>
        <v>28.103999999999999</v>
      </c>
      <c r="O117" s="97">
        <v>0</v>
      </c>
      <c r="P117" s="99">
        <f t="shared" si="64"/>
        <v>0</v>
      </c>
      <c r="Q117" s="79">
        <f t="shared" si="65"/>
        <v>0</v>
      </c>
      <c r="R117" s="80">
        <f t="shared" si="66"/>
        <v>1</v>
      </c>
      <c r="S117" s="100">
        <f t="shared" si="66"/>
        <v>4.6840000000000002</v>
      </c>
      <c r="T117" s="100">
        <f t="shared" si="66"/>
        <v>28.103999999999999</v>
      </c>
      <c r="U117" s="97">
        <v>0</v>
      </c>
      <c r="V117" s="79">
        <f t="shared" si="67"/>
        <v>0</v>
      </c>
      <c r="W117" s="79">
        <f t="shared" si="68"/>
        <v>0</v>
      </c>
      <c r="X117" s="101">
        <v>0</v>
      </c>
      <c r="Y117" s="99">
        <f t="shared" si="69"/>
        <v>0</v>
      </c>
      <c r="Z117" s="79">
        <f t="shared" si="70"/>
        <v>0</v>
      </c>
      <c r="AA117" s="80">
        <f t="shared" si="71"/>
        <v>0</v>
      </c>
      <c r="AB117" s="80">
        <f t="shared" si="71"/>
        <v>0</v>
      </c>
      <c r="AC117" s="80">
        <f t="shared" si="71"/>
        <v>0</v>
      </c>
      <c r="AD117" s="97">
        <v>0</v>
      </c>
      <c r="AE117" s="79">
        <f t="shared" si="72"/>
        <v>0</v>
      </c>
      <c r="AF117" s="79">
        <f t="shared" si="73"/>
        <v>0</v>
      </c>
      <c r="AG117" s="97">
        <v>0</v>
      </c>
      <c r="AH117" s="99">
        <f t="shared" si="74"/>
        <v>0</v>
      </c>
      <c r="AI117" s="78">
        <f t="shared" si="75"/>
        <v>0</v>
      </c>
      <c r="AJ117" s="78">
        <f t="shared" si="76"/>
        <v>0</v>
      </c>
      <c r="AK117" s="78">
        <f t="shared" si="76"/>
        <v>0</v>
      </c>
      <c r="AL117" s="78">
        <f t="shared" si="76"/>
        <v>0</v>
      </c>
      <c r="AM117" s="97">
        <v>0</v>
      </c>
      <c r="AN117" s="99">
        <f t="shared" si="77"/>
        <v>0</v>
      </c>
      <c r="AO117" s="102">
        <f t="shared" si="78"/>
        <v>0</v>
      </c>
      <c r="AP117" s="97">
        <v>0</v>
      </c>
      <c r="AQ117" s="99">
        <f t="shared" si="79"/>
        <v>0</v>
      </c>
      <c r="AR117" s="79">
        <f t="shared" si="80"/>
        <v>0</v>
      </c>
      <c r="AS117" s="82">
        <f t="shared" si="81"/>
        <v>0</v>
      </c>
      <c r="AT117" s="78">
        <f t="shared" si="81"/>
        <v>0</v>
      </c>
      <c r="AU117" s="82">
        <f t="shared" si="81"/>
        <v>0</v>
      </c>
      <c r="AV117" s="81">
        <v>0</v>
      </c>
      <c r="AW117" s="99">
        <f t="shared" si="82"/>
        <v>0</v>
      </c>
      <c r="AX117" s="102">
        <f t="shared" si="83"/>
        <v>0</v>
      </c>
      <c r="AY117" s="78">
        <v>0</v>
      </c>
      <c r="AZ117" s="99">
        <f t="shared" si="84"/>
        <v>0</v>
      </c>
      <c r="BA117" s="79">
        <f t="shared" si="85"/>
        <v>0</v>
      </c>
      <c r="BB117" s="82">
        <f t="shared" si="86"/>
        <v>0</v>
      </c>
      <c r="BC117" s="79">
        <f t="shared" si="86"/>
        <v>0</v>
      </c>
      <c r="BD117" s="102">
        <f t="shared" si="86"/>
        <v>0</v>
      </c>
      <c r="BE117" s="83">
        <f t="shared" si="98"/>
        <v>1.5</v>
      </c>
      <c r="BF117" s="200">
        <f t="shared" si="98"/>
        <v>7.0259999999999998</v>
      </c>
      <c r="BG117" s="83">
        <f t="shared" si="94"/>
        <v>42.155999999999999</v>
      </c>
      <c r="BH117" s="83">
        <f t="shared" si="95"/>
        <v>0</v>
      </c>
      <c r="BI117" s="83">
        <f t="shared" si="91"/>
        <v>0</v>
      </c>
      <c r="BJ117" s="83">
        <f t="shared" si="92"/>
        <v>0</v>
      </c>
      <c r="BK117" s="83">
        <f t="shared" si="96"/>
        <v>1.5</v>
      </c>
      <c r="BL117" s="83">
        <f t="shared" si="97"/>
        <v>7.0259999999999998</v>
      </c>
      <c r="BM117" s="84">
        <f t="shared" si="87"/>
        <v>42.155999999999999</v>
      </c>
      <c r="BN117" s="185">
        <f t="shared" si="88"/>
        <v>21.077999999999999</v>
      </c>
      <c r="BO117" s="186">
        <f t="shared" si="89"/>
        <v>21.1</v>
      </c>
    </row>
    <row r="118" spans="1:67" ht="16.5">
      <c r="A118" s="95">
        <v>111</v>
      </c>
      <c r="B118" s="96" t="s">
        <v>413</v>
      </c>
      <c r="C118" s="97">
        <v>0</v>
      </c>
      <c r="D118" s="79">
        <f t="shared" si="58"/>
        <v>0</v>
      </c>
      <c r="E118" s="79">
        <f t="shared" si="59"/>
        <v>0</v>
      </c>
      <c r="F118" s="98">
        <v>0</v>
      </c>
      <c r="G118" s="99">
        <f t="shared" si="93"/>
        <v>0</v>
      </c>
      <c r="H118" s="79">
        <f t="shared" si="60"/>
        <v>0</v>
      </c>
      <c r="I118" s="80">
        <f t="shared" si="61"/>
        <v>0</v>
      </c>
      <c r="J118" s="100">
        <f t="shared" si="61"/>
        <v>0</v>
      </c>
      <c r="K118" s="100">
        <f t="shared" si="61"/>
        <v>0</v>
      </c>
      <c r="L118" s="97">
        <v>0</v>
      </c>
      <c r="M118" s="79">
        <f t="shared" si="62"/>
        <v>0</v>
      </c>
      <c r="N118" s="79">
        <f t="shared" si="63"/>
        <v>0</v>
      </c>
      <c r="O118" s="97">
        <v>0</v>
      </c>
      <c r="P118" s="99">
        <f t="shared" si="64"/>
        <v>0</v>
      </c>
      <c r="Q118" s="79">
        <f t="shared" si="65"/>
        <v>0</v>
      </c>
      <c r="R118" s="80">
        <f t="shared" si="66"/>
        <v>0</v>
      </c>
      <c r="S118" s="100">
        <f t="shared" si="66"/>
        <v>0</v>
      </c>
      <c r="T118" s="100">
        <f t="shared" si="66"/>
        <v>0</v>
      </c>
      <c r="U118" s="97">
        <v>0</v>
      </c>
      <c r="V118" s="79">
        <f t="shared" si="67"/>
        <v>0</v>
      </c>
      <c r="W118" s="79">
        <f t="shared" si="68"/>
        <v>0</v>
      </c>
      <c r="X118" s="101">
        <v>0</v>
      </c>
      <c r="Y118" s="99">
        <f t="shared" si="69"/>
        <v>0</v>
      </c>
      <c r="Z118" s="79">
        <f t="shared" si="70"/>
        <v>0</v>
      </c>
      <c r="AA118" s="80">
        <f t="shared" si="71"/>
        <v>0</v>
      </c>
      <c r="AB118" s="80">
        <f t="shared" si="71"/>
        <v>0</v>
      </c>
      <c r="AC118" s="80">
        <f t="shared" si="71"/>
        <v>0</v>
      </c>
      <c r="AD118" s="97">
        <v>0</v>
      </c>
      <c r="AE118" s="79">
        <f t="shared" si="72"/>
        <v>0</v>
      </c>
      <c r="AF118" s="79">
        <f t="shared" si="73"/>
        <v>0</v>
      </c>
      <c r="AG118" s="97">
        <v>0</v>
      </c>
      <c r="AH118" s="99">
        <f t="shared" si="74"/>
        <v>0</v>
      </c>
      <c r="AI118" s="78">
        <f t="shared" si="75"/>
        <v>0</v>
      </c>
      <c r="AJ118" s="78">
        <f t="shared" si="76"/>
        <v>0</v>
      </c>
      <c r="AK118" s="78">
        <f t="shared" si="76"/>
        <v>0</v>
      </c>
      <c r="AL118" s="78">
        <f t="shared" si="76"/>
        <v>0</v>
      </c>
      <c r="AM118" s="97">
        <v>0</v>
      </c>
      <c r="AN118" s="99">
        <f t="shared" si="77"/>
        <v>0</v>
      </c>
      <c r="AO118" s="102">
        <f t="shared" si="78"/>
        <v>0</v>
      </c>
      <c r="AP118" s="97">
        <v>0</v>
      </c>
      <c r="AQ118" s="99">
        <f t="shared" si="79"/>
        <v>0</v>
      </c>
      <c r="AR118" s="79">
        <f t="shared" si="80"/>
        <v>0</v>
      </c>
      <c r="AS118" s="82">
        <f t="shared" si="81"/>
        <v>0</v>
      </c>
      <c r="AT118" s="78">
        <f t="shared" si="81"/>
        <v>0</v>
      </c>
      <c r="AU118" s="82">
        <f t="shared" si="81"/>
        <v>0</v>
      </c>
      <c r="AV118" s="81">
        <v>0</v>
      </c>
      <c r="AW118" s="99">
        <f t="shared" si="82"/>
        <v>0</v>
      </c>
      <c r="AX118" s="102">
        <f t="shared" si="83"/>
        <v>0</v>
      </c>
      <c r="AY118" s="78">
        <v>0</v>
      </c>
      <c r="AZ118" s="99">
        <f t="shared" si="84"/>
        <v>0</v>
      </c>
      <c r="BA118" s="79">
        <f t="shared" si="85"/>
        <v>0</v>
      </c>
      <c r="BB118" s="82">
        <f t="shared" si="86"/>
        <v>0</v>
      </c>
      <c r="BC118" s="79">
        <f t="shared" si="86"/>
        <v>0</v>
      </c>
      <c r="BD118" s="102">
        <f t="shared" si="86"/>
        <v>0</v>
      </c>
      <c r="BE118" s="83">
        <f t="shared" si="98"/>
        <v>0</v>
      </c>
      <c r="BF118" s="200">
        <f t="shared" si="98"/>
        <v>0</v>
      </c>
      <c r="BG118" s="83">
        <f t="shared" si="94"/>
        <v>0</v>
      </c>
      <c r="BH118" s="83">
        <f t="shared" si="95"/>
        <v>0</v>
      </c>
      <c r="BI118" s="83">
        <f t="shared" si="91"/>
        <v>0</v>
      </c>
      <c r="BJ118" s="83">
        <f t="shared" si="92"/>
        <v>0</v>
      </c>
      <c r="BK118" s="83">
        <f t="shared" si="96"/>
        <v>0</v>
      </c>
      <c r="BL118" s="83">
        <f t="shared" si="97"/>
        <v>0</v>
      </c>
      <c r="BM118" s="84">
        <f t="shared" si="87"/>
        <v>0</v>
      </c>
      <c r="BN118" s="185">
        <f t="shared" si="88"/>
        <v>0</v>
      </c>
      <c r="BO118" s="186">
        <f t="shared" si="89"/>
        <v>0</v>
      </c>
    </row>
    <row r="119" spans="1:67" ht="16.5">
      <c r="A119" s="95">
        <v>112</v>
      </c>
      <c r="B119" s="96" t="s">
        <v>414</v>
      </c>
      <c r="C119" s="97">
        <v>0.5</v>
      </c>
      <c r="D119" s="79">
        <f t="shared" si="58"/>
        <v>2.3420000000000001</v>
      </c>
      <c r="E119" s="79">
        <f t="shared" si="59"/>
        <v>14.052</v>
      </c>
      <c r="F119" s="98">
        <v>1</v>
      </c>
      <c r="G119" s="99">
        <f>F119*(70.822-70)</f>
        <v>0.82200000000000273</v>
      </c>
      <c r="H119" s="79">
        <f t="shared" si="60"/>
        <v>4.9320000000000164</v>
      </c>
      <c r="I119" s="80">
        <f t="shared" si="61"/>
        <v>1.5</v>
      </c>
      <c r="J119" s="100">
        <f t="shared" si="61"/>
        <v>3.1640000000000028</v>
      </c>
      <c r="K119" s="100">
        <f t="shared" si="61"/>
        <v>18.984000000000016</v>
      </c>
      <c r="L119" s="97">
        <v>0</v>
      </c>
      <c r="M119" s="79">
        <f t="shared" si="62"/>
        <v>0</v>
      </c>
      <c r="N119" s="79">
        <f t="shared" si="63"/>
        <v>0</v>
      </c>
      <c r="O119" s="97">
        <v>1</v>
      </c>
      <c r="P119" s="99">
        <f>O119*(70.822-70)</f>
        <v>0.82200000000000273</v>
      </c>
      <c r="Q119" s="79">
        <f t="shared" si="65"/>
        <v>4.9320000000000164</v>
      </c>
      <c r="R119" s="80">
        <f t="shared" si="66"/>
        <v>1</v>
      </c>
      <c r="S119" s="100">
        <f t="shared" si="66"/>
        <v>0.82200000000000273</v>
      </c>
      <c r="T119" s="100">
        <f t="shared" si="66"/>
        <v>4.9320000000000164</v>
      </c>
      <c r="U119" s="97">
        <v>0</v>
      </c>
      <c r="V119" s="79">
        <f t="shared" si="67"/>
        <v>0</v>
      </c>
      <c r="W119" s="79">
        <f t="shared" si="68"/>
        <v>0</v>
      </c>
      <c r="X119" s="101">
        <v>0</v>
      </c>
      <c r="Y119" s="99">
        <f t="shared" si="69"/>
        <v>0</v>
      </c>
      <c r="Z119" s="79">
        <f t="shared" si="70"/>
        <v>0</v>
      </c>
      <c r="AA119" s="80">
        <f t="shared" si="71"/>
        <v>0</v>
      </c>
      <c r="AB119" s="80">
        <f t="shared" si="71"/>
        <v>0</v>
      </c>
      <c r="AC119" s="80">
        <f t="shared" si="71"/>
        <v>0</v>
      </c>
      <c r="AD119" s="97">
        <v>0</v>
      </c>
      <c r="AE119" s="79">
        <f t="shared" si="72"/>
        <v>0</v>
      </c>
      <c r="AF119" s="79">
        <f t="shared" si="73"/>
        <v>0</v>
      </c>
      <c r="AG119" s="97">
        <v>0</v>
      </c>
      <c r="AH119" s="99">
        <f t="shared" si="74"/>
        <v>0</v>
      </c>
      <c r="AI119" s="78">
        <f t="shared" si="75"/>
        <v>0</v>
      </c>
      <c r="AJ119" s="78">
        <f t="shared" si="76"/>
        <v>0</v>
      </c>
      <c r="AK119" s="78">
        <f t="shared" si="76"/>
        <v>0</v>
      </c>
      <c r="AL119" s="78">
        <f t="shared" si="76"/>
        <v>0</v>
      </c>
      <c r="AM119" s="97">
        <v>0</v>
      </c>
      <c r="AN119" s="99">
        <f t="shared" si="77"/>
        <v>0</v>
      </c>
      <c r="AO119" s="102">
        <f t="shared" si="78"/>
        <v>0</v>
      </c>
      <c r="AP119" s="97">
        <v>0</v>
      </c>
      <c r="AQ119" s="99">
        <f t="shared" si="79"/>
        <v>0</v>
      </c>
      <c r="AR119" s="79">
        <f t="shared" si="80"/>
        <v>0</v>
      </c>
      <c r="AS119" s="82">
        <f t="shared" si="81"/>
        <v>0</v>
      </c>
      <c r="AT119" s="78">
        <f t="shared" si="81"/>
        <v>0</v>
      </c>
      <c r="AU119" s="82">
        <f t="shared" si="81"/>
        <v>0</v>
      </c>
      <c r="AV119" s="81">
        <v>0</v>
      </c>
      <c r="AW119" s="99">
        <f t="shared" si="82"/>
        <v>0</v>
      </c>
      <c r="AX119" s="102">
        <f t="shared" si="83"/>
        <v>0</v>
      </c>
      <c r="AY119" s="78">
        <v>0</v>
      </c>
      <c r="AZ119" s="99">
        <f t="shared" si="84"/>
        <v>0</v>
      </c>
      <c r="BA119" s="79">
        <f t="shared" si="85"/>
        <v>0</v>
      </c>
      <c r="BB119" s="82">
        <f t="shared" si="86"/>
        <v>0</v>
      </c>
      <c r="BC119" s="79">
        <f t="shared" si="86"/>
        <v>0</v>
      </c>
      <c r="BD119" s="102">
        <f t="shared" si="86"/>
        <v>0</v>
      </c>
      <c r="BE119" s="83">
        <f t="shared" si="98"/>
        <v>0.5</v>
      </c>
      <c r="BF119" s="200">
        <f t="shared" si="98"/>
        <v>2.3420000000000001</v>
      </c>
      <c r="BG119" s="83">
        <f t="shared" si="94"/>
        <v>14.052</v>
      </c>
      <c r="BH119" s="83">
        <f t="shared" si="95"/>
        <v>1</v>
      </c>
      <c r="BI119" s="83">
        <f t="shared" si="91"/>
        <v>0.82200000000000273</v>
      </c>
      <c r="BJ119" s="83">
        <f t="shared" si="92"/>
        <v>4.9320000000000164</v>
      </c>
      <c r="BK119" s="83">
        <f t="shared" si="96"/>
        <v>1.5</v>
      </c>
      <c r="BL119" s="83">
        <f t="shared" si="97"/>
        <v>3.1640000000000028</v>
      </c>
      <c r="BM119" s="84">
        <f t="shared" si="87"/>
        <v>18.984000000000016</v>
      </c>
      <c r="BN119" s="185">
        <f t="shared" si="88"/>
        <v>9.492000000000008</v>
      </c>
      <c r="BO119" s="186">
        <f t="shared" si="89"/>
        <v>9.5</v>
      </c>
    </row>
    <row r="120" spans="1:67" ht="16.5">
      <c r="A120" s="95">
        <v>113</v>
      </c>
      <c r="B120" s="96" t="s">
        <v>415</v>
      </c>
      <c r="C120" s="97">
        <v>0</v>
      </c>
      <c r="D120" s="79">
        <f t="shared" si="58"/>
        <v>0</v>
      </c>
      <c r="E120" s="79">
        <f t="shared" si="59"/>
        <v>0</v>
      </c>
      <c r="F120" s="98">
        <v>1</v>
      </c>
      <c r="G120" s="99">
        <f>F120*(70.822-67)</f>
        <v>3.8220000000000027</v>
      </c>
      <c r="H120" s="79">
        <f t="shared" si="60"/>
        <v>22.932000000000016</v>
      </c>
      <c r="I120" s="80">
        <f t="shared" si="61"/>
        <v>1</v>
      </c>
      <c r="J120" s="100">
        <f t="shared" si="61"/>
        <v>3.8220000000000027</v>
      </c>
      <c r="K120" s="100">
        <f t="shared" si="61"/>
        <v>22.932000000000016</v>
      </c>
      <c r="L120" s="97">
        <v>0</v>
      </c>
      <c r="M120" s="79">
        <f t="shared" si="62"/>
        <v>0</v>
      </c>
      <c r="N120" s="79">
        <f t="shared" si="63"/>
        <v>0</v>
      </c>
      <c r="O120" s="97">
        <v>1</v>
      </c>
      <c r="P120" s="99">
        <f>O120*(70.822-67)</f>
        <v>3.8220000000000027</v>
      </c>
      <c r="Q120" s="79">
        <f t="shared" si="65"/>
        <v>22.932000000000016</v>
      </c>
      <c r="R120" s="80">
        <f t="shared" si="66"/>
        <v>1</v>
      </c>
      <c r="S120" s="100">
        <f t="shared" si="66"/>
        <v>3.8220000000000027</v>
      </c>
      <c r="T120" s="100">
        <f t="shared" si="66"/>
        <v>22.932000000000016</v>
      </c>
      <c r="U120" s="97">
        <v>0</v>
      </c>
      <c r="V120" s="79">
        <f t="shared" si="67"/>
        <v>0</v>
      </c>
      <c r="W120" s="79">
        <f t="shared" si="68"/>
        <v>0</v>
      </c>
      <c r="X120" s="101">
        <v>0</v>
      </c>
      <c r="Y120" s="99">
        <f t="shared" si="69"/>
        <v>0</v>
      </c>
      <c r="Z120" s="79">
        <f t="shared" si="70"/>
        <v>0</v>
      </c>
      <c r="AA120" s="80">
        <f t="shared" si="71"/>
        <v>0</v>
      </c>
      <c r="AB120" s="80">
        <f t="shared" si="71"/>
        <v>0</v>
      </c>
      <c r="AC120" s="80">
        <f t="shared" si="71"/>
        <v>0</v>
      </c>
      <c r="AD120" s="97">
        <v>0</v>
      </c>
      <c r="AE120" s="79">
        <f t="shared" si="72"/>
        <v>0</v>
      </c>
      <c r="AF120" s="79">
        <f t="shared" si="73"/>
        <v>0</v>
      </c>
      <c r="AG120" s="97">
        <v>0</v>
      </c>
      <c r="AH120" s="99">
        <f t="shared" si="74"/>
        <v>0</v>
      </c>
      <c r="AI120" s="78">
        <f t="shared" si="75"/>
        <v>0</v>
      </c>
      <c r="AJ120" s="78">
        <f t="shared" si="76"/>
        <v>0</v>
      </c>
      <c r="AK120" s="78">
        <f t="shared" si="76"/>
        <v>0</v>
      </c>
      <c r="AL120" s="78">
        <f t="shared" si="76"/>
        <v>0</v>
      </c>
      <c r="AM120" s="97">
        <v>0</v>
      </c>
      <c r="AN120" s="99">
        <f t="shared" si="77"/>
        <v>0</v>
      </c>
      <c r="AO120" s="102">
        <f t="shared" si="78"/>
        <v>0</v>
      </c>
      <c r="AP120" s="97">
        <v>0</v>
      </c>
      <c r="AQ120" s="99">
        <f t="shared" si="79"/>
        <v>0</v>
      </c>
      <c r="AR120" s="79">
        <f t="shared" si="80"/>
        <v>0</v>
      </c>
      <c r="AS120" s="82">
        <f t="shared" si="81"/>
        <v>0</v>
      </c>
      <c r="AT120" s="78">
        <f t="shared" si="81"/>
        <v>0</v>
      </c>
      <c r="AU120" s="82">
        <f t="shared" si="81"/>
        <v>0</v>
      </c>
      <c r="AV120" s="81">
        <v>0</v>
      </c>
      <c r="AW120" s="99">
        <f t="shared" si="82"/>
        <v>0</v>
      </c>
      <c r="AX120" s="102">
        <f t="shared" si="83"/>
        <v>0</v>
      </c>
      <c r="AY120" s="78">
        <v>0</v>
      </c>
      <c r="AZ120" s="99">
        <f t="shared" si="84"/>
        <v>0</v>
      </c>
      <c r="BA120" s="79">
        <f t="shared" si="85"/>
        <v>0</v>
      </c>
      <c r="BB120" s="82">
        <f t="shared" si="86"/>
        <v>0</v>
      </c>
      <c r="BC120" s="79">
        <f t="shared" si="86"/>
        <v>0</v>
      </c>
      <c r="BD120" s="102">
        <f t="shared" si="86"/>
        <v>0</v>
      </c>
      <c r="BE120" s="83">
        <f t="shared" si="98"/>
        <v>0</v>
      </c>
      <c r="BF120" s="200">
        <f t="shared" si="98"/>
        <v>0</v>
      </c>
      <c r="BG120" s="83">
        <f t="shared" si="94"/>
        <v>0</v>
      </c>
      <c r="BH120" s="83">
        <f t="shared" si="95"/>
        <v>1</v>
      </c>
      <c r="BI120" s="83">
        <f t="shared" si="91"/>
        <v>3.8220000000000027</v>
      </c>
      <c r="BJ120" s="83">
        <f t="shared" si="92"/>
        <v>22.932000000000016</v>
      </c>
      <c r="BK120" s="83">
        <f t="shared" si="96"/>
        <v>1</v>
      </c>
      <c r="BL120" s="83">
        <f t="shared" si="97"/>
        <v>3.8220000000000027</v>
      </c>
      <c r="BM120" s="84">
        <f t="shared" si="87"/>
        <v>22.932000000000016</v>
      </c>
      <c r="BN120" s="185">
        <f t="shared" si="88"/>
        <v>11.466000000000008</v>
      </c>
      <c r="BO120" s="186">
        <f t="shared" si="89"/>
        <v>11.5</v>
      </c>
    </row>
    <row r="121" spans="1:67" ht="17.25" thickBot="1">
      <c r="A121" s="95">
        <v>114</v>
      </c>
      <c r="B121" s="96" t="s">
        <v>416</v>
      </c>
      <c r="C121" s="97">
        <v>1.5</v>
      </c>
      <c r="D121" s="79">
        <f t="shared" si="58"/>
        <v>7.0259999999999998</v>
      </c>
      <c r="E121" s="79">
        <f t="shared" si="59"/>
        <v>42.155999999999999</v>
      </c>
      <c r="F121" s="105">
        <v>0</v>
      </c>
      <c r="G121" s="99">
        <f t="shared" ref="G121" si="99">F121*(70.822-70.822)</f>
        <v>0</v>
      </c>
      <c r="H121" s="79">
        <f t="shared" si="60"/>
        <v>0</v>
      </c>
      <c r="I121" s="80">
        <f t="shared" si="61"/>
        <v>1.5</v>
      </c>
      <c r="J121" s="100">
        <f t="shared" si="61"/>
        <v>7.0259999999999998</v>
      </c>
      <c r="K121" s="100">
        <f t="shared" si="61"/>
        <v>42.155999999999999</v>
      </c>
      <c r="L121" s="97">
        <v>0</v>
      </c>
      <c r="M121" s="79">
        <f t="shared" si="62"/>
        <v>0</v>
      </c>
      <c r="N121" s="79">
        <f t="shared" si="63"/>
        <v>0</v>
      </c>
      <c r="O121" s="97">
        <v>0</v>
      </c>
      <c r="P121" s="99">
        <f t="shared" si="64"/>
        <v>0</v>
      </c>
      <c r="Q121" s="79">
        <f t="shared" si="65"/>
        <v>0</v>
      </c>
      <c r="R121" s="80">
        <f t="shared" si="66"/>
        <v>0</v>
      </c>
      <c r="S121" s="100">
        <f t="shared" si="66"/>
        <v>0</v>
      </c>
      <c r="T121" s="100">
        <f t="shared" si="66"/>
        <v>0</v>
      </c>
      <c r="U121" s="97">
        <v>0</v>
      </c>
      <c r="V121" s="79">
        <f t="shared" si="67"/>
        <v>0</v>
      </c>
      <c r="W121" s="79">
        <f t="shared" si="68"/>
        <v>0</v>
      </c>
      <c r="X121" s="101">
        <v>0</v>
      </c>
      <c r="Y121" s="99">
        <f t="shared" si="69"/>
        <v>0</v>
      </c>
      <c r="Z121" s="79">
        <f t="shared" si="70"/>
        <v>0</v>
      </c>
      <c r="AA121" s="80">
        <f t="shared" si="71"/>
        <v>0</v>
      </c>
      <c r="AB121" s="80">
        <f t="shared" si="71"/>
        <v>0</v>
      </c>
      <c r="AC121" s="80">
        <f t="shared" si="71"/>
        <v>0</v>
      </c>
      <c r="AD121" s="97">
        <v>0</v>
      </c>
      <c r="AE121" s="79">
        <f t="shared" si="72"/>
        <v>0</v>
      </c>
      <c r="AF121" s="79">
        <f t="shared" si="73"/>
        <v>0</v>
      </c>
      <c r="AG121" s="97">
        <v>0</v>
      </c>
      <c r="AH121" s="99">
        <f t="shared" si="74"/>
        <v>0</v>
      </c>
      <c r="AI121" s="78">
        <f t="shared" si="75"/>
        <v>0</v>
      </c>
      <c r="AJ121" s="78">
        <f t="shared" si="76"/>
        <v>0</v>
      </c>
      <c r="AK121" s="78">
        <f t="shared" si="76"/>
        <v>0</v>
      </c>
      <c r="AL121" s="78">
        <f t="shared" si="76"/>
        <v>0</v>
      </c>
      <c r="AM121" s="97">
        <v>0</v>
      </c>
      <c r="AN121" s="99">
        <f t="shared" si="77"/>
        <v>0</v>
      </c>
      <c r="AO121" s="102">
        <f t="shared" si="78"/>
        <v>0</v>
      </c>
      <c r="AP121" s="97">
        <v>0</v>
      </c>
      <c r="AQ121" s="99">
        <f t="shared" si="79"/>
        <v>0</v>
      </c>
      <c r="AR121" s="79">
        <f t="shared" si="80"/>
        <v>0</v>
      </c>
      <c r="AS121" s="82">
        <f t="shared" si="81"/>
        <v>0</v>
      </c>
      <c r="AT121" s="78">
        <f t="shared" si="81"/>
        <v>0</v>
      </c>
      <c r="AU121" s="82">
        <f t="shared" si="81"/>
        <v>0</v>
      </c>
      <c r="AV121" s="81">
        <v>0</v>
      </c>
      <c r="AW121" s="99">
        <f t="shared" si="82"/>
        <v>0</v>
      </c>
      <c r="AX121" s="102">
        <f t="shared" si="83"/>
        <v>0</v>
      </c>
      <c r="AY121" s="78">
        <v>0</v>
      </c>
      <c r="AZ121" s="99">
        <f t="shared" si="84"/>
        <v>0</v>
      </c>
      <c r="BA121" s="79">
        <f t="shared" si="85"/>
        <v>0</v>
      </c>
      <c r="BB121" s="82">
        <f t="shared" si="86"/>
        <v>0</v>
      </c>
      <c r="BC121" s="79">
        <f t="shared" si="86"/>
        <v>0</v>
      </c>
      <c r="BD121" s="102">
        <f t="shared" si="86"/>
        <v>0</v>
      </c>
      <c r="BE121" s="83">
        <f t="shared" si="98"/>
        <v>1.5</v>
      </c>
      <c r="BF121" s="200">
        <f t="shared" si="98"/>
        <v>7.0259999999999998</v>
      </c>
      <c r="BG121" s="83">
        <f t="shared" si="94"/>
        <v>42.155999999999999</v>
      </c>
      <c r="BH121" s="83">
        <f t="shared" si="95"/>
        <v>0</v>
      </c>
      <c r="BI121" s="83">
        <f t="shared" si="91"/>
        <v>0</v>
      </c>
      <c r="BJ121" s="83">
        <f t="shared" si="92"/>
        <v>0</v>
      </c>
      <c r="BK121" s="83">
        <f t="shared" si="96"/>
        <v>1.5</v>
      </c>
      <c r="BL121" s="83">
        <f t="shared" si="97"/>
        <v>7.0259999999999998</v>
      </c>
      <c r="BM121" s="84">
        <f t="shared" si="87"/>
        <v>42.155999999999999</v>
      </c>
      <c r="BN121" s="185">
        <f t="shared" si="88"/>
        <v>21.077999999999999</v>
      </c>
      <c r="BO121" s="186">
        <f t="shared" si="89"/>
        <v>21.1</v>
      </c>
    </row>
    <row r="122" spans="1:67" s="107" customFormat="1" ht="16.5">
      <c r="A122" s="7"/>
      <c r="B122" s="7" t="s">
        <v>153</v>
      </c>
      <c r="C122" s="91">
        <f t="shared" ref="C122:AH122" si="100">SUM(C8:C121)</f>
        <v>77.25</v>
      </c>
      <c r="D122" s="91">
        <f t="shared" si="100"/>
        <v>361.83900000000006</v>
      </c>
      <c r="E122" s="91">
        <f t="shared" si="100"/>
        <v>2171.0340000000006</v>
      </c>
      <c r="F122" s="91">
        <f t="shared" si="100"/>
        <v>16.55</v>
      </c>
      <c r="G122" s="91">
        <f t="shared" si="100"/>
        <v>28.048100000000041</v>
      </c>
      <c r="H122" s="91">
        <f t="shared" si="100"/>
        <v>168.28860000000023</v>
      </c>
      <c r="I122" s="91">
        <f t="shared" si="100"/>
        <v>93.8</v>
      </c>
      <c r="J122" s="91">
        <f t="shared" si="100"/>
        <v>389.88710000000003</v>
      </c>
      <c r="K122" s="91">
        <f t="shared" si="100"/>
        <v>2339.3226000000004</v>
      </c>
      <c r="L122" s="91">
        <f t="shared" si="100"/>
        <v>24</v>
      </c>
      <c r="M122" s="91">
        <f t="shared" si="100"/>
        <v>112.41599999999997</v>
      </c>
      <c r="N122" s="91">
        <f t="shared" si="100"/>
        <v>674.49599999999998</v>
      </c>
      <c r="O122" s="91">
        <f t="shared" si="100"/>
        <v>10</v>
      </c>
      <c r="P122" s="91">
        <f t="shared" si="100"/>
        <v>13.720000000000027</v>
      </c>
      <c r="Q122" s="91">
        <f t="shared" si="100"/>
        <v>82.320000000000164</v>
      </c>
      <c r="R122" s="91">
        <f t="shared" si="100"/>
        <v>34</v>
      </c>
      <c r="S122" s="91">
        <f t="shared" si="100"/>
        <v>126.136</v>
      </c>
      <c r="T122" s="91">
        <f t="shared" si="100"/>
        <v>756.81600000000014</v>
      </c>
      <c r="U122" s="91">
        <f t="shared" si="100"/>
        <v>154.72999999999999</v>
      </c>
      <c r="V122" s="91">
        <f t="shared" si="100"/>
        <v>724.7553200000001</v>
      </c>
      <c r="W122" s="91">
        <f t="shared" si="100"/>
        <v>4348.5319199999985</v>
      </c>
      <c r="X122" s="91">
        <f t="shared" si="100"/>
        <v>58.3</v>
      </c>
      <c r="Y122" s="91">
        <f t="shared" si="100"/>
        <v>147.40360000000021</v>
      </c>
      <c r="Z122" s="91">
        <f t="shared" si="100"/>
        <v>884.42160000000115</v>
      </c>
      <c r="AA122" s="91">
        <f t="shared" si="100"/>
        <v>213.03</v>
      </c>
      <c r="AB122" s="91">
        <f t="shared" si="100"/>
        <v>872.15892000000042</v>
      </c>
      <c r="AC122" s="91">
        <f t="shared" si="100"/>
        <v>5232.9535200000009</v>
      </c>
      <c r="AD122" s="91">
        <f t="shared" si="100"/>
        <v>7.5</v>
      </c>
      <c r="AE122" s="91">
        <f t="shared" si="100"/>
        <v>35.130000000000003</v>
      </c>
      <c r="AF122" s="91">
        <f t="shared" si="100"/>
        <v>210.77999999999997</v>
      </c>
      <c r="AG122" s="91">
        <f t="shared" si="100"/>
        <v>7.95</v>
      </c>
      <c r="AH122" s="91">
        <f t="shared" si="100"/>
        <v>7.9649000000000552</v>
      </c>
      <c r="AI122" s="91">
        <f t="shared" ref="AI122:BF122" si="101">SUM(AI8:AI121)</f>
        <v>47.789400000000335</v>
      </c>
      <c r="AJ122" s="91">
        <f t="shared" si="101"/>
        <v>15.45</v>
      </c>
      <c r="AK122" s="91">
        <f t="shared" si="101"/>
        <v>43.094900000000059</v>
      </c>
      <c r="AL122" s="91">
        <f t="shared" si="101"/>
        <v>258.56940000000031</v>
      </c>
      <c r="AM122" s="91">
        <f t="shared" si="101"/>
        <v>3.9319999999999999</v>
      </c>
      <c r="AN122" s="91">
        <f t="shared" si="101"/>
        <v>3.2321040000000107</v>
      </c>
      <c r="AO122" s="91">
        <f t="shared" si="101"/>
        <v>19.392624000000065</v>
      </c>
      <c r="AP122" s="91">
        <f t="shared" si="101"/>
        <v>0</v>
      </c>
      <c r="AQ122" s="91">
        <f t="shared" si="101"/>
        <v>0</v>
      </c>
      <c r="AR122" s="91">
        <f t="shared" si="101"/>
        <v>0</v>
      </c>
      <c r="AS122" s="91">
        <f t="shared" si="101"/>
        <v>3.9319999999999999</v>
      </c>
      <c r="AT122" s="91">
        <f t="shared" si="101"/>
        <v>3.2321040000000107</v>
      </c>
      <c r="AU122" s="91">
        <f t="shared" si="101"/>
        <v>19.392624000000065</v>
      </c>
      <c r="AV122" s="91">
        <f t="shared" si="101"/>
        <v>0</v>
      </c>
      <c r="AW122" s="91">
        <f t="shared" si="101"/>
        <v>0</v>
      </c>
      <c r="AX122" s="91">
        <f t="shared" si="101"/>
        <v>0</v>
      </c>
      <c r="AY122" s="91">
        <f t="shared" si="101"/>
        <v>0</v>
      </c>
      <c r="AZ122" s="91">
        <f t="shared" si="101"/>
        <v>0</v>
      </c>
      <c r="BA122" s="91">
        <f t="shared" si="101"/>
        <v>0</v>
      </c>
      <c r="BB122" s="91">
        <f t="shared" si="101"/>
        <v>0</v>
      </c>
      <c r="BC122" s="91">
        <f t="shared" si="101"/>
        <v>0</v>
      </c>
      <c r="BD122" s="91">
        <f t="shared" si="101"/>
        <v>0</v>
      </c>
      <c r="BE122" s="106">
        <f t="shared" si="101"/>
        <v>235.91199999999998</v>
      </c>
      <c r="BF122" s="201">
        <f t="shared" si="101"/>
        <v>1089.8264240000003</v>
      </c>
      <c r="BG122" s="106">
        <f t="shared" ref="BG122:BM122" si="102">SUM(BG8:BG121)</f>
        <v>6538.9585439999983</v>
      </c>
      <c r="BH122" s="106">
        <f t="shared" si="102"/>
        <v>74.849999999999994</v>
      </c>
      <c r="BI122" s="106">
        <f t="shared" si="102"/>
        <v>175.45170000000024</v>
      </c>
      <c r="BJ122" s="106">
        <f t="shared" si="102"/>
        <v>1052.7102000000014</v>
      </c>
      <c r="BK122" s="106">
        <f t="shared" si="102"/>
        <v>310.762</v>
      </c>
      <c r="BL122" s="106">
        <f t="shared" si="102"/>
        <v>1265.2781240000002</v>
      </c>
      <c r="BM122" s="187">
        <f t="shared" si="102"/>
        <v>7591.6687440000005</v>
      </c>
      <c r="BN122" s="185">
        <f t="shared" si="88"/>
        <v>3795.8343720000003</v>
      </c>
      <c r="BO122" s="186">
        <f t="shared" si="89"/>
        <v>3795.8</v>
      </c>
    </row>
    <row r="123" spans="1:67" ht="15.75">
      <c r="A123" s="2"/>
      <c r="B123" s="2"/>
      <c r="C123" s="2"/>
      <c r="D123" s="9">
        <v>4.6840000000000002</v>
      </c>
      <c r="E123" s="9"/>
      <c r="F123" s="2"/>
      <c r="G123" s="9"/>
      <c r="H123" s="9"/>
      <c r="I123" s="2"/>
      <c r="J123" s="2"/>
      <c r="K123" s="2"/>
      <c r="L123" s="2"/>
      <c r="M123" s="9">
        <v>4.6840000000000002</v>
      </c>
      <c r="N123" s="9"/>
      <c r="O123" s="9"/>
      <c r="P123" s="9"/>
      <c r="Q123" s="2"/>
      <c r="R123" s="2"/>
      <c r="S123" s="2"/>
      <c r="T123" s="2"/>
      <c r="U123" s="2"/>
      <c r="V123" s="9">
        <v>4.6840000000000002</v>
      </c>
      <c r="W123" s="9"/>
      <c r="X123" s="9"/>
      <c r="Y123" s="9"/>
      <c r="Z123" s="2"/>
      <c r="AA123" s="2"/>
      <c r="AB123" s="2"/>
      <c r="AC123" s="2"/>
      <c r="AD123" s="2"/>
      <c r="AE123" s="9">
        <v>4.6840000000000002</v>
      </c>
      <c r="AF123" s="9"/>
      <c r="AG123" s="9"/>
      <c r="AH123" s="9"/>
      <c r="AI123" s="2"/>
      <c r="AJ123" s="2"/>
      <c r="AK123" s="2"/>
      <c r="AL123" s="2"/>
      <c r="AM123" s="2"/>
      <c r="AN123" s="9">
        <v>4.6840000000000002</v>
      </c>
      <c r="AO123" s="9"/>
      <c r="AP123" s="9"/>
      <c r="AQ123" s="9"/>
      <c r="AR123" s="2"/>
      <c r="AS123" s="2"/>
      <c r="AT123" s="2"/>
      <c r="AU123" s="2"/>
      <c r="AV123" s="2"/>
      <c r="AW123" s="9">
        <v>4.6840000000000002</v>
      </c>
      <c r="AX123" s="9"/>
      <c r="AY123" s="9"/>
      <c r="AZ123" s="9"/>
      <c r="BA123" s="2"/>
      <c r="BB123" s="2"/>
      <c r="BC123" s="2"/>
      <c r="BD123" s="2"/>
      <c r="BE123" s="2"/>
      <c r="BF123" s="9">
        <v>4.6840000000000002</v>
      </c>
      <c r="BG123" s="9"/>
      <c r="BH123" s="9"/>
      <c r="BI123" s="9"/>
      <c r="BJ123" s="2"/>
      <c r="BK123" s="2"/>
      <c r="BL123" s="2"/>
      <c r="BM123" s="2"/>
    </row>
    <row r="124" spans="1:67" ht="21" customHeight="1">
      <c r="C124" s="256" t="s">
        <v>154</v>
      </c>
      <c r="D124" s="256"/>
      <c r="E124" s="256"/>
      <c r="F124" s="256"/>
      <c r="G124" s="256"/>
      <c r="H124" s="256"/>
      <c r="I124" s="256"/>
      <c r="J124" s="256"/>
      <c r="K124" s="256"/>
      <c r="L124" s="256"/>
      <c r="M124" s="256"/>
      <c r="N124" s="256"/>
      <c r="O124" s="256"/>
      <c r="P124" s="256"/>
      <c r="Q124" s="256"/>
      <c r="R124" s="256"/>
      <c r="S124" s="256"/>
      <c r="T124" s="256"/>
      <c r="AX124" s="257"/>
      <c r="AY124" s="257"/>
      <c r="AZ124" s="257"/>
      <c r="BA124" s="257"/>
      <c r="BB124" s="257"/>
      <c r="BC124" s="257"/>
      <c r="BD124" s="257"/>
      <c r="BE124" s="257"/>
      <c r="BF124" s="257"/>
      <c r="BG124" s="257"/>
      <c r="BH124" s="257"/>
      <c r="BI124" s="257"/>
      <c r="BJ124" s="257"/>
      <c r="BK124" s="257"/>
    </row>
  </sheetData>
  <mergeCells count="12">
    <mergeCell ref="A1:R1"/>
    <mergeCell ref="A3:A6"/>
    <mergeCell ref="B3:B6"/>
    <mergeCell ref="C3:K5"/>
    <mergeCell ref="L3:T5"/>
    <mergeCell ref="AD3:AL5"/>
    <mergeCell ref="AM3:AU5"/>
    <mergeCell ref="AV3:BD5"/>
    <mergeCell ref="BE3:BM5"/>
    <mergeCell ref="C124:T124"/>
    <mergeCell ref="AX124:BK124"/>
    <mergeCell ref="U3:AC5"/>
  </mergeCells>
  <pageMargins left="0.27" right="0.17" top="0.2" bottom="0.35" header="0.17" footer="0.3"/>
  <pageSetup scale="8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BO108"/>
  <sheetViews>
    <sheetView workbookViewId="0">
      <pane xSplit="2" ySplit="7" topLeftCell="BC98" activePane="bottomRight" state="frozen"/>
      <selection activeCell="BH17" sqref="BH17"/>
      <selection pane="topRight" activeCell="BH17" sqref="BH17"/>
      <selection pane="bottomLeft" activeCell="BH17" sqref="BH17"/>
      <selection pane="bottomRight" activeCell="BH17" sqref="BH17"/>
    </sheetView>
  </sheetViews>
  <sheetFormatPr defaultRowHeight="15"/>
  <cols>
    <col min="1" max="1" width="6" style="1" customWidth="1"/>
    <col min="2" max="2" width="19.5703125" style="1" customWidth="1"/>
    <col min="3" max="65" width="9.140625" style="1"/>
    <col min="66" max="66" width="10.85546875" style="1" customWidth="1"/>
    <col min="67" max="67" width="10.7109375" style="1" customWidth="1"/>
    <col min="68" max="16384" width="9.140625" style="1"/>
  </cols>
  <sheetData>
    <row r="1" spans="1:67" ht="20.25">
      <c r="A1" s="300" t="s">
        <v>28</v>
      </c>
      <c r="B1" s="300"/>
      <c r="C1" s="300"/>
      <c r="D1" s="300"/>
      <c r="E1" s="300"/>
      <c r="F1" s="300"/>
      <c r="G1" s="300"/>
      <c r="H1" s="300"/>
      <c r="I1" s="300"/>
      <c r="J1" s="300"/>
      <c r="K1" s="300"/>
      <c r="L1" s="300"/>
      <c r="M1" s="300"/>
      <c r="N1" s="300"/>
      <c r="O1" s="300"/>
      <c r="P1" s="300"/>
      <c r="Q1" s="300"/>
      <c r="R1" s="300"/>
      <c r="S1" s="15"/>
      <c r="T1" s="16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2"/>
      <c r="BF1" s="2"/>
      <c r="BG1" s="2"/>
      <c r="BH1" s="2"/>
      <c r="BI1" s="2"/>
      <c r="BJ1" s="2"/>
      <c r="BK1" s="2"/>
      <c r="BL1" s="2"/>
      <c r="BM1" s="2"/>
    </row>
    <row r="2" spans="1:67" ht="17.25" thickBot="1">
      <c r="A2" s="2"/>
      <c r="B2" s="18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</row>
    <row r="3" spans="1:67">
      <c r="A3" s="301"/>
      <c r="B3" s="304" t="s">
        <v>1</v>
      </c>
      <c r="C3" s="307" t="s">
        <v>29</v>
      </c>
      <c r="D3" s="308"/>
      <c r="E3" s="308"/>
      <c r="F3" s="308"/>
      <c r="G3" s="308"/>
      <c r="H3" s="308"/>
      <c r="I3" s="308"/>
      <c r="J3" s="308"/>
      <c r="K3" s="309"/>
      <c r="L3" s="273" t="s">
        <v>30</v>
      </c>
      <c r="M3" s="273"/>
      <c r="N3" s="273"/>
      <c r="O3" s="273"/>
      <c r="P3" s="273"/>
      <c r="Q3" s="273"/>
      <c r="R3" s="273"/>
      <c r="S3" s="273"/>
      <c r="T3" s="315"/>
      <c r="U3" s="278" t="s">
        <v>31</v>
      </c>
      <c r="V3" s="279"/>
      <c r="W3" s="279"/>
      <c r="X3" s="279"/>
      <c r="Y3" s="279"/>
      <c r="Z3" s="279"/>
      <c r="AA3" s="279"/>
      <c r="AB3" s="279"/>
      <c r="AC3" s="297"/>
      <c r="AD3" s="272" t="s">
        <v>32</v>
      </c>
      <c r="AE3" s="273"/>
      <c r="AF3" s="273"/>
      <c r="AG3" s="273"/>
      <c r="AH3" s="273"/>
      <c r="AI3" s="273"/>
      <c r="AJ3" s="273"/>
      <c r="AK3" s="273"/>
      <c r="AL3" s="273"/>
      <c r="AM3" s="278" t="s">
        <v>33</v>
      </c>
      <c r="AN3" s="279"/>
      <c r="AO3" s="279"/>
      <c r="AP3" s="279"/>
      <c r="AQ3" s="279"/>
      <c r="AR3" s="279"/>
      <c r="AS3" s="279"/>
      <c r="AT3" s="279"/>
      <c r="AU3" s="279"/>
      <c r="AV3" s="284" t="s">
        <v>32</v>
      </c>
      <c r="AW3" s="285"/>
      <c r="AX3" s="285"/>
      <c r="AY3" s="285"/>
      <c r="AZ3" s="285"/>
      <c r="BA3" s="285"/>
      <c r="BB3" s="285"/>
      <c r="BC3" s="285"/>
      <c r="BD3" s="285"/>
      <c r="BE3" s="290" t="s">
        <v>34</v>
      </c>
      <c r="BF3" s="291"/>
      <c r="BG3" s="291"/>
      <c r="BH3" s="291"/>
      <c r="BI3" s="291"/>
      <c r="BJ3" s="291"/>
      <c r="BK3" s="291"/>
      <c r="BL3" s="291"/>
      <c r="BM3" s="291"/>
    </row>
    <row r="4" spans="1:67">
      <c r="A4" s="302"/>
      <c r="B4" s="305"/>
      <c r="C4" s="310"/>
      <c r="D4" s="281"/>
      <c r="E4" s="281"/>
      <c r="F4" s="281"/>
      <c r="G4" s="281"/>
      <c r="H4" s="281"/>
      <c r="I4" s="281"/>
      <c r="J4" s="281"/>
      <c r="K4" s="311"/>
      <c r="L4" s="275"/>
      <c r="M4" s="275"/>
      <c r="N4" s="275"/>
      <c r="O4" s="275"/>
      <c r="P4" s="275"/>
      <c r="Q4" s="275"/>
      <c r="R4" s="275"/>
      <c r="S4" s="275"/>
      <c r="T4" s="316"/>
      <c r="U4" s="280"/>
      <c r="V4" s="281"/>
      <c r="W4" s="281"/>
      <c r="X4" s="281"/>
      <c r="Y4" s="281"/>
      <c r="Z4" s="281"/>
      <c r="AA4" s="281"/>
      <c r="AB4" s="281"/>
      <c r="AC4" s="298"/>
      <c r="AD4" s="274"/>
      <c r="AE4" s="275"/>
      <c r="AF4" s="275"/>
      <c r="AG4" s="275"/>
      <c r="AH4" s="275"/>
      <c r="AI4" s="275"/>
      <c r="AJ4" s="275"/>
      <c r="AK4" s="275"/>
      <c r="AL4" s="275"/>
      <c r="AM4" s="280"/>
      <c r="AN4" s="281"/>
      <c r="AO4" s="281"/>
      <c r="AP4" s="281"/>
      <c r="AQ4" s="281"/>
      <c r="AR4" s="281"/>
      <c r="AS4" s="281"/>
      <c r="AT4" s="281"/>
      <c r="AU4" s="281"/>
      <c r="AV4" s="286"/>
      <c r="AW4" s="287"/>
      <c r="AX4" s="287"/>
      <c r="AY4" s="287"/>
      <c r="AZ4" s="287"/>
      <c r="BA4" s="287"/>
      <c r="BB4" s="287"/>
      <c r="BC4" s="287"/>
      <c r="BD4" s="287"/>
      <c r="BE4" s="292"/>
      <c r="BF4" s="293"/>
      <c r="BG4" s="293"/>
      <c r="BH4" s="293"/>
      <c r="BI4" s="293"/>
      <c r="BJ4" s="293"/>
      <c r="BK4" s="293"/>
      <c r="BL4" s="293"/>
      <c r="BM4" s="293"/>
    </row>
    <row r="5" spans="1:67" ht="15.75" thickBot="1">
      <c r="A5" s="302"/>
      <c r="B5" s="305"/>
      <c r="C5" s="312"/>
      <c r="D5" s="313"/>
      <c r="E5" s="313"/>
      <c r="F5" s="313"/>
      <c r="G5" s="313"/>
      <c r="H5" s="313"/>
      <c r="I5" s="313"/>
      <c r="J5" s="313"/>
      <c r="K5" s="314"/>
      <c r="L5" s="277"/>
      <c r="M5" s="277"/>
      <c r="N5" s="277"/>
      <c r="O5" s="277"/>
      <c r="P5" s="277"/>
      <c r="Q5" s="277"/>
      <c r="R5" s="277"/>
      <c r="S5" s="277"/>
      <c r="T5" s="317"/>
      <c r="U5" s="282"/>
      <c r="V5" s="283"/>
      <c r="W5" s="283"/>
      <c r="X5" s="283"/>
      <c r="Y5" s="283"/>
      <c r="Z5" s="283"/>
      <c r="AA5" s="283"/>
      <c r="AB5" s="283"/>
      <c r="AC5" s="299"/>
      <c r="AD5" s="276"/>
      <c r="AE5" s="277"/>
      <c r="AF5" s="277"/>
      <c r="AG5" s="277"/>
      <c r="AH5" s="277"/>
      <c r="AI5" s="277"/>
      <c r="AJ5" s="277"/>
      <c r="AK5" s="277"/>
      <c r="AL5" s="277"/>
      <c r="AM5" s="282"/>
      <c r="AN5" s="283"/>
      <c r="AO5" s="283"/>
      <c r="AP5" s="283"/>
      <c r="AQ5" s="283"/>
      <c r="AR5" s="283"/>
      <c r="AS5" s="283"/>
      <c r="AT5" s="283"/>
      <c r="AU5" s="283"/>
      <c r="AV5" s="288"/>
      <c r="AW5" s="289"/>
      <c r="AX5" s="289"/>
      <c r="AY5" s="289"/>
      <c r="AZ5" s="289"/>
      <c r="BA5" s="289"/>
      <c r="BB5" s="289"/>
      <c r="BC5" s="289"/>
      <c r="BD5" s="289"/>
      <c r="BE5" s="294"/>
      <c r="BF5" s="295"/>
      <c r="BG5" s="295"/>
      <c r="BH5" s="295"/>
      <c r="BI5" s="295"/>
      <c r="BJ5" s="295"/>
      <c r="BK5" s="295"/>
      <c r="BL5" s="295"/>
      <c r="BM5" s="295"/>
    </row>
    <row r="6" spans="1:67" ht="121.5">
      <c r="A6" s="303"/>
      <c r="B6" s="306"/>
      <c r="C6" s="19" t="s">
        <v>35</v>
      </c>
      <c r="D6" s="20" t="s">
        <v>3</v>
      </c>
      <c r="E6" s="20" t="s">
        <v>4</v>
      </c>
      <c r="F6" s="21" t="s">
        <v>36</v>
      </c>
      <c r="G6" s="20" t="s">
        <v>3</v>
      </c>
      <c r="H6" s="20" t="s">
        <v>4</v>
      </c>
      <c r="I6" s="22" t="s">
        <v>37</v>
      </c>
      <c r="J6" s="20" t="s">
        <v>38</v>
      </c>
      <c r="K6" s="20" t="s">
        <v>39</v>
      </c>
      <c r="L6" s="19" t="s">
        <v>35</v>
      </c>
      <c r="M6" s="20" t="s">
        <v>3</v>
      </c>
      <c r="N6" s="20" t="s">
        <v>4</v>
      </c>
      <c r="O6" s="21" t="s">
        <v>36</v>
      </c>
      <c r="P6" s="20" t="s">
        <v>3</v>
      </c>
      <c r="Q6" s="20" t="s">
        <v>4</v>
      </c>
      <c r="R6" s="22" t="s">
        <v>40</v>
      </c>
      <c r="S6" s="20" t="s">
        <v>41</v>
      </c>
      <c r="T6" s="20" t="s">
        <v>42</v>
      </c>
      <c r="U6" s="19" t="s">
        <v>35</v>
      </c>
      <c r="V6" s="20" t="s">
        <v>3</v>
      </c>
      <c r="W6" s="20" t="s">
        <v>4</v>
      </c>
      <c r="X6" s="21" t="s">
        <v>36</v>
      </c>
      <c r="Y6" s="20" t="s">
        <v>3</v>
      </c>
      <c r="Z6" s="20" t="s">
        <v>4</v>
      </c>
      <c r="AA6" s="22" t="s">
        <v>43</v>
      </c>
      <c r="AB6" s="20" t="s">
        <v>44</v>
      </c>
      <c r="AC6" s="20" t="s">
        <v>45</v>
      </c>
      <c r="AD6" s="19" t="s">
        <v>35</v>
      </c>
      <c r="AE6" s="20" t="s">
        <v>3</v>
      </c>
      <c r="AF6" s="20" t="s">
        <v>4</v>
      </c>
      <c r="AG6" s="21" t="s">
        <v>36</v>
      </c>
      <c r="AH6" s="20" t="s">
        <v>3</v>
      </c>
      <c r="AI6" s="20" t="s">
        <v>4</v>
      </c>
      <c r="AJ6" s="22" t="s">
        <v>46</v>
      </c>
      <c r="AK6" s="20" t="s">
        <v>47</v>
      </c>
      <c r="AL6" s="20" t="s">
        <v>48</v>
      </c>
      <c r="AM6" s="19" t="s">
        <v>35</v>
      </c>
      <c r="AN6" s="20" t="s">
        <v>3</v>
      </c>
      <c r="AO6" s="20" t="s">
        <v>4</v>
      </c>
      <c r="AP6" s="21" t="s">
        <v>36</v>
      </c>
      <c r="AQ6" s="20" t="s">
        <v>3</v>
      </c>
      <c r="AR6" s="20" t="s">
        <v>4</v>
      </c>
      <c r="AS6" s="22" t="s">
        <v>49</v>
      </c>
      <c r="AT6" s="20" t="s">
        <v>50</v>
      </c>
      <c r="AU6" s="20" t="s">
        <v>51</v>
      </c>
      <c r="AV6" s="19" t="s">
        <v>35</v>
      </c>
      <c r="AW6" s="20" t="s">
        <v>3</v>
      </c>
      <c r="AX6" s="20" t="s">
        <v>4</v>
      </c>
      <c r="AY6" s="21" t="s">
        <v>36</v>
      </c>
      <c r="AZ6" s="20" t="s">
        <v>3</v>
      </c>
      <c r="BA6" s="20" t="s">
        <v>4</v>
      </c>
      <c r="BB6" s="22" t="s">
        <v>52</v>
      </c>
      <c r="BC6" s="20" t="s">
        <v>53</v>
      </c>
      <c r="BD6" s="20" t="s">
        <v>54</v>
      </c>
      <c r="BE6" s="19" t="s">
        <v>35</v>
      </c>
      <c r="BF6" s="20" t="s">
        <v>3</v>
      </c>
      <c r="BG6" s="20" t="s">
        <v>4</v>
      </c>
      <c r="BH6" s="21" t="s">
        <v>36</v>
      </c>
      <c r="BI6" s="20" t="s">
        <v>3</v>
      </c>
      <c r="BJ6" s="20" t="s">
        <v>4</v>
      </c>
      <c r="BK6" s="22" t="s">
        <v>55</v>
      </c>
      <c r="BL6" s="20" t="s">
        <v>56</v>
      </c>
      <c r="BM6" s="20" t="s">
        <v>57</v>
      </c>
      <c r="BN6" s="185" t="s">
        <v>888</v>
      </c>
      <c r="BO6" s="185" t="s">
        <v>889</v>
      </c>
    </row>
    <row r="7" spans="1:67">
      <c r="A7" s="23"/>
      <c r="B7" s="24">
        <v>1</v>
      </c>
      <c r="C7" s="24">
        <v>2</v>
      </c>
      <c r="D7" s="24">
        <v>3</v>
      </c>
      <c r="E7" s="24">
        <v>4</v>
      </c>
      <c r="F7" s="24">
        <v>5</v>
      </c>
      <c r="G7" s="24">
        <v>6</v>
      </c>
      <c r="H7" s="25">
        <v>7</v>
      </c>
      <c r="I7" s="24">
        <v>8</v>
      </c>
      <c r="J7" s="24">
        <v>9</v>
      </c>
      <c r="K7" s="24">
        <v>10</v>
      </c>
      <c r="L7" s="24">
        <v>11</v>
      </c>
      <c r="M7" s="24">
        <v>12</v>
      </c>
      <c r="N7" s="24">
        <v>13</v>
      </c>
      <c r="O7" s="24">
        <v>14</v>
      </c>
      <c r="P7" s="24">
        <v>15</v>
      </c>
      <c r="Q7" s="24">
        <v>16</v>
      </c>
      <c r="R7" s="24">
        <v>17</v>
      </c>
      <c r="S7" s="24">
        <v>18</v>
      </c>
      <c r="T7" s="24">
        <v>19</v>
      </c>
      <c r="U7" s="24">
        <v>20</v>
      </c>
      <c r="V7" s="24">
        <v>21</v>
      </c>
      <c r="W7" s="24">
        <v>22</v>
      </c>
      <c r="X7" s="24">
        <v>23</v>
      </c>
      <c r="Y7" s="24">
        <v>24</v>
      </c>
      <c r="Z7" s="24">
        <v>25</v>
      </c>
      <c r="AA7" s="24">
        <v>26</v>
      </c>
      <c r="AB7" s="24">
        <v>27</v>
      </c>
      <c r="AC7" s="24">
        <v>28</v>
      </c>
      <c r="AD7" s="24">
        <v>29</v>
      </c>
      <c r="AE7" s="24">
        <v>30</v>
      </c>
      <c r="AF7" s="24">
        <v>31</v>
      </c>
      <c r="AG7" s="24">
        <v>32</v>
      </c>
      <c r="AH7" s="24">
        <v>33</v>
      </c>
      <c r="AI7" s="24">
        <v>34</v>
      </c>
      <c r="AJ7" s="24">
        <v>35</v>
      </c>
      <c r="AK7" s="24">
        <v>36</v>
      </c>
      <c r="AL7" s="24">
        <v>37</v>
      </c>
      <c r="AM7" s="24">
        <v>38</v>
      </c>
      <c r="AN7" s="24">
        <v>39</v>
      </c>
      <c r="AO7" s="24">
        <v>40</v>
      </c>
      <c r="AP7" s="24">
        <v>41</v>
      </c>
      <c r="AQ7" s="24">
        <v>42</v>
      </c>
      <c r="AR7" s="24">
        <v>43</v>
      </c>
      <c r="AS7" s="24">
        <v>44</v>
      </c>
      <c r="AT7" s="24">
        <v>45</v>
      </c>
      <c r="AU7" s="24">
        <v>46</v>
      </c>
      <c r="AV7" s="24">
        <v>47</v>
      </c>
      <c r="AW7" s="24">
        <v>48</v>
      </c>
      <c r="AX7" s="24">
        <v>49</v>
      </c>
      <c r="AY7" s="24">
        <v>50</v>
      </c>
      <c r="AZ7" s="24">
        <v>51</v>
      </c>
      <c r="BA7" s="24">
        <v>52</v>
      </c>
      <c r="BB7" s="24">
        <v>53</v>
      </c>
      <c r="BC7" s="24">
        <v>54</v>
      </c>
      <c r="BD7" s="24">
        <v>55</v>
      </c>
      <c r="BE7" s="24">
        <v>56</v>
      </c>
      <c r="BF7" s="24">
        <v>57</v>
      </c>
      <c r="BG7" s="24">
        <v>58</v>
      </c>
      <c r="BH7" s="24">
        <v>59</v>
      </c>
      <c r="BI7" s="24">
        <v>60</v>
      </c>
      <c r="BJ7" s="24">
        <v>61</v>
      </c>
      <c r="BK7" s="24">
        <v>62</v>
      </c>
      <c r="BL7" s="24">
        <v>63</v>
      </c>
      <c r="BM7" s="24">
        <v>64</v>
      </c>
      <c r="BN7" s="185"/>
      <c r="BO7" s="185"/>
    </row>
    <row r="8" spans="1:67" ht="16.5">
      <c r="A8" s="26">
        <v>1</v>
      </c>
      <c r="B8" s="27" t="s">
        <v>58</v>
      </c>
      <c r="C8" s="28">
        <v>6</v>
      </c>
      <c r="D8" s="29">
        <f>C8*4.684</f>
        <v>28.103999999999999</v>
      </c>
      <c r="E8" s="29">
        <f>D8*6</f>
        <v>168.624</v>
      </c>
      <c r="F8" s="28">
        <v>2</v>
      </c>
      <c r="G8" s="30">
        <f>F8*2.2</f>
        <v>4.4000000000000004</v>
      </c>
      <c r="H8" s="31">
        <f>G8*6</f>
        <v>26.400000000000002</v>
      </c>
      <c r="I8" s="32">
        <f>C8+F8</f>
        <v>8</v>
      </c>
      <c r="J8" s="32">
        <f>D8+G8</f>
        <v>32.503999999999998</v>
      </c>
      <c r="K8" s="32">
        <f>E8+H8</f>
        <v>195.024</v>
      </c>
      <c r="L8" s="28">
        <v>0</v>
      </c>
      <c r="M8" s="29">
        <f>L8*4.684</f>
        <v>0</v>
      </c>
      <c r="N8" s="29">
        <f>M8*6</f>
        <v>0</v>
      </c>
      <c r="O8" s="28">
        <v>3.258</v>
      </c>
      <c r="P8" s="33">
        <f>O8*2.2</f>
        <v>7.1676000000000002</v>
      </c>
      <c r="Q8" s="33">
        <f>P8*6</f>
        <v>43.005600000000001</v>
      </c>
      <c r="R8" s="32">
        <f>L8+O8</f>
        <v>3.258</v>
      </c>
      <c r="S8" s="32">
        <f>M8+P8</f>
        <v>7.1676000000000002</v>
      </c>
      <c r="T8" s="32">
        <f>N8+Q8</f>
        <v>43.005600000000001</v>
      </c>
      <c r="U8" s="28">
        <v>93.7</v>
      </c>
      <c r="V8" s="29">
        <f>U8*4.684</f>
        <v>438.89080000000001</v>
      </c>
      <c r="W8" s="29">
        <f>V8*6</f>
        <v>2633.3447999999999</v>
      </c>
      <c r="X8" s="28">
        <v>2</v>
      </c>
      <c r="Y8" s="33">
        <f>X8*2.2</f>
        <v>4.4000000000000004</v>
      </c>
      <c r="Z8" s="33">
        <f>Y8*6</f>
        <v>26.400000000000002</v>
      </c>
      <c r="AA8" s="32">
        <f>U8+X8</f>
        <v>95.7</v>
      </c>
      <c r="AB8" s="32">
        <f>V8+Y8</f>
        <v>443.29079999999999</v>
      </c>
      <c r="AC8" s="32">
        <f>W8+Z8</f>
        <v>2659.7447999999999</v>
      </c>
      <c r="AD8" s="28">
        <v>0</v>
      </c>
      <c r="AE8" s="29">
        <f>AD8*4.684</f>
        <v>0</v>
      </c>
      <c r="AF8" s="29">
        <f>AE8*6</f>
        <v>0</v>
      </c>
      <c r="AG8" s="28">
        <v>0</v>
      </c>
      <c r="AH8" s="30">
        <f>AG8*2.2</f>
        <v>0</v>
      </c>
      <c r="AI8" s="30">
        <f>AH8*6</f>
        <v>0</v>
      </c>
      <c r="AJ8" s="29">
        <f>AD8+AG8</f>
        <v>0</v>
      </c>
      <c r="AK8" s="33">
        <f>AE8+AH8</f>
        <v>0</v>
      </c>
      <c r="AL8" s="33">
        <f>AF8+AI8</f>
        <v>0</v>
      </c>
      <c r="AM8" s="28">
        <v>0</v>
      </c>
      <c r="AN8" s="29">
        <f>AM8*4.684</f>
        <v>0</v>
      </c>
      <c r="AO8" s="29">
        <f>AN8*6</f>
        <v>0</v>
      </c>
      <c r="AP8" s="28">
        <v>0</v>
      </c>
      <c r="AQ8" s="33">
        <f>AP8*2.2</f>
        <v>0</v>
      </c>
      <c r="AR8" s="33">
        <f>AQ8*6</f>
        <v>0</v>
      </c>
      <c r="AS8" s="29">
        <f>AM8+AP8</f>
        <v>0</v>
      </c>
      <c r="AT8" s="33">
        <f>AN8+AQ8</f>
        <v>0</v>
      </c>
      <c r="AU8" s="33">
        <f>AO8+AR8</f>
        <v>0</v>
      </c>
      <c r="AV8" s="28">
        <v>0</v>
      </c>
      <c r="AW8" s="29">
        <f>AV8*4.684</f>
        <v>0</v>
      </c>
      <c r="AX8" s="29">
        <f>AW8*6</f>
        <v>0</v>
      </c>
      <c r="AY8" s="28">
        <v>0</v>
      </c>
      <c r="AZ8" s="33">
        <f>AY8*2.2</f>
        <v>0</v>
      </c>
      <c r="BA8" s="33">
        <f>AZ8*6</f>
        <v>0</v>
      </c>
      <c r="BB8" s="29">
        <f>AV8+AY8</f>
        <v>0</v>
      </c>
      <c r="BC8" s="29">
        <f>AW8+AZ8</f>
        <v>0</v>
      </c>
      <c r="BD8" s="29">
        <f>AX8+BA8</f>
        <v>0</v>
      </c>
      <c r="BE8" s="34">
        <f t="shared" ref="BE8:BE71" si="0">C8+U8+AM8</f>
        <v>99.7</v>
      </c>
      <c r="BF8" s="34">
        <f>BE8*4.684</f>
        <v>466.99480000000005</v>
      </c>
      <c r="BG8" s="34">
        <f>BF8*6</f>
        <v>2801.9688000000006</v>
      </c>
      <c r="BH8" s="34">
        <f>F8+X8+AP8</f>
        <v>4</v>
      </c>
      <c r="BI8" s="35">
        <f>G8+Y8+AQ8</f>
        <v>8.8000000000000007</v>
      </c>
      <c r="BJ8" s="35">
        <f>BI8*6</f>
        <v>52.800000000000004</v>
      </c>
      <c r="BK8" s="35">
        <f>BE8+BH8</f>
        <v>103.7</v>
      </c>
      <c r="BL8" s="35">
        <f>BF8+BI8</f>
        <v>475.79480000000007</v>
      </c>
      <c r="BM8" s="35">
        <f>BG8+BJ8</f>
        <v>2854.7688000000007</v>
      </c>
      <c r="BN8" s="185">
        <f>BM8/2</f>
        <v>1427.3844000000004</v>
      </c>
      <c r="BO8" s="205">
        <f>ROUND(BM8,1)</f>
        <v>2854.8</v>
      </c>
    </row>
    <row r="9" spans="1:67" ht="16.5">
      <c r="A9" s="26">
        <v>2</v>
      </c>
      <c r="B9" s="27" t="s">
        <v>6</v>
      </c>
      <c r="C9" s="28">
        <v>1</v>
      </c>
      <c r="D9" s="29">
        <f t="shared" ref="D9:D72" si="1">C9*4.684</f>
        <v>4.6840000000000002</v>
      </c>
      <c r="E9" s="29">
        <f t="shared" ref="E9:E72" si="2">D9*6</f>
        <v>28.103999999999999</v>
      </c>
      <c r="F9" s="28">
        <v>0</v>
      </c>
      <c r="G9" s="30">
        <f t="shared" ref="G9:G72" si="3">F9*2.2</f>
        <v>0</v>
      </c>
      <c r="H9" s="31">
        <f t="shared" ref="H9:H72" si="4">G9*6</f>
        <v>0</v>
      </c>
      <c r="I9" s="32">
        <f t="shared" ref="I9:K72" si="5">C9+F9</f>
        <v>1</v>
      </c>
      <c r="J9" s="32">
        <f t="shared" si="5"/>
        <v>4.6840000000000002</v>
      </c>
      <c r="K9" s="32">
        <f t="shared" si="5"/>
        <v>28.103999999999999</v>
      </c>
      <c r="L9" s="28">
        <v>0</v>
      </c>
      <c r="M9" s="29">
        <f t="shared" ref="M9:M72" si="6">L9*4.684</f>
        <v>0</v>
      </c>
      <c r="N9" s="29">
        <f t="shared" ref="N9:N72" si="7">M9*6</f>
        <v>0</v>
      </c>
      <c r="O9" s="28">
        <v>0</v>
      </c>
      <c r="P9" s="33">
        <f t="shared" ref="P9:P72" si="8">O9*2.2</f>
        <v>0</v>
      </c>
      <c r="Q9" s="33">
        <f t="shared" ref="Q9:Q72" si="9">P9*6</f>
        <v>0</v>
      </c>
      <c r="R9" s="32">
        <f t="shared" ref="R9:T72" si="10">L9+O9</f>
        <v>0</v>
      </c>
      <c r="S9" s="32">
        <f t="shared" si="10"/>
        <v>0</v>
      </c>
      <c r="T9" s="32">
        <f t="shared" si="10"/>
        <v>0</v>
      </c>
      <c r="U9" s="28">
        <v>28</v>
      </c>
      <c r="V9" s="29">
        <f t="shared" ref="V9:V72" si="11">U9*4.684</f>
        <v>131.15200000000002</v>
      </c>
      <c r="W9" s="29">
        <f t="shared" ref="W9:W72" si="12">V9*6</f>
        <v>786.91200000000003</v>
      </c>
      <c r="X9" s="28">
        <v>0</v>
      </c>
      <c r="Y9" s="33">
        <f t="shared" ref="Y9:Y72" si="13">X9*2.2</f>
        <v>0</v>
      </c>
      <c r="Z9" s="33">
        <f t="shared" ref="Z9:Z72" si="14">Y9*6</f>
        <v>0</v>
      </c>
      <c r="AA9" s="32">
        <f t="shared" ref="AA9:AC72" si="15">U9+X9</f>
        <v>28</v>
      </c>
      <c r="AB9" s="32">
        <f t="shared" si="15"/>
        <v>131.15200000000002</v>
      </c>
      <c r="AC9" s="32">
        <f t="shared" si="15"/>
        <v>786.91200000000003</v>
      </c>
      <c r="AD9" s="28">
        <v>0</v>
      </c>
      <c r="AE9" s="29">
        <f t="shared" ref="AE9:AE72" si="16">AD9*4.684</f>
        <v>0</v>
      </c>
      <c r="AF9" s="29">
        <f t="shared" ref="AF9:AF72" si="17">AE9*6</f>
        <v>0</v>
      </c>
      <c r="AG9" s="28">
        <v>0</v>
      </c>
      <c r="AH9" s="30">
        <f t="shared" ref="AH9:AH72" si="18">AG9*2.2</f>
        <v>0</v>
      </c>
      <c r="AI9" s="30">
        <f t="shared" ref="AI9:AI72" si="19">AH9*6</f>
        <v>0</v>
      </c>
      <c r="AJ9" s="29">
        <f t="shared" ref="AJ9:AL72" si="20">AD9+AG9</f>
        <v>0</v>
      </c>
      <c r="AK9" s="33">
        <f t="shared" si="20"/>
        <v>0</v>
      </c>
      <c r="AL9" s="33">
        <f t="shared" si="20"/>
        <v>0</v>
      </c>
      <c r="AM9" s="28">
        <v>3</v>
      </c>
      <c r="AN9" s="29">
        <f t="shared" ref="AN9:AN72" si="21">AM9*4.684</f>
        <v>14.052</v>
      </c>
      <c r="AO9" s="29">
        <f t="shared" ref="AO9:AO72" si="22">AN9*6</f>
        <v>84.311999999999998</v>
      </c>
      <c r="AP9" s="28">
        <v>0</v>
      </c>
      <c r="AQ9" s="33">
        <f t="shared" ref="AQ9:AQ72" si="23">AP9*2.2</f>
        <v>0</v>
      </c>
      <c r="AR9" s="33">
        <f t="shared" ref="AR9:AR72" si="24">AQ9*6</f>
        <v>0</v>
      </c>
      <c r="AS9" s="29">
        <f t="shared" ref="AS9:AU72" si="25">AM9+AP9</f>
        <v>3</v>
      </c>
      <c r="AT9" s="33">
        <f t="shared" si="25"/>
        <v>14.052</v>
      </c>
      <c r="AU9" s="33">
        <f t="shared" si="25"/>
        <v>84.311999999999998</v>
      </c>
      <c r="AV9" s="28">
        <v>0</v>
      </c>
      <c r="AW9" s="29">
        <f t="shared" ref="AW9:AW72" si="26">AV9*4.684</f>
        <v>0</v>
      </c>
      <c r="AX9" s="29">
        <f t="shared" ref="AX9:AX72" si="27">AW9*6</f>
        <v>0</v>
      </c>
      <c r="AY9" s="28">
        <v>0</v>
      </c>
      <c r="AZ9" s="33">
        <f t="shared" ref="AZ9:AZ72" si="28">AY9*2.2</f>
        <v>0</v>
      </c>
      <c r="BA9" s="33">
        <f t="shared" ref="BA9:BA72" si="29">AZ9*6</f>
        <v>0</v>
      </c>
      <c r="BB9" s="29">
        <f t="shared" ref="BB9:BD72" si="30">AV9+AY9</f>
        <v>0</v>
      </c>
      <c r="BC9" s="29">
        <f t="shared" si="30"/>
        <v>0</v>
      </c>
      <c r="BD9" s="29">
        <f t="shared" si="30"/>
        <v>0</v>
      </c>
      <c r="BE9" s="34">
        <f t="shared" si="0"/>
        <v>32</v>
      </c>
      <c r="BF9" s="34">
        <f t="shared" ref="BF9:BF72" si="31">BE9*4.684</f>
        <v>149.88800000000001</v>
      </c>
      <c r="BG9" s="34">
        <f t="shared" ref="BG9:BG72" si="32">BF9*6</f>
        <v>899.32799999999997</v>
      </c>
      <c r="BH9" s="34">
        <f t="shared" ref="BH9:BI40" si="33">F9+X9+AP9</f>
        <v>0</v>
      </c>
      <c r="BI9" s="35">
        <f t="shared" si="33"/>
        <v>0</v>
      </c>
      <c r="BJ9" s="35">
        <f t="shared" ref="BJ9:BJ72" si="34">BI9*6</f>
        <v>0</v>
      </c>
      <c r="BK9" s="35">
        <f t="shared" ref="BK9:BM72" si="35">BE9+BH9</f>
        <v>32</v>
      </c>
      <c r="BL9" s="35">
        <f t="shared" si="35"/>
        <v>149.88800000000001</v>
      </c>
      <c r="BM9" s="35">
        <f t="shared" si="35"/>
        <v>899.32799999999997</v>
      </c>
      <c r="BN9" s="185">
        <f t="shared" ref="BN9:BN72" si="36">BM9/2</f>
        <v>449.66399999999999</v>
      </c>
      <c r="BO9" s="205">
        <f t="shared" ref="BO9:BO72" si="37">ROUND(BM9,1)</f>
        <v>899.3</v>
      </c>
    </row>
    <row r="10" spans="1:67" ht="16.5">
      <c r="A10" s="26">
        <v>3</v>
      </c>
      <c r="B10" s="27" t="s">
        <v>59</v>
      </c>
      <c r="C10" s="28">
        <v>5</v>
      </c>
      <c r="D10" s="29">
        <f t="shared" si="1"/>
        <v>23.42</v>
      </c>
      <c r="E10" s="29">
        <f t="shared" si="2"/>
        <v>140.52000000000001</v>
      </c>
      <c r="F10" s="28">
        <v>2</v>
      </c>
      <c r="G10" s="30">
        <f t="shared" si="3"/>
        <v>4.4000000000000004</v>
      </c>
      <c r="H10" s="31">
        <f t="shared" si="4"/>
        <v>26.400000000000002</v>
      </c>
      <c r="I10" s="32">
        <f t="shared" si="5"/>
        <v>7</v>
      </c>
      <c r="J10" s="32">
        <f t="shared" si="5"/>
        <v>27.82</v>
      </c>
      <c r="K10" s="32">
        <f t="shared" si="5"/>
        <v>166.92000000000002</v>
      </c>
      <c r="L10" s="28">
        <v>3</v>
      </c>
      <c r="M10" s="29">
        <f t="shared" si="6"/>
        <v>14.052</v>
      </c>
      <c r="N10" s="29">
        <f t="shared" si="7"/>
        <v>84.311999999999998</v>
      </c>
      <c r="O10" s="28">
        <v>2.7149999999999999</v>
      </c>
      <c r="P10" s="33">
        <f t="shared" si="8"/>
        <v>5.9729999999999999</v>
      </c>
      <c r="Q10" s="33">
        <f t="shared" si="9"/>
        <v>35.838000000000001</v>
      </c>
      <c r="R10" s="32">
        <f t="shared" si="10"/>
        <v>5.7149999999999999</v>
      </c>
      <c r="S10" s="32">
        <f t="shared" si="10"/>
        <v>20.024999999999999</v>
      </c>
      <c r="T10" s="32">
        <f t="shared" si="10"/>
        <v>120.15</v>
      </c>
      <c r="U10" s="28">
        <v>79.5</v>
      </c>
      <c r="V10" s="29">
        <f t="shared" si="11"/>
        <v>372.37799999999999</v>
      </c>
      <c r="W10" s="29">
        <f t="shared" si="12"/>
        <v>2234.268</v>
      </c>
      <c r="X10" s="28">
        <v>1</v>
      </c>
      <c r="Y10" s="33">
        <f t="shared" si="13"/>
        <v>2.2000000000000002</v>
      </c>
      <c r="Z10" s="33">
        <f t="shared" si="14"/>
        <v>13.200000000000001</v>
      </c>
      <c r="AA10" s="32">
        <f t="shared" si="15"/>
        <v>80.5</v>
      </c>
      <c r="AB10" s="32">
        <f t="shared" si="15"/>
        <v>374.57799999999997</v>
      </c>
      <c r="AC10" s="32">
        <f t="shared" si="15"/>
        <v>2247.4679999999998</v>
      </c>
      <c r="AD10" s="28">
        <v>58.06</v>
      </c>
      <c r="AE10" s="29">
        <f t="shared" si="16"/>
        <v>271.95304000000004</v>
      </c>
      <c r="AF10" s="29">
        <f t="shared" si="17"/>
        <v>1631.7182400000002</v>
      </c>
      <c r="AG10" s="28">
        <v>0</v>
      </c>
      <c r="AH10" s="30">
        <f t="shared" si="18"/>
        <v>0</v>
      </c>
      <c r="AI10" s="30">
        <f t="shared" si="19"/>
        <v>0</v>
      </c>
      <c r="AJ10" s="29">
        <f t="shared" si="20"/>
        <v>58.06</v>
      </c>
      <c r="AK10" s="33">
        <f t="shared" si="20"/>
        <v>271.95304000000004</v>
      </c>
      <c r="AL10" s="33">
        <f t="shared" si="20"/>
        <v>1631.7182400000002</v>
      </c>
      <c r="AM10" s="28">
        <v>0</v>
      </c>
      <c r="AN10" s="29">
        <f t="shared" si="21"/>
        <v>0</v>
      </c>
      <c r="AO10" s="29">
        <f t="shared" si="22"/>
        <v>0</v>
      </c>
      <c r="AP10" s="28">
        <v>0</v>
      </c>
      <c r="AQ10" s="33">
        <f t="shared" si="23"/>
        <v>0</v>
      </c>
      <c r="AR10" s="33">
        <f t="shared" si="24"/>
        <v>0</v>
      </c>
      <c r="AS10" s="29">
        <f t="shared" si="25"/>
        <v>0</v>
      </c>
      <c r="AT10" s="33">
        <f t="shared" si="25"/>
        <v>0</v>
      </c>
      <c r="AU10" s="33">
        <f t="shared" si="25"/>
        <v>0</v>
      </c>
      <c r="AV10" s="28">
        <v>0</v>
      </c>
      <c r="AW10" s="29">
        <f t="shared" si="26"/>
        <v>0</v>
      </c>
      <c r="AX10" s="29">
        <f t="shared" si="27"/>
        <v>0</v>
      </c>
      <c r="AY10" s="28">
        <v>0</v>
      </c>
      <c r="AZ10" s="33">
        <f t="shared" si="28"/>
        <v>0</v>
      </c>
      <c r="BA10" s="33">
        <f t="shared" si="29"/>
        <v>0</v>
      </c>
      <c r="BB10" s="29">
        <f t="shared" si="30"/>
        <v>0</v>
      </c>
      <c r="BC10" s="29">
        <f t="shared" si="30"/>
        <v>0</v>
      </c>
      <c r="BD10" s="29">
        <f t="shared" si="30"/>
        <v>0</v>
      </c>
      <c r="BE10" s="34">
        <f t="shared" si="0"/>
        <v>84.5</v>
      </c>
      <c r="BF10" s="34">
        <f t="shared" si="31"/>
        <v>395.798</v>
      </c>
      <c r="BG10" s="34">
        <f t="shared" si="32"/>
        <v>2374.788</v>
      </c>
      <c r="BH10" s="34">
        <f t="shared" si="33"/>
        <v>3</v>
      </c>
      <c r="BI10" s="35">
        <f t="shared" si="33"/>
        <v>6.6000000000000005</v>
      </c>
      <c r="BJ10" s="35">
        <f t="shared" si="34"/>
        <v>39.6</v>
      </c>
      <c r="BK10" s="35">
        <f t="shared" si="35"/>
        <v>87.5</v>
      </c>
      <c r="BL10" s="35">
        <f t="shared" si="35"/>
        <v>402.39800000000002</v>
      </c>
      <c r="BM10" s="35">
        <f t="shared" si="35"/>
        <v>2414.3879999999999</v>
      </c>
      <c r="BN10" s="185">
        <f t="shared" si="36"/>
        <v>1207.194</v>
      </c>
      <c r="BO10" s="205">
        <f t="shared" si="37"/>
        <v>2414.4</v>
      </c>
    </row>
    <row r="11" spans="1:67" ht="16.5">
      <c r="A11" s="26">
        <v>4</v>
      </c>
      <c r="B11" s="27" t="s">
        <v>60</v>
      </c>
      <c r="C11" s="28">
        <v>0</v>
      </c>
      <c r="D11" s="29">
        <f t="shared" si="1"/>
        <v>0</v>
      </c>
      <c r="E11" s="29">
        <f t="shared" si="2"/>
        <v>0</v>
      </c>
      <c r="F11" s="28">
        <v>1</v>
      </c>
      <c r="G11" s="30">
        <f t="shared" si="3"/>
        <v>2.2000000000000002</v>
      </c>
      <c r="H11" s="31">
        <f t="shared" si="4"/>
        <v>13.200000000000001</v>
      </c>
      <c r="I11" s="32">
        <f t="shared" si="5"/>
        <v>1</v>
      </c>
      <c r="J11" s="32">
        <f t="shared" si="5"/>
        <v>2.2000000000000002</v>
      </c>
      <c r="K11" s="32">
        <f t="shared" si="5"/>
        <v>13.200000000000001</v>
      </c>
      <c r="L11" s="28">
        <v>0</v>
      </c>
      <c r="M11" s="29">
        <f t="shared" si="6"/>
        <v>0</v>
      </c>
      <c r="N11" s="29">
        <f t="shared" si="7"/>
        <v>0</v>
      </c>
      <c r="O11" s="28">
        <v>0</v>
      </c>
      <c r="P11" s="33">
        <f t="shared" si="8"/>
        <v>0</v>
      </c>
      <c r="Q11" s="33">
        <f t="shared" si="9"/>
        <v>0</v>
      </c>
      <c r="R11" s="32">
        <f t="shared" si="10"/>
        <v>0</v>
      </c>
      <c r="S11" s="32">
        <f t="shared" si="10"/>
        <v>0</v>
      </c>
      <c r="T11" s="32">
        <f t="shared" si="10"/>
        <v>0</v>
      </c>
      <c r="U11" s="28">
        <v>12</v>
      </c>
      <c r="V11" s="29">
        <f t="shared" si="11"/>
        <v>56.207999999999998</v>
      </c>
      <c r="W11" s="29">
        <f t="shared" si="12"/>
        <v>337.24799999999999</v>
      </c>
      <c r="X11" s="28">
        <v>30</v>
      </c>
      <c r="Y11" s="33">
        <f t="shared" si="13"/>
        <v>66</v>
      </c>
      <c r="Z11" s="33">
        <f t="shared" si="14"/>
        <v>396</v>
      </c>
      <c r="AA11" s="32">
        <f t="shared" si="15"/>
        <v>42</v>
      </c>
      <c r="AB11" s="32">
        <f t="shared" si="15"/>
        <v>122.208</v>
      </c>
      <c r="AC11" s="32">
        <f t="shared" si="15"/>
        <v>733.24800000000005</v>
      </c>
      <c r="AD11" s="28">
        <v>17</v>
      </c>
      <c r="AE11" s="29">
        <f t="shared" si="16"/>
        <v>79.628</v>
      </c>
      <c r="AF11" s="29">
        <f t="shared" si="17"/>
        <v>477.76800000000003</v>
      </c>
      <c r="AG11" s="28">
        <v>18.462</v>
      </c>
      <c r="AH11" s="30">
        <f t="shared" si="18"/>
        <v>40.616400000000006</v>
      </c>
      <c r="AI11" s="30">
        <f t="shared" si="19"/>
        <v>243.69840000000005</v>
      </c>
      <c r="AJ11" s="29">
        <f t="shared" si="20"/>
        <v>35.462000000000003</v>
      </c>
      <c r="AK11" s="33">
        <f t="shared" si="20"/>
        <v>120.24440000000001</v>
      </c>
      <c r="AL11" s="33">
        <f t="shared" si="20"/>
        <v>721.46640000000002</v>
      </c>
      <c r="AM11" s="28">
        <v>0</v>
      </c>
      <c r="AN11" s="29">
        <f t="shared" si="21"/>
        <v>0</v>
      </c>
      <c r="AO11" s="29">
        <f t="shared" si="22"/>
        <v>0</v>
      </c>
      <c r="AP11" s="28">
        <v>1</v>
      </c>
      <c r="AQ11" s="33">
        <f t="shared" si="23"/>
        <v>2.2000000000000002</v>
      </c>
      <c r="AR11" s="33">
        <f t="shared" si="24"/>
        <v>13.200000000000001</v>
      </c>
      <c r="AS11" s="29">
        <f t="shared" si="25"/>
        <v>1</v>
      </c>
      <c r="AT11" s="33">
        <f t="shared" si="25"/>
        <v>2.2000000000000002</v>
      </c>
      <c r="AU11" s="33">
        <f t="shared" si="25"/>
        <v>13.200000000000001</v>
      </c>
      <c r="AV11" s="28">
        <v>0</v>
      </c>
      <c r="AW11" s="29">
        <f t="shared" si="26"/>
        <v>0</v>
      </c>
      <c r="AX11" s="29">
        <f t="shared" si="27"/>
        <v>0</v>
      </c>
      <c r="AY11" s="28">
        <v>0</v>
      </c>
      <c r="AZ11" s="33">
        <f t="shared" si="28"/>
        <v>0</v>
      </c>
      <c r="BA11" s="33">
        <f t="shared" si="29"/>
        <v>0</v>
      </c>
      <c r="BB11" s="29">
        <f t="shared" si="30"/>
        <v>0</v>
      </c>
      <c r="BC11" s="29">
        <f t="shared" si="30"/>
        <v>0</v>
      </c>
      <c r="BD11" s="29">
        <f t="shared" si="30"/>
        <v>0</v>
      </c>
      <c r="BE11" s="34">
        <f t="shared" si="0"/>
        <v>12</v>
      </c>
      <c r="BF11" s="34">
        <f t="shared" si="31"/>
        <v>56.207999999999998</v>
      </c>
      <c r="BG11" s="34">
        <f t="shared" si="32"/>
        <v>337.24799999999999</v>
      </c>
      <c r="BH11" s="34">
        <f t="shared" si="33"/>
        <v>32</v>
      </c>
      <c r="BI11" s="35">
        <f t="shared" si="33"/>
        <v>70.400000000000006</v>
      </c>
      <c r="BJ11" s="35">
        <f t="shared" si="34"/>
        <v>422.40000000000003</v>
      </c>
      <c r="BK11" s="35">
        <f t="shared" si="35"/>
        <v>44</v>
      </c>
      <c r="BL11" s="35">
        <f t="shared" si="35"/>
        <v>126.608</v>
      </c>
      <c r="BM11" s="35">
        <f t="shared" si="35"/>
        <v>759.64800000000002</v>
      </c>
      <c r="BN11" s="185">
        <f t="shared" si="36"/>
        <v>379.82400000000001</v>
      </c>
      <c r="BO11" s="205">
        <f t="shared" si="37"/>
        <v>759.6</v>
      </c>
    </row>
    <row r="12" spans="1:67" ht="16.5">
      <c r="A12" s="26">
        <v>5</v>
      </c>
      <c r="B12" s="27" t="s">
        <v>61</v>
      </c>
      <c r="C12" s="28">
        <v>0</v>
      </c>
      <c r="D12" s="29">
        <f t="shared" si="1"/>
        <v>0</v>
      </c>
      <c r="E12" s="29">
        <f t="shared" si="2"/>
        <v>0</v>
      </c>
      <c r="F12" s="28">
        <v>0</v>
      </c>
      <c r="G12" s="30">
        <f t="shared" si="3"/>
        <v>0</v>
      </c>
      <c r="H12" s="31">
        <f t="shared" si="4"/>
        <v>0</v>
      </c>
      <c r="I12" s="32">
        <f t="shared" si="5"/>
        <v>0</v>
      </c>
      <c r="J12" s="32">
        <f t="shared" si="5"/>
        <v>0</v>
      </c>
      <c r="K12" s="32">
        <f t="shared" si="5"/>
        <v>0</v>
      </c>
      <c r="L12" s="28">
        <v>0</v>
      </c>
      <c r="M12" s="29">
        <f t="shared" si="6"/>
        <v>0</v>
      </c>
      <c r="N12" s="29">
        <f t="shared" si="7"/>
        <v>0</v>
      </c>
      <c r="O12" s="28">
        <v>0</v>
      </c>
      <c r="P12" s="33">
        <f t="shared" si="8"/>
        <v>0</v>
      </c>
      <c r="Q12" s="33">
        <f t="shared" si="9"/>
        <v>0</v>
      </c>
      <c r="R12" s="32">
        <f t="shared" si="10"/>
        <v>0</v>
      </c>
      <c r="S12" s="32">
        <f t="shared" si="10"/>
        <v>0</v>
      </c>
      <c r="T12" s="32">
        <f t="shared" si="10"/>
        <v>0</v>
      </c>
      <c r="U12" s="28">
        <v>0</v>
      </c>
      <c r="V12" s="29">
        <f t="shared" si="11"/>
        <v>0</v>
      </c>
      <c r="W12" s="29">
        <f t="shared" si="12"/>
        <v>0</v>
      </c>
      <c r="X12" s="28">
        <v>0</v>
      </c>
      <c r="Y12" s="33">
        <f t="shared" si="13"/>
        <v>0</v>
      </c>
      <c r="Z12" s="33">
        <f t="shared" si="14"/>
        <v>0</v>
      </c>
      <c r="AA12" s="32">
        <f t="shared" si="15"/>
        <v>0</v>
      </c>
      <c r="AB12" s="32">
        <f t="shared" si="15"/>
        <v>0</v>
      </c>
      <c r="AC12" s="32">
        <f t="shared" si="15"/>
        <v>0</v>
      </c>
      <c r="AD12" s="28">
        <v>0</v>
      </c>
      <c r="AE12" s="29">
        <f t="shared" si="16"/>
        <v>0</v>
      </c>
      <c r="AF12" s="29">
        <f t="shared" si="17"/>
        <v>0</v>
      </c>
      <c r="AG12" s="28">
        <v>0</v>
      </c>
      <c r="AH12" s="30">
        <f t="shared" si="18"/>
        <v>0</v>
      </c>
      <c r="AI12" s="30">
        <f t="shared" si="19"/>
        <v>0</v>
      </c>
      <c r="AJ12" s="29">
        <f t="shared" si="20"/>
        <v>0</v>
      </c>
      <c r="AK12" s="33">
        <f t="shared" si="20"/>
        <v>0</v>
      </c>
      <c r="AL12" s="33">
        <f t="shared" si="20"/>
        <v>0</v>
      </c>
      <c r="AM12" s="28">
        <v>0</v>
      </c>
      <c r="AN12" s="29">
        <f t="shared" si="21"/>
        <v>0</v>
      </c>
      <c r="AO12" s="29">
        <f t="shared" si="22"/>
        <v>0</v>
      </c>
      <c r="AP12" s="28">
        <v>0</v>
      </c>
      <c r="AQ12" s="33">
        <f t="shared" si="23"/>
        <v>0</v>
      </c>
      <c r="AR12" s="33">
        <f t="shared" si="24"/>
        <v>0</v>
      </c>
      <c r="AS12" s="29">
        <f t="shared" si="25"/>
        <v>0</v>
      </c>
      <c r="AT12" s="33">
        <f t="shared" si="25"/>
        <v>0</v>
      </c>
      <c r="AU12" s="33">
        <f t="shared" si="25"/>
        <v>0</v>
      </c>
      <c r="AV12" s="28">
        <v>0</v>
      </c>
      <c r="AW12" s="29">
        <f t="shared" si="26"/>
        <v>0</v>
      </c>
      <c r="AX12" s="29">
        <f t="shared" si="27"/>
        <v>0</v>
      </c>
      <c r="AY12" s="28">
        <v>0</v>
      </c>
      <c r="AZ12" s="33">
        <f t="shared" si="28"/>
        <v>0</v>
      </c>
      <c r="BA12" s="33">
        <f t="shared" si="29"/>
        <v>0</v>
      </c>
      <c r="BB12" s="29">
        <f t="shared" si="30"/>
        <v>0</v>
      </c>
      <c r="BC12" s="29">
        <f t="shared" si="30"/>
        <v>0</v>
      </c>
      <c r="BD12" s="29">
        <f t="shared" si="30"/>
        <v>0</v>
      </c>
      <c r="BE12" s="34">
        <f t="shared" si="0"/>
        <v>0</v>
      </c>
      <c r="BF12" s="34">
        <f t="shared" si="31"/>
        <v>0</v>
      </c>
      <c r="BG12" s="34">
        <f t="shared" si="32"/>
        <v>0</v>
      </c>
      <c r="BH12" s="34">
        <f t="shared" si="33"/>
        <v>0</v>
      </c>
      <c r="BI12" s="35">
        <f t="shared" si="33"/>
        <v>0</v>
      </c>
      <c r="BJ12" s="35">
        <f t="shared" si="34"/>
        <v>0</v>
      </c>
      <c r="BK12" s="35">
        <f t="shared" si="35"/>
        <v>0</v>
      </c>
      <c r="BL12" s="35">
        <f t="shared" si="35"/>
        <v>0</v>
      </c>
      <c r="BM12" s="35">
        <f t="shared" si="35"/>
        <v>0</v>
      </c>
      <c r="BN12" s="185">
        <f t="shared" si="36"/>
        <v>0</v>
      </c>
      <c r="BO12" s="205">
        <f t="shared" si="37"/>
        <v>0</v>
      </c>
    </row>
    <row r="13" spans="1:67" ht="16.5">
      <c r="A13" s="26">
        <v>6</v>
      </c>
      <c r="B13" s="27" t="s">
        <v>62</v>
      </c>
      <c r="C13" s="28">
        <v>0</v>
      </c>
      <c r="D13" s="29">
        <f t="shared" si="1"/>
        <v>0</v>
      </c>
      <c r="E13" s="29">
        <f t="shared" si="2"/>
        <v>0</v>
      </c>
      <c r="F13" s="28">
        <v>0</v>
      </c>
      <c r="G13" s="30">
        <f t="shared" si="3"/>
        <v>0</v>
      </c>
      <c r="H13" s="31">
        <f t="shared" si="4"/>
        <v>0</v>
      </c>
      <c r="I13" s="32">
        <f t="shared" si="5"/>
        <v>0</v>
      </c>
      <c r="J13" s="32">
        <f t="shared" si="5"/>
        <v>0</v>
      </c>
      <c r="K13" s="32">
        <f t="shared" si="5"/>
        <v>0</v>
      </c>
      <c r="L13" s="28">
        <v>0</v>
      </c>
      <c r="M13" s="29">
        <f t="shared" si="6"/>
        <v>0</v>
      </c>
      <c r="N13" s="29">
        <f t="shared" si="7"/>
        <v>0</v>
      </c>
      <c r="O13" s="28">
        <v>0</v>
      </c>
      <c r="P13" s="33">
        <f t="shared" si="8"/>
        <v>0</v>
      </c>
      <c r="Q13" s="33">
        <f t="shared" si="9"/>
        <v>0</v>
      </c>
      <c r="R13" s="32">
        <f t="shared" si="10"/>
        <v>0</v>
      </c>
      <c r="S13" s="32">
        <f t="shared" si="10"/>
        <v>0</v>
      </c>
      <c r="T13" s="32">
        <f t="shared" si="10"/>
        <v>0</v>
      </c>
      <c r="U13" s="28">
        <v>0</v>
      </c>
      <c r="V13" s="29">
        <f t="shared" si="11"/>
        <v>0</v>
      </c>
      <c r="W13" s="29">
        <f t="shared" si="12"/>
        <v>0</v>
      </c>
      <c r="X13" s="28">
        <v>0</v>
      </c>
      <c r="Y13" s="33">
        <f t="shared" si="13"/>
        <v>0</v>
      </c>
      <c r="Z13" s="33">
        <f t="shared" si="14"/>
        <v>0</v>
      </c>
      <c r="AA13" s="32">
        <f t="shared" si="15"/>
        <v>0</v>
      </c>
      <c r="AB13" s="32">
        <f t="shared" si="15"/>
        <v>0</v>
      </c>
      <c r="AC13" s="32">
        <f t="shared" si="15"/>
        <v>0</v>
      </c>
      <c r="AD13" s="28">
        <v>0</v>
      </c>
      <c r="AE13" s="29">
        <f t="shared" si="16"/>
        <v>0</v>
      </c>
      <c r="AF13" s="29">
        <f t="shared" si="17"/>
        <v>0</v>
      </c>
      <c r="AG13" s="28">
        <v>0</v>
      </c>
      <c r="AH13" s="30">
        <f t="shared" si="18"/>
        <v>0</v>
      </c>
      <c r="AI13" s="30">
        <f t="shared" si="19"/>
        <v>0</v>
      </c>
      <c r="AJ13" s="29">
        <f t="shared" si="20"/>
        <v>0</v>
      </c>
      <c r="AK13" s="33">
        <f t="shared" si="20"/>
        <v>0</v>
      </c>
      <c r="AL13" s="33">
        <f t="shared" si="20"/>
        <v>0</v>
      </c>
      <c r="AM13" s="28">
        <v>0</v>
      </c>
      <c r="AN13" s="29">
        <f t="shared" si="21"/>
        <v>0</v>
      </c>
      <c r="AO13" s="29">
        <f t="shared" si="22"/>
        <v>0</v>
      </c>
      <c r="AP13" s="28">
        <v>0</v>
      </c>
      <c r="AQ13" s="33">
        <f t="shared" si="23"/>
        <v>0</v>
      </c>
      <c r="AR13" s="33">
        <f t="shared" si="24"/>
        <v>0</v>
      </c>
      <c r="AS13" s="29">
        <f t="shared" si="25"/>
        <v>0</v>
      </c>
      <c r="AT13" s="33">
        <f t="shared" si="25"/>
        <v>0</v>
      </c>
      <c r="AU13" s="33">
        <f t="shared" si="25"/>
        <v>0</v>
      </c>
      <c r="AV13" s="28">
        <v>0</v>
      </c>
      <c r="AW13" s="29">
        <f t="shared" si="26"/>
        <v>0</v>
      </c>
      <c r="AX13" s="29">
        <f t="shared" si="27"/>
        <v>0</v>
      </c>
      <c r="AY13" s="28">
        <v>0</v>
      </c>
      <c r="AZ13" s="33">
        <f t="shared" si="28"/>
        <v>0</v>
      </c>
      <c r="BA13" s="33">
        <f t="shared" si="29"/>
        <v>0</v>
      </c>
      <c r="BB13" s="29">
        <f t="shared" si="30"/>
        <v>0</v>
      </c>
      <c r="BC13" s="29">
        <f t="shared" si="30"/>
        <v>0</v>
      </c>
      <c r="BD13" s="29">
        <f t="shared" si="30"/>
        <v>0</v>
      </c>
      <c r="BE13" s="34">
        <f t="shared" si="0"/>
        <v>0</v>
      </c>
      <c r="BF13" s="34">
        <f t="shared" si="31"/>
        <v>0</v>
      </c>
      <c r="BG13" s="34">
        <f t="shared" si="32"/>
        <v>0</v>
      </c>
      <c r="BH13" s="34">
        <f t="shared" si="33"/>
        <v>0</v>
      </c>
      <c r="BI13" s="35">
        <f t="shared" si="33"/>
        <v>0</v>
      </c>
      <c r="BJ13" s="35">
        <f t="shared" si="34"/>
        <v>0</v>
      </c>
      <c r="BK13" s="35">
        <f t="shared" si="35"/>
        <v>0</v>
      </c>
      <c r="BL13" s="35">
        <f t="shared" si="35"/>
        <v>0</v>
      </c>
      <c r="BM13" s="35">
        <f t="shared" si="35"/>
        <v>0</v>
      </c>
      <c r="BN13" s="185">
        <f t="shared" si="36"/>
        <v>0</v>
      </c>
      <c r="BO13" s="205">
        <f t="shared" si="37"/>
        <v>0</v>
      </c>
    </row>
    <row r="14" spans="1:67" ht="16.5">
      <c r="A14" s="26">
        <v>7</v>
      </c>
      <c r="B14" s="27" t="s">
        <v>63</v>
      </c>
      <c r="C14" s="36">
        <v>0</v>
      </c>
      <c r="D14" s="29">
        <f t="shared" si="1"/>
        <v>0</v>
      </c>
      <c r="E14" s="29">
        <f t="shared" si="2"/>
        <v>0</v>
      </c>
      <c r="F14" s="28">
        <v>0</v>
      </c>
      <c r="G14" s="30">
        <f t="shared" si="3"/>
        <v>0</v>
      </c>
      <c r="H14" s="31">
        <f t="shared" si="4"/>
        <v>0</v>
      </c>
      <c r="I14" s="32">
        <f t="shared" si="5"/>
        <v>0</v>
      </c>
      <c r="J14" s="32">
        <f t="shared" si="5"/>
        <v>0</v>
      </c>
      <c r="K14" s="32">
        <f t="shared" si="5"/>
        <v>0</v>
      </c>
      <c r="L14" s="36">
        <v>0</v>
      </c>
      <c r="M14" s="29">
        <f t="shared" si="6"/>
        <v>0</v>
      </c>
      <c r="N14" s="29">
        <f t="shared" si="7"/>
        <v>0</v>
      </c>
      <c r="O14" s="28">
        <v>0</v>
      </c>
      <c r="P14" s="33">
        <f t="shared" si="8"/>
        <v>0</v>
      </c>
      <c r="Q14" s="33">
        <f t="shared" si="9"/>
        <v>0</v>
      </c>
      <c r="R14" s="32">
        <f t="shared" si="10"/>
        <v>0</v>
      </c>
      <c r="S14" s="32">
        <f t="shared" si="10"/>
        <v>0</v>
      </c>
      <c r="T14" s="32">
        <f t="shared" si="10"/>
        <v>0</v>
      </c>
      <c r="U14" s="36">
        <v>0</v>
      </c>
      <c r="V14" s="29">
        <f t="shared" si="11"/>
        <v>0</v>
      </c>
      <c r="W14" s="29">
        <f t="shared" si="12"/>
        <v>0</v>
      </c>
      <c r="X14" s="28">
        <v>0</v>
      </c>
      <c r="Y14" s="33">
        <f t="shared" si="13"/>
        <v>0</v>
      </c>
      <c r="Z14" s="33">
        <f t="shared" si="14"/>
        <v>0</v>
      </c>
      <c r="AA14" s="32">
        <f t="shared" si="15"/>
        <v>0</v>
      </c>
      <c r="AB14" s="32">
        <f t="shared" si="15"/>
        <v>0</v>
      </c>
      <c r="AC14" s="32">
        <f t="shared" si="15"/>
        <v>0</v>
      </c>
      <c r="AD14" s="36">
        <v>0</v>
      </c>
      <c r="AE14" s="29">
        <f t="shared" si="16"/>
        <v>0</v>
      </c>
      <c r="AF14" s="29">
        <f t="shared" si="17"/>
        <v>0</v>
      </c>
      <c r="AG14" s="28">
        <v>0</v>
      </c>
      <c r="AH14" s="30">
        <f t="shared" si="18"/>
        <v>0</v>
      </c>
      <c r="AI14" s="30">
        <f t="shared" si="19"/>
        <v>0</v>
      </c>
      <c r="AJ14" s="29">
        <f t="shared" si="20"/>
        <v>0</v>
      </c>
      <c r="AK14" s="33">
        <f t="shared" si="20"/>
        <v>0</v>
      </c>
      <c r="AL14" s="33">
        <f t="shared" si="20"/>
        <v>0</v>
      </c>
      <c r="AM14" s="36">
        <v>0</v>
      </c>
      <c r="AN14" s="29">
        <f t="shared" si="21"/>
        <v>0</v>
      </c>
      <c r="AO14" s="29">
        <f t="shared" si="22"/>
        <v>0</v>
      </c>
      <c r="AP14" s="28">
        <v>0</v>
      </c>
      <c r="AQ14" s="33">
        <f t="shared" si="23"/>
        <v>0</v>
      </c>
      <c r="AR14" s="33">
        <f t="shared" si="24"/>
        <v>0</v>
      </c>
      <c r="AS14" s="29">
        <f t="shared" si="25"/>
        <v>0</v>
      </c>
      <c r="AT14" s="33">
        <f t="shared" si="25"/>
        <v>0</v>
      </c>
      <c r="AU14" s="33">
        <f t="shared" si="25"/>
        <v>0</v>
      </c>
      <c r="AV14" s="36">
        <v>0</v>
      </c>
      <c r="AW14" s="29">
        <f t="shared" si="26"/>
        <v>0</v>
      </c>
      <c r="AX14" s="29">
        <f t="shared" si="27"/>
        <v>0</v>
      </c>
      <c r="AY14" s="28">
        <v>0</v>
      </c>
      <c r="AZ14" s="33">
        <f t="shared" si="28"/>
        <v>0</v>
      </c>
      <c r="BA14" s="33">
        <f t="shared" si="29"/>
        <v>0</v>
      </c>
      <c r="BB14" s="29">
        <f t="shared" si="30"/>
        <v>0</v>
      </c>
      <c r="BC14" s="29">
        <f t="shared" si="30"/>
        <v>0</v>
      </c>
      <c r="BD14" s="29">
        <f t="shared" si="30"/>
        <v>0</v>
      </c>
      <c r="BE14" s="34">
        <f t="shared" si="0"/>
        <v>0</v>
      </c>
      <c r="BF14" s="34">
        <f t="shared" si="31"/>
        <v>0</v>
      </c>
      <c r="BG14" s="34">
        <f t="shared" si="32"/>
        <v>0</v>
      </c>
      <c r="BH14" s="34">
        <f t="shared" si="33"/>
        <v>0</v>
      </c>
      <c r="BI14" s="35">
        <f t="shared" si="33"/>
        <v>0</v>
      </c>
      <c r="BJ14" s="35">
        <f t="shared" si="34"/>
        <v>0</v>
      </c>
      <c r="BK14" s="35">
        <f t="shared" si="35"/>
        <v>0</v>
      </c>
      <c r="BL14" s="35">
        <f t="shared" si="35"/>
        <v>0</v>
      </c>
      <c r="BM14" s="35">
        <f t="shared" si="35"/>
        <v>0</v>
      </c>
      <c r="BN14" s="185">
        <f t="shared" si="36"/>
        <v>0</v>
      </c>
      <c r="BO14" s="205">
        <f t="shared" si="37"/>
        <v>0</v>
      </c>
    </row>
    <row r="15" spans="1:67" ht="16.5">
      <c r="A15" s="26">
        <v>8</v>
      </c>
      <c r="B15" s="27" t="s">
        <v>64</v>
      </c>
      <c r="C15" s="28">
        <v>0</v>
      </c>
      <c r="D15" s="29">
        <f t="shared" si="1"/>
        <v>0</v>
      </c>
      <c r="E15" s="29">
        <f t="shared" si="2"/>
        <v>0</v>
      </c>
      <c r="F15" s="28">
        <v>1</v>
      </c>
      <c r="G15" s="30">
        <f t="shared" si="3"/>
        <v>2.2000000000000002</v>
      </c>
      <c r="H15" s="31">
        <f t="shared" si="4"/>
        <v>13.200000000000001</v>
      </c>
      <c r="I15" s="32">
        <f t="shared" si="5"/>
        <v>1</v>
      </c>
      <c r="J15" s="32">
        <f t="shared" si="5"/>
        <v>2.2000000000000002</v>
      </c>
      <c r="K15" s="32">
        <f t="shared" si="5"/>
        <v>13.200000000000001</v>
      </c>
      <c r="L15" s="28">
        <v>0</v>
      </c>
      <c r="M15" s="29">
        <f t="shared" si="6"/>
        <v>0</v>
      </c>
      <c r="N15" s="29">
        <f t="shared" si="7"/>
        <v>0</v>
      </c>
      <c r="O15" s="28">
        <v>0</v>
      </c>
      <c r="P15" s="33">
        <f t="shared" si="8"/>
        <v>0</v>
      </c>
      <c r="Q15" s="33">
        <f t="shared" si="9"/>
        <v>0</v>
      </c>
      <c r="R15" s="32">
        <f t="shared" si="10"/>
        <v>0</v>
      </c>
      <c r="S15" s="32">
        <f t="shared" si="10"/>
        <v>0</v>
      </c>
      <c r="T15" s="32">
        <f t="shared" si="10"/>
        <v>0</v>
      </c>
      <c r="U15" s="28">
        <v>10</v>
      </c>
      <c r="V15" s="29">
        <f t="shared" si="11"/>
        <v>46.84</v>
      </c>
      <c r="W15" s="29">
        <f t="shared" si="12"/>
        <v>281.04000000000002</v>
      </c>
      <c r="X15" s="28">
        <v>0</v>
      </c>
      <c r="Y15" s="33">
        <f t="shared" si="13"/>
        <v>0</v>
      </c>
      <c r="Z15" s="33">
        <f t="shared" si="14"/>
        <v>0</v>
      </c>
      <c r="AA15" s="32">
        <f t="shared" si="15"/>
        <v>10</v>
      </c>
      <c r="AB15" s="32">
        <f t="shared" si="15"/>
        <v>46.84</v>
      </c>
      <c r="AC15" s="32">
        <f t="shared" si="15"/>
        <v>281.04000000000002</v>
      </c>
      <c r="AD15" s="28">
        <v>8</v>
      </c>
      <c r="AE15" s="29">
        <f t="shared" si="16"/>
        <v>37.472000000000001</v>
      </c>
      <c r="AF15" s="29">
        <f t="shared" si="17"/>
        <v>224.83199999999999</v>
      </c>
      <c r="AG15" s="28">
        <v>0</v>
      </c>
      <c r="AH15" s="30">
        <f t="shared" si="18"/>
        <v>0</v>
      </c>
      <c r="AI15" s="30">
        <f t="shared" si="19"/>
        <v>0</v>
      </c>
      <c r="AJ15" s="29">
        <f t="shared" si="20"/>
        <v>8</v>
      </c>
      <c r="AK15" s="33">
        <f t="shared" si="20"/>
        <v>37.472000000000001</v>
      </c>
      <c r="AL15" s="33">
        <f t="shared" si="20"/>
        <v>224.83199999999999</v>
      </c>
      <c r="AM15" s="28">
        <v>0</v>
      </c>
      <c r="AN15" s="29">
        <f t="shared" si="21"/>
        <v>0</v>
      </c>
      <c r="AO15" s="29">
        <f t="shared" si="22"/>
        <v>0</v>
      </c>
      <c r="AP15" s="28">
        <v>0</v>
      </c>
      <c r="AQ15" s="33">
        <f t="shared" si="23"/>
        <v>0</v>
      </c>
      <c r="AR15" s="33">
        <f t="shared" si="24"/>
        <v>0</v>
      </c>
      <c r="AS15" s="29">
        <f t="shared" si="25"/>
        <v>0</v>
      </c>
      <c r="AT15" s="33">
        <f t="shared" si="25"/>
        <v>0</v>
      </c>
      <c r="AU15" s="33">
        <f t="shared" si="25"/>
        <v>0</v>
      </c>
      <c r="AV15" s="28">
        <v>0</v>
      </c>
      <c r="AW15" s="29">
        <f t="shared" si="26"/>
        <v>0</v>
      </c>
      <c r="AX15" s="29">
        <f t="shared" si="27"/>
        <v>0</v>
      </c>
      <c r="AY15" s="28">
        <v>0</v>
      </c>
      <c r="AZ15" s="33">
        <f t="shared" si="28"/>
        <v>0</v>
      </c>
      <c r="BA15" s="33">
        <f t="shared" si="29"/>
        <v>0</v>
      </c>
      <c r="BB15" s="29">
        <f t="shared" si="30"/>
        <v>0</v>
      </c>
      <c r="BC15" s="29">
        <f t="shared" si="30"/>
        <v>0</v>
      </c>
      <c r="BD15" s="29">
        <f t="shared" si="30"/>
        <v>0</v>
      </c>
      <c r="BE15" s="34">
        <f t="shared" si="0"/>
        <v>10</v>
      </c>
      <c r="BF15" s="34">
        <f t="shared" si="31"/>
        <v>46.84</v>
      </c>
      <c r="BG15" s="34">
        <f t="shared" si="32"/>
        <v>281.04000000000002</v>
      </c>
      <c r="BH15" s="34">
        <f t="shared" si="33"/>
        <v>1</v>
      </c>
      <c r="BI15" s="35">
        <f t="shared" si="33"/>
        <v>2.2000000000000002</v>
      </c>
      <c r="BJ15" s="35">
        <f t="shared" si="34"/>
        <v>13.200000000000001</v>
      </c>
      <c r="BK15" s="35">
        <f t="shared" si="35"/>
        <v>11</v>
      </c>
      <c r="BL15" s="35">
        <f t="shared" si="35"/>
        <v>49.040000000000006</v>
      </c>
      <c r="BM15" s="35">
        <f t="shared" si="35"/>
        <v>294.24</v>
      </c>
      <c r="BN15" s="185">
        <f t="shared" si="36"/>
        <v>147.12</v>
      </c>
      <c r="BO15" s="205">
        <f t="shared" si="37"/>
        <v>294.2</v>
      </c>
    </row>
    <row r="16" spans="1:67" ht="16.5">
      <c r="A16" s="26">
        <v>9</v>
      </c>
      <c r="B16" s="27" t="s">
        <v>65</v>
      </c>
      <c r="C16" s="28">
        <v>1</v>
      </c>
      <c r="D16" s="29">
        <f t="shared" si="1"/>
        <v>4.6840000000000002</v>
      </c>
      <c r="E16" s="29">
        <f t="shared" si="2"/>
        <v>28.103999999999999</v>
      </c>
      <c r="F16" s="28">
        <v>1</v>
      </c>
      <c r="G16" s="30">
        <f t="shared" si="3"/>
        <v>2.2000000000000002</v>
      </c>
      <c r="H16" s="31">
        <f t="shared" si="4"/>
        <v>13.200000000000001</v>
      </c>
      <c r="I16" s="32">
        <f t="shared" si="5"/>
        <v>2</v>
      </c>
      <c r="J16" s="32">
        <f t="shared" si="5"/>
        <v>6.8840000000000003</v>
      </c>
      <c r="K16" s="32">
        <f t="shared" si="5"/>
        <v>41.304000000000002</v>
      </c>
      <c r="L16" s="28">
        <v>0</v>
      </c>
      <c r="M16" s="29">
        <f t="shared" si="6"/>
        <v>0</v>
      </c>
      <c r="N16" s="29">
        <f t="shared" si="7"/>
        <v>0</v>
      </c>
      <c r="O16" s="28">
        <v>0</v>
      </c>
      <c r="P16" s="33">
        <f t="shared" si="8"/>
        <v>0</v>
      </c>
      <c r="Q16" s="33">
        <f t="shared" si="9"/>
        <v>0</v>
      </c>
      <c r="R16" s="32">
        <f t="shared" si="10"/>
        <v>0</v>
      </c>
      <c r="S16" s="32">
        <f t="shared" si="10"/>
        <v>0</v>
      </c>
      <c r="T16" s="32">
        <f t="shared" si="10"/>
        <v>0</v>
      </c>
      <c r="U16" s="28">
        <v>5</v>
      </c>
      <c r="V16" s="29">
        <f t="shared" si="11"/>
        <v>23.42</v>
      </c>
      <c r="W16" s="29">
        <f t="shared" si="12"/>
        <v>140.52000000000001</v>
      </c>
      <c r="X16" s="28">
        <v>0</v>
      </c>
      <c r="Y16" s="33">
        <f t="shared" si="13"/>
        <v>0</v>
      </c>
      <c r="Z16" s="33">
        <f t="shared" si="14"/>
        <v>0</v>
      </c>
      <c r="AA16" s="32">
        <f t="shared" si="15"/>
        <v>5</v>
      </c>
      <c r="AB16" s="32">
        <f t="shared" si="15"/>
        <v>23.42</v>
      </c>
      <c r="AC16" s="32">
        <f t="shared" si="15"/>
        <v>140.52000000000001</v>
      </c>
      <c r="AD16" s="28">
        <v>1</v>
      </c>
      <c r="AE16" s="29">
        <f t="shared" si="16"/>
        <v>4.6840000000000002</v>
      </c>
      <c r="AF16" s="29">
        <f t="shared" si="17"/>
        <v>28.103999999999999</v>
      </c>
      <c r="AG16" s="28">
        <v>0</v>
      </c>
      <c r="AH16" s="30">
        <f t="shared" si="18"/>
        <v>0</v>
      </c>
      <c r="AI16" s="30">
        <f t="shared" si="19"/>
        <v>0</v>
      </c>
      <c r="AJ16" s="29">
        <f t="shared" si="20"/>
        <v>1</v>
      </c>
      <c r="AK16" s="33">
        <f t="shared" si="20"/>
        <v>4.6840000000000002</v>
      </c>
      <c r="AL16" s="33">
        <f t="shared" si="20"/>
        <v>28.103999999999999</v>
      </c>
      <c r="AM16" s="28">
        <v>1</v>
      </c>
      <c r="AN16" s="29">
        <f t="shared" si="21"/>
        <v>4.6840000000000002</v>
      </c>
      <c r="AO16" s="29">
        <f t="shared" si="22"/>
        <v>28.103999999999999</v>
      </c>
      <c r="AP16" s="28">
        <v>1</v>
      </c>
      <c r="AQ16" s="33">
        <f t="shared" si="23"/>
        <v>2.2000000000000002</v>
      </c>
      <c r="AR16" s="33">
        <f t="shared" si="24"/>
        <v>13.200000000000001</v>
      </c>
      <c r="AS16" s="29">
        <f t="shared" si="25"/>
        <v>2</v>
      </c>
      <c r="AT16" s="33">
        <f t="shared" si="25"/>
        <v>6.8840000000000003</v>
      </c>
      <c r="AU16" s="33">
        <f t="shared" si="25"/>
        <v>41.304000000000002</v>
      </c>
      <c r="AV16" s="28">
        <v>0</v>
      </c>
      <c r="AW16" s="29">
        <f t="shared" si="26"/>
        <v>0</v>
      </c>
      <c r="AX16" s="29">
        <f t="shared" si="27"/>
        <v>0</v>
      </c>
      <c r="AY16" s="28">
        <v>0</v>
      </c>
      <c r="AZ16" s="33">
        <f t="shared" si="28"/>
        <v>0</v>
      </c>
      <c r="BA16" s="33">
        <f t="shared" si="29"/>
        <v>0</v>
      </c>
      <c r="BB16" s="29">
        <f t="shared" si="30"/>
        <v>0</v>
      </c>
      <c r="BC16" s="29">
        <f t="shared" si="30"/>
        <v>0</v>
      </c>
      <c r="BD16" s="29">
        <f t="shared" si="30"/>
        <v>0</v>
      </c>
      <c r="BE16" s="34">
        <f t="shared" si="0"/>
        <v>7</v>
      </c>
      <c r="BF16" s="34">
        <f t="shared" si="31"/>
        <v>32.788000000000004</v>
      </c>
      <c r="BG16" s="34">
        <f t="shared" si="32"/>
        <v>196.72800000000001</v>
      </c>
      <c r="BH16" s="34">
        <f t="shared" si="33"/>
        <v>2</v>
      </c>
      <c r="BI16" s="35">
        <f t="shared" si="33"/>
        <v>4.4000000000000004</v>
      </c>
      <c r="BJ16" s="35">
        <f t="shared" si="34"/>
        <v>26.400000000000002</v>
      </c>
      <c r="BK16" s="35">
        <f t="shared" si="35"/>
        <v>9</v>
      </c>
      <c r="BL16" s="35">
        <f t="shared" si="35"/>
        <v>37.188000000000002</v>
      </c>
      <c r="BM16" s="35">
        <f t="shared" si="35"/>
        <v>223.12800000000001</v>
      </c>
      <c r="BN16" s="185">
        <f t="shared" si="36"/>
        <v>111.56400000000001</v>
      </c>
      <c r="BO16" s="205">
        <f t="shared" si="37"/>
        <v>223.1</v>
      </c>
    </row>
    <row r="17" spans="1:67" ht="16.5">
      <c r="A17" s="26">
        <v>10</v>
      </c>
      <c r="B17" s="27" t="s">
        <v>66</v>
      </c>
      <c r="C17" s="28">
        <v>0</v>
      </c>
      <c r="D17" s="29">
        <f t="shared" si="1"/>
        <v>0</v>
      </c>
      <c r="E17" s="29">
        <f t="shared" si="2"/>
        <v>0</v>
      </c>
      <c r="F17" s="28">
        <v>0</v>
      </c>
      <c r="G17" s="30">
        <f t="shared" si="3"/>
        <v>0</v>
      </c>
      <c r="H17" s="31">
        <f t="shared" si="4"/>
        <v>0</v>
      </c>
      <c r="I17" s="32">
        <f t="shared" si="5"/>
        <v>0</v>
      </c>
      <c r="J17" s="32">
        <f t="shared" si="5"/>
        <v>0</v>
      </c>
      <c r="K17" s="32">
        <f t="shared" si="5"/>
        <v>0</v>
      </c>
      <c r="L17" s="28">
        <v>0</v>
      </c>
      <c r="M17" s="29">
        <f t="shared" si="6"/>
        <v>0</v>
      </c>
      <c r="N17" s="29">
        <f t="shared" si="7"/>
        <v>0</v>
      </c>
      <c r="O17" s="28">
        <v>0</v>
      </c>
      <c r="P17" s="33">
        <f t="shared" si="8"/>
        <v>0</v>
      </c>
      <c r="Q17" s="33">
        <f t="shared" si="9"/>
        <v>0</v>
      </c>
      <c r="R17" s="32">
        <f t="shared" si="10"/>
        <v>0</v>
      </c>
      <c r="S17" s="32">
        <f t="shared" si="10"/>
        <v>0</v>
      </c>
      <c r="T17" s="32">
        <f t="shared" si="10"/>
        <v>0</v>
      </c>
      <c r="U17" s="28">
        <v>0</v>
      </c>
      <c r="V17" s="29">
        <f t="shared" si="11"/>
        <v>0</v>
      </c>
      <c r="W17" s="29">
        <f t="shared" si="12"/>
        <v>0</v>
      </c>
      <c r="X17" s="28">
        <v>0</v>
      </c>
      <c r="Y17" s="33">
        <f t="shared" si="13"/>
        <v>0</v>
      </c>
      <c r="Z17" s="33">
        <f t="shared" si="14"/>
        <v>0</v>
      </c>
      <c r="AA17" s="32">
        <f t="shared" si="15"/>
        <v>0</v>
      </c>
      <c r="AB17" s="32">
        <f t="shared" si="15"/>
        <v>0</v>
      </c>
      <c r="AC17" s="32">
        <f t="shared" si="15"/>
        <v>0</v>
      </c>
      <c r="AD17" s="28">
        <v>0</v>
      </c>
      <c r="AE17" s="29">
        <f t="shared" si="16"/>
        <v>0</v>
      </c>
      <c r="AF17" s="29">
        <f t="shared" si="17"/>
        <v>0</v>
      </c>
      <c r="AG17" s="28">
        <v>0</v>
      </c>
      <c r="AH17" s="30">
        <f t="shared" si="18"/>
        <v>0</v>
      </c>
      <c r="AI17" s="30">
        <f t="shared" si="19"/>
        <v>0</v>
      </c>
      <c r="AJ17" s="29">
        <f t="shared" si="20"/>
        <v>0</v>
      </c>
      <c r="AK17" s="33">
        <f t="shared" si="20"/>
        <v>0</v>
      </c>
      <c r="AL17" s="33">
        <f t="shared" si="20"/>
        <v>0</v>
      </c>
      <c r="AM17" s="28">
        <v>0</v>
      </c>
      <c r="AN17" s="29">
        <f t="shared" si="21"/>
        <v>0</v>
      </c>
      <c r="AO17" s="29">
        <f t="shared" si="22"/>
        <v>0</v>
      </c>
      <c r="AP17" s="28">
        <v>0</v>
      </c>
      <c r="AQ17" s="33">
        <f t="shared" si="23"/>
        <v>0</v>
      </c>
      <c r="AR17" s="33">
        <f t="shared" si="24"/>
        <v>0</v>
      </c>
      <c r="AS17" s="29">
        <f t="shared" si="25"/>
        <v>0</v>
      </c>
      <c r="AT17" s="33">
        <f t="shared" si="25"/>
        <v>0</v>
      </c>
      <c r="AU17" s="33">
        <f t="shared" si="25"/>
        <v>0</v>
      </c>
      <c r="AV17" s="28">
        <v>0</v>
      </c>
      <c r="AW17" s="29">
        <f t="shared" si="26"/>
        <v>0</v>
      </c>
      <c r="AX17" s="29">
        <f t="shared" si="27"/>
        <v>0</v>
      </c>
      <c r="AY17" s="28">
        <v>0</v>
      </c>
      <c r="AZ17" s="33">
        <f t="shared" si="28"/>
        <v>0</v>
      </c>
      <c r="BA17" s="33">
        <f t="shared" si="29"/>
        <v>0</v>
      </c>
      <c r="BB17" s="29">
        <f t="shared" si="30"/>
        <v>0</v>
      </c>
      <c r="BC17" s="29">
        <f t="shared" si="30"/>
        <v>0</v>
      </c>
      <c r="BD17" s="29">
        <f t="shared" si="30"/>
        <v>0</v>
      </c>
      <c r="BE17" s="34">
        <f t="shared" si="0"/>
        <v>0</v>
      </c>
      <c r="BF17" s="34">
        <f t="shared" si="31"/>
        <v>0</v>
      </c>
      <c r="BG17" s="34">
        <f t="shared" si="32"/>
        <v>0</v>
      </c>
      <c r="BH17" s="34">
        <f t="shared" si="33"/>
        <v>0</v>
      </c>
      <c r="BI17" s="35">
        <f t="shared" si="33"/>
        <v>0</v>
      </c>
      <c r="BJ17" s="35">
        <f t="shared" si="34"/>
        <v>0</v>
      </c>
      <c r="BK17" s="35">
        <f t="shared" si="35"/>
        <v>0</v>
      </c>
      <c r="BL17" s="35">
        <f t="shared" si="35"/>
        <v>0</v>
      </c>
      <c r="BM17" s="35">
        <f t="shared" si="35"/>
        <v>0</v>
      </c>
      <c r="BN17" s="185">
        <f t="shared" si="36"/>
        <v>0</v>
      </c>
      <c r="BO17" s="205">
        <f t="shared" si="37"/>
        <v>0</v>
      </c>
    </row>
    <row r="18" spans="1:67" ht="16.5">
      <c r="A18" s="26">
        <v>11</v>
      </c>
      <c r="B18" s="27" t="s">
        <v>67</v>
      </c>
      <c r="C18" s="28">
        <v>3</v>
      </c>
      <c r="D18" s="29">
        <f t="shared" si="1"/>
        <v>14.052</v>
      </c>
      <c r="E18" s="29">
        <f t="shared" si="2"/>
        <v>84.311999999999998</v>
      </c>
      <c r="F18" s="28">
        <v>0</v>
      </c>
      <c r="G18" s="30">
        <f t="shared" si="3"/>
        <v>0</v>
      </c>
      <c r="H18" s="31">
        <f t="shared" si="4"/>
        <v>0</v>
      </c>
      <c r="I18" s="32">
        <f t="shared" si="5"/>
        <v>3</v>
      </c>
      <c r="J18" s="32">
        <f t="shared" si="5"/>
        <v>14.052</v>
      </c>
      <c r="K18" s="32">
        <f t="shared" si="5"/>
        <v>84.311999999999998</v>
      </c>
      <c r="L18" s="28">
        <v>0</v>
      </c>
      <c r="M18" s="29">
        <f t="shared" si="6"/>
        <v>0</v>
      </c>
      <c r="N18" s="29">
        <f t="shared" si="7"/>
        <v>0</v>
      </c>
      <c r="O18" s="28">
        <v>0</v>
      </c>
      <c r="P18" s="33">
        <f t="shared" si="8"/>
        <v>0</v>
      </c>
      <c r="Q18" s="33">
        <f t="shared" si="9"/>
        <v>0</v>
      </c>
      <c r="R18" s="32">
        <f t="shared" si="10"/>
        <v>0</v>
      </c>
      <c r="S18" s="32">
        <f t="shared" si="10"/>
        <v>0</v>
      </c>
      <c r="T18" s="32">
        <f t="shared" si="10"/>
        <v>0</v>
      </c>
      <c r="U18" s="28">
        <v>10</v>
      </c>
      <c r="V18" s="29">
        <f t="shared" si="11"/>
        <v>46.84</v>
      </c>
      <c r="W18" s="29">
        <f t="shared" si="12"/>
        <v>281.04000000000002</v>
      </c>
      <c r="X18" s="28">
        <v>0</v>
      </c>
      <c r="Y18" s="33">
        <f t="shared" si="13"/>
        <v>0</v>
      </c>
      <c r="Z18" s="33">
        <f t="shared" si="14"/>
        <v>0</v>
      </c>
      <c r="AA18" s="32">
        <f t="shared" si="15"/>
        <v>10</v>
      </c>
      <c r="AB18" s="32">
        <f t="shared" si="15"/>
        <v>46.84</v>
      </c>
      <c r="AC18" s="32">
        <f t="shared" si="15"/>
        <v>281.04000000000002</v>
      </c>
      <c r="AD18" s="28">
        <v>0</v>
      </c>
      <c r="AE18" s="29">
        <f t="shared" si="16"/>
        <v>0</v>
      </c>
      <c r="AF18" s="29">
        <f t="shared" si="17"/>
        <v>0</v>
      </c>
      <c r="AG18" s="28">
        <v>0</v>
      </c>
      <c r="AH18" s="30">
        <f t="shared" si="18"/>
        <v>0</v>
      </c>
      <c r="AI18" s="30">
        <f t="shared" si="19"/>
        <v>0</v>
      </c>
      <c r="AJ18" s="29">
        <f t="shared" si="20"/>
        <v>0</v>
      </c>
      <c r="AK18" s="33">
        <f t="shared" si="20"/>
        <v>0</v>
      </c>
      <c r="AL18" s="33">
        <f t="shared" si="20"/>
        <v>0</v>
      </c>
      <c r="AM18" s="28">
        <v>0</v>
      </c>
      <c r="AN18" s="29">
        <f t="shared" si="21"/>
        <v>0</v>
      </c>
      <c r="AO18" s="29">
        <f t="shared" si="22"/>
        <v>0</v>
      </c>
      <c r="AP18" s="28">
        <v>0</v>
      </c>
      <c r="AQ18" s="33">
        <f t="shared" si="23"/>
        <v>0</v>
      </c>
      <c r="AR18" s="33">
        <f t="shared" si="24"/>
        <v>0</v>
      </c>
      <c r="AS18" s="29">
        <f t="shared" si="25"/>
        <v>0</v>
      </c>
      <c r="AT18" s="33">
        <f t="shared" si="25"/>
        <v>0</v>
      </c>
      <c r="AU18" s="33">
        <f t="shared" si="25"/>
        <v>0</v>
      </c>
      <c r="AV18" s="28">
        <v>0</v>
      </c>
      <c r="AW18" s="29">
        <f t="shared" si="26"/>
        <v>0</v>
      </c>
      <c r="AX18" s="29">
        <f t="shared" si="27"/>
        <v>0</v>
      </c>
      <c r="AY18" s="28">
        <v>0</v>
      </c>
      <c r="AZ18" s="33">
        <f t="shared" si="28"/>
        <v>0</v>
      </c>
      <c r="BA18" s="33">
        <f t="shared" si="29"/>
        <v>0</v>
      </c>
      <c r="BB18" s="29">
        <f t="shared" si="30"/>
        <v>0</v>
      </c>
      <c r="BC18" s="29">
        <f t="shared" si="30"/>
        <v>0</v>
      </c>
      <c r="BD18" s="29">
        <f t="shared" si="30"/>
        <v>0</v>
      </c>
      <c r="BE18" s="34">
        <f t="shared" si="0"/>
        <v>13</v>
      </c>
      <c r="BF18" s="34">
        <f t="shared" si="31"/>
        <v>60.892000000000003</v>
      </c>
      <c r="BG18" s="34">
        <f t="shared" si="32"/>
        <v>365.35200000000003</v>
      </c>
      <c r="BH18" s="34">
        <f t="shared" si="33"/>
        <v>0</v>
      </c>
      <c r="BI18" s="35">
        <f t="shared" si="33"/>
        <v>0</v>
      </c>
      <c r="BJ18" s="35">
        <f t="shared" si="34"/>
        <v>0</v>
      </c>
      <c r="BK18" s="35">
        <f t="shared" si="35"/>
        <v>13</v>
      </c>
      <c r="BL18" s="35">
        <f t="shared" si="35"/>
        <v>60.892000000000003</v>
      </c>
      <c r="BM18" s="35">
        <f t="shared" si="35"/>
        <v>365.35200000000003</v>
      </c>
      <c r="BN18" s="185">
        <f t="shared" si="36"/>
        <v>182.67600000000002</v>
      </c>
      <c r="BO18" s="205">
        <f t="shared" si="37"/>
        <v>365.4</v>
      </c>
    </row>
    <row r="19" spans="1:67" ht="16.5">
      <c r="A19" s="26">
        <v>12</v>
      </c>
      <c r="B19" s="27" t="s">
        <v>68</v>
      </c>
      <c r="C19" s="45">
        <v>0</v>
      </c>
      <c r="D19" s="29">
        <f t="shared" si="1"/>
        <v>0</v>
      </c>
      <c r="E19" s="29">
        <f t="shared" si="2"/>
        <v>0</v>
      </c>
      <c r="F19" s="28">
        <v>0</v>
      </c>
      <c r="G19" s="30">
        <f t="shared" si="3"/>
        <v>0</v>
      </c>
      <c r="H19" s="31">
        <f t="shared" si="4"/>
        <v>0</v>
      </c>
      <c r="I19" s="32">
        <f t="shared" si="5"/>
        <v>0</v>
      </c>
      <c r="J19" s="32">
        <f t="shared" si="5"/>
        <v>0</v>
      </c>
      <c r="K19" s="32">
        <f t="shared" si="5"/>
        <v>0</v>
      </c>
      <c r="L19" s="37">
        <v>0</v>
      </c>
      <c r="M19" s="29">
        <f t="shared" si="6"/>
        <v>0</v>
      </c>
      <c r="N19" s="29">
        <f t="shared" si="7"/>
        <v>0</v>
      </c>
      <c r="O19" s="28">
        <v>0</v>
      </c>
      <c r="P19" s="33">
        <f t="shared" si="8"/>
        <v>0</v>
      </c>
      <c r="Q19" s="33">
        <f t="shared" si="9"/>
        <v>0</v>
      </c>
      <c r="R19" s="32">
        <f t="shared" si="10"/>
        <v>0</v>
      </c>
      <c r="S19" s="32">
        <f t="shared" si="10"/>
        <v>0</v>
      </c>
      <c r="T19" s="32">
        <f t="shared" si="10"/>
        <v>0</v>
      </c>
      <c r="U19" s="28">
        <v>0</v>
      </c>
      <c r="V19" s="29">
        <f t="shared" si="11"/>
        <v>0</v>
      </c>
      <c r="W19" s="29">
        <f t="shared" si="12"/>
        <v>0</v>
      </c>
      <c r="X19" s="28">
        <v>1</v>
      </c>
      <c r="Y19" s="33">
        <f t="shared" si="13"/>
        <v>2.2000000000000002</v>
      </c>
      <c r="Z19" s="33">
        <f t="shared" si="14"/>
        <v>13.200000000000001</v>
      </c>
      <c r="AA19" s="32">
        <f t="shared" si="15"/>
        <v>1</v>
      </c>
      <c r="AB19" s="32">
        <f t="shared" si="15"/>
        <v>2.2000000000000002</v>
      </c>
      <c r="AC19" s="32">
        <f t="shared" si="15"/>
        <v>13.200000000000001</v>
      </c>
      <c r="AD19" s="38">
        <v>0</v>
      </c>
      <c r="AE19" s="29">
        <f t="shared" si="16"/>
        <v>0</v>
      </c>
      <c r="AF19" s="29">
        <f t="shared" si="17"/>
        <v>0</v>
      </c>
      <c r="AG19" s="28">
        <v>0</v>
      </c>
      <c r="AH19" s="30">
        <f t="shared" si="18"/>
        <v>0</v>
      </c>
      <c r="AI19" s="30">
        <f t="shared" si="19"/>
        <v>0</v>
      </c>
      <c r="AJ19" s="29">
        <f t="shared" si="20"/>
        <v>0</v>
      </c>
      <c r="AK19" s="33">
        <f t="shared" si="20"/>
        <v>0</v>
      </c>
      <c r="AL19" s="33">
        <f t="shared" si="20"/>
        <v>0</v>
      </c>
      <c r="AM19" s="28">
        <v>0</v>
      </c>
      <c r="AN19" s="29">
        <f t="shared" si="21"/>
        <v>0</v>
      </c>
      <c r="AO19" s="29">
        <f t="shared" si="22"/>
        <v>0</v>
      </c>
      <c r="AP19" s="28">
        <v>0</v>
      </c>
      <c r="AQ19" s="33">
        <f t="shared" si="23"/>
        <v>0</v>
      </c>
      <c r="AR19" s="33">
        <f t="shared" si="24"/>
        <v>0</v>
      </c>
      <c r="AS19" s="29">
        <f t="shared" si="25"/>
        <v>0</v>
      </c>
      <c r="AT19" s="33">
        <f t="shared" si="25"/>
        <v>0</v>
      </c>
      <c r="AU19" s="33">
        <f t="shared" si="25"/>
        <v>0</v>
      </c>
      <c r="AV19" s="38">
        <v>0</v>
      </c>
      <c r="AW19" s="29">
        <f t="shared" si="26"/>
        <v>0</v>
      </c>
      <c r="AX19" s="29">
        <f t="shared" si="27"/>
        <v>0</v>
      </c>
      <c r="AY19" s="28">
        <v>0</v>
      </c>
      <c r="AZ19" s="33">
        <f t="shared" si="28"/>
        <v>0</v>
      </c>
      <c r="BA19" s="33">
        <f t="shared" si="29"/>
        <v>0</v>
      </c>
      <c r="BB19" s="29">
        <f t="shared" si="30"/>
        <v>0</v>
      </c>
      <c r="BC19" s="29">
        <f t="shared" si="30"/>
        <v>0</v>
      </c>
      <c r="BD19" s="29">
        <f t="shared" si="30"/>
        <v>0</v>
      </c>
      <c r="BE19" s="34">
        <f t="shared" si="0"/>
        <v>0</v>
      </c>
      <c r="BF19" s="34">
        <f t="shared" si="31"/>
        <v>0</v>
      </c>
      <c r="BG19" s="34">
        <f t="shared" si="32"/>
        <v>0</v>
      </c>
      <c r="BH19" s="34">
        <f t="shared" si="33"/>
        <v>1</v>
      </c>
      <c r="BI19" s="35">
        <f t="shared" si="33"/>
        <v>2.2000000000000002</v>
      </c>
      <c r="BJ19" s="35">
        <f t="shared" si="34"/>
        <v>13.200000000000001</v>
      </c>
      <c r="BK19" s="35">
        <f t="shared" si="35"/>
        <v>1</v>
      </c>
      <c r="BL19" s="35">
        <f t="shared" si="35"/>
        <v>2.2000000000000002</v>
      </c>
      <c r="BM19" s="35">
        <f t="shared" si="35"/>
        <v>13.200000000000001</v>
      </c>
      <c r="BN19" s="185">
        <f t="shared" si="36"/>
        <v>6.6000000000000005</v>
      </c>
      <c r="BO19" s="205">
        <f t="shared" si="37"/>
        <v>13.2</v>
      </c>
    </row>
    <row r="20" spans="1:67" ht="16.5">
      <c r="A20" s="26">
        <v>13</v>
      </c>
      <c r="B20" s="27" t="s">
        <v>69</v>
      </c>
      <c r="C20" s="28">
        <v>0</v>
      </c>
      <c r="D20" s="29">
        <f t="shared" si="1"/>
        <v>0</v>
      </c>
      <c r="E20" s="29">
        <f t="shared" si="2"/>
        <v>0</v>
      </c>
      <c r="F20" s="28">
        <v>1</v>
      </c>
      <c r="G20" s="30">
        <f t="shared" si="3"/>
        <v>2.2000000000000002</v>
      </c>
      <c r="H20" s="31">
        <f t="shared" si="4"/>
        <v>13.200000000000001</v>
      </c>
      <c r="I20" s="32">
        <f t="shared" si="5"/>
        <v>1</v>
      </c>
      <c r="J20" s="32">
        <f t="shared" si="5"/>
        <v>2.2000000000000002</v>
      </c>
      <c r="K20" s="32">
        <f t="shared" si="5"/>
        <v>13.200000000000001</v>
      </c>
      <c r="L20" s="28"/>
      <c r="M20" s="29">
        <f t="shared" si="6"/>
        <v>0</v>
      </c>
      <c r="N20" s="29">
        <f t="shared" si="7"/>
        <v>0</v>
      </c>
      <c r="O20" s="28">
        <v>0</v>
      </c>
      <c r="P20" s="33">
        <f t="shared" si="8"/>
        <v>0</v>
      </c>
      <c r="Q20" s="33">
        <f t="shared" si="9"/>
        <v>0</v>
      </c>
      <c r="R20" s="32">
        <f t="shared" si="10"/>
        <v>0</v>
      </c>
      <c r="S20" s="32">
        <f t="shared" si="10"/>
        <v>0</v>
      </c>
      <c r="T20" s="32">
        <f t="shared" si="10"/>
        <v>0</v>
      </c>
      <c r="U20" s="28">
        <v>0</v>
      </c>
      <c r="V20" s="29">
        <f t="shared" si="11"/>
        <v>0</v>
      </c>
      <c r="W20" s="29">
        <f t="shared" si="12"/>
        <v>0</v>
      </c>
      <c r="X20" s="28">
        <v>2</v>
      </c>
      <c r="Y20" s="33">
        <f t="shared" si="13"/>
        <v>4.4000000000000004</v>
      </c>
      <c r="Z20" s="33">
        <f t="shared" si="14"/>
        <v>26.400000000000002</v>
      </c>
      <c r="AA20" s="32">
        <f t="shared" si="15"/>
        <v>2</v>
      </c>
      <c r="AB20" s="32">
        <f t="shared" si="15"/>
        <v>4.4000000000000004</v>
      </c>
      <c r="AC20" s="32">
        <f t="shared" si="15"/>
        <v>26.400000000000002</v>
      </c>
      <c r="AD20" s="28"/>
      <c r="AE20" s="29">
        <f t="shared" si="16"/>
        <v>0</v>
      </c>
      <c r="AF20" s="29">
        <f t="shared" si="17"/>
        <v>0</v>
      </c>
      <c r="AG20" s="28">
        <v>0</v>
      </c>
      <c r="AH20" s="30">
        <f t="shared" si="18"/>
        <v>0</v>
      </c>
      <c r="AI20" s="30">
        <f t="shared" si="19"/>
        <v>0</v>
      </c>
      <c r="AJ20" s="29">
        <f t="shared" si="20"/>
        <v>0</v>
      </c>
      <c r="AK20" s="33">
        <f t="shared" si="20"/>
        <v>0</v>
      </c>
      <c r="AL20" s="33">
        <f t="shared" si="20"/>
        <v>0</v>
      </c>
      <c r="AM20" s="28">
        <v>0</v>
      </c>
      <c r="AN20" s="29">
        <f t="shared" si="21"/>
        <v>0</v>
      </c>
      <c r="AO20" s="29">
        <f t="shared" si="22"/>
        <v>0</v>
      </c>
      <c r="AP20" s="28">
        <v>0</v>
      </c>
      <c r="AQ20" s="33">
        <f t="shared" si="23"/>
        <v>0</v>
      </c>
      <c r="AR20" s="33">
        <f t="shared" si="24"/>
        <v>0</v>
      </c>
      <c r="AS20" s="29">
        <f t="shared" si="25"/>
        <v>0</v>
      </c>
      <c r="AT20" s="33">
        <f t="shared" si="25"/>
        <v>0</v>
      </c>
      <c r="AU20" s="33">
        <f t="shared" si="25"/>
        <v>0</v>
      </c>
      <c r="AV20" s="28"/>
      <c r="AW20" s="29">
        <f t="shared" si="26"/>
        <v>0</v>
      </c>
      <c r="AX20" s="29">
        <f t="shared" si="27"/>
        <v>0</v>
      </c>
      <c r="AY20" s="28">
        <v>0</v>
      </c>
      <c r="AZ20" s="33">
        <f t="shared" si="28"/>
        <v>0</v>
      </c>
      <c r="BA20" s="33">
        <f t="shared" si="29"/>
        <v>0</v>
      </c>
      <c r="BB20" s="29">
        <f t="shared" si="30"/>
        <v>0</v>
      </c>
      <c r="BC20" s="29">
        <f t="shared" si="30"/>
        <v>0</v>
      </c>
      <c r="BD20" s="29">
        <f t="shared" si="30"/>
        <v>0</v>
      </c>
      <c r="BE20" s="34">
        <f t="shared" si="0"/>
        <v>0</v>
      </c>
      <c r="BF20" s="34">
        <f t="shared" si="31"/>
        <v>0</v>
      </c>
      <c r="BG20" s="34">
        <f t="shared" si="32"/>
        <v>0</v>
      </c>
      <c r="BH20" s="34">
        <f t="shared" si="33"/>
        <v>3</v>
      </c>
      <c r="BI20" s="35">
        <f t="shared" si="33"/>
        <v>6.6000000000000005</v>
      </c>
      <c r="BJ20" s="35">
        <f t="shared" si="34"/>
        <v>39.6</v>
      </c>
      <c r="BK20" s="35">
        <f t="shared" si="35"/>
        <v>3</v>
      </c>
      <c r="BL20" s="35">
        <f t="shared" si="35"/>
        <v>6.6000000000000005</v>
      </c>
      <c r="BM20" s="35">
        <f t="shared" si="35"/>
        <v>39.6</v>
      </c>
      <c r="BN20" s="185">
        <f t="shared" si="36"/>
        <v>19.8</v>
      </c>
      <c r="BO20" s="205">
        <f t="shared" si="37"/>
        <v>39.6</v>
      </c>
    </row>
    <row r="21" spans="1:67" ht="16.5">
      <c r="A21" s="26">
        <v>14</v>
      </c>
      <c r="B21" s="27" t="s">
        <v>70</v>
      </c>
      <c r="C21" s="28">
        <v>2</v>
      </c>
      <c r="D21" s="29">
        <f t="shared" si="1"/>
        <v>9.3680000000000003</v>
      </c>
      <c r="E21" s="29">
        <f t="shared" si="2"/>
        <v>56.207999999999998</v>
      </c>
      <c r="F21" s="28">
        <v>0</v>
      </c>
      <c r="G21" s="30">
        <f t="shared" si="3"/>
        <v>0</v>
      </c>
      <c r="H21" s="31">
        <f t="shared" si="4"/>
        <v>0</v>
      </c>
      <c r="I21" s="32">
        <f t="shared" si="5"/>
        <v>2</v>
      </c>
      <c r="J21" s="32">
        <f t="shared" si="5"/>
        <v>9.3680000000000003</v>
      </c>
      <c r="K21" s="32">
        <f t="shared" si="5"/>
        <v>56.207999999999998</v>
      </c>
      <c r="L21" s="28">
        <v>0</v>
      </c>
      <c r="M21" s="29">
        <f t="shared" si="6"/>
        <v>0</v>
      </c>
      <c r="N21" s="29">
        <f t="shared" si="7"/>
        <v>0</v>
      </c>
      <c r="O21" s="28">
        <v>0</v>
      </c>
      <c r="P21" s="33">
        <f t="shared" si="8"/>
        <v>0</v>
      </c>
      <c r="Q21" s="33">
        <f t="shared" si="9"/>
        <v>0</v>
      </c>
      <c r="R21" s="32">
        <f t="shared" si="10"/>
        <v>0</v>
      </c>
      <c r="S21" s="32">
        <f t="shared" si="10"/>
        <v>0</v>
      </c>
      <c r="T21" s="32">
        <f t="shared" si="10"/>
        <v>0</v>
      </c>
      <c r="U21" s="28">
        <v>1</v>
      </c>
      <c r="V21" s="29">
        <f t="shared" si="11"/>
        <v>4.6840000000000002</v>
      </c>
      <c r="W21" s="29">
        <f t="shared" si="12"/>
        <v>28.103999999999999</v>
      </c>
      <c r="X21" s="28">
        <v>0</v>
      </c>
      <c r="Y21" s="33">
        <f t="shared" si="13"/>
        <v>0</v>
      </c>
      <c r="Z21" s="33">
        <f t="shared" si="14"/>
        <v>0</v>
      </c>
      <c r="AA21" s="32">
        <f t="shared" si="15"/>
        <v>1</v>
      </c>
      <c r="AB21" s="32">
        <f t="shared" si="15"/>
        <v>4.6840000000000002</v>
      </c>
      <c r="AC21" s="32">
        <f t="shared" si="15"/>
        <v>28.103999999999999</v>
      </c>
      <c r="AD21" s="28">
        <v>0</v>
      </c>
      <c r="AE21" s="29">
        <f t="shared" si="16"/>
        <v>0</v>
      </c>
      <c r="AF21" s="29">
        <f t="shared" si="17"/>
        <v>0</v>
      </c>
      <c r="AG21" s="28">
        <v>0</v>
      </c>
      <c r="AH21" s="30">
        <f t="shared" si="18"/>
        <v>0</v>
      </c>
      <c r="AI21" s="30">
        <f t="shared" si="19"/>
        <v>0</v>
      </c>
      <c r="AJ21" s="29">
        <f t="shared" si="20"/>
        <v>0</v>
      </c>
      <c r="AK21" s="33">
        <f t="shared" si="20"/>
        <v>0</v>
      </c>
      <c r="AL21" s="33">
        <f t="shared" si="20"/>
        <v>0</v>
      </c>
      <c r="AM21" s="28">
        <v>0</v>
      </c>
      <c r="AN21" s="29">
        <f t="shared" si="21"/>
        <v>0</v>
      </c>
      <c r="AO21" s="29">
        <f t="shared" si="22"/>
        <v>0</v>
      </c>
      <c r="AP21" s="28">
        <v>0</v>
      </c>
      <c r="AQ21" s="33">
        <f t="shared" si="23"/>
        <v>0</v>
      </c>
      <c r="AR21" s="33">
        <f t="shared" si="24"/>
        <v>0</v>
      </c>
      <c r="AS21" s="29">
        <f t="shared" si="25"/>
        <v>0</v>
      </c>
      <c r="AT21" s="33">
        <f t="shared" si="25"/>
        <v>0</v>
      </c>
      <c r="AU21" s="33">
        <f t="shared" si="25"/>
        <v>0</v>
      </c>
      <c r="AV21" s="28">
        <v>0</v>
      </c>
      <c r="AW21" s="29">
        <f t="shared" si="26"/>
        <v>0</v>
      </c>
      <c r="AX21" s="29">
        <f t="shared" si="27"/>
        <v>0</v>
      </c>
      <c r="AY21" s="28">
        <v>0</v>
      </c>
      <c r="AZ21" s="33">
        <f t="shared" si="28"/>
        <v>0</v>
      </c>
      <c r="BA21" s="33">
        <f t="shared" si="29"/>
        <v>0</v>
      </c>
      <c r="BB21" s="29">
        <f t="shared" si="30"/>
        <v>0</v>
      </c>
      <c r="BC21" s="29">
        <f t="shared" si="30"/>
        <v>0</v>
      </c>
      <c r="BD21" s="29">
        <f t="shared" si="30"/>
        <v>0</v>
      </c>
      <c r="BE21" s="34">
        <f>C21+U21+AM21</f>
        <v>3</v>
      </c>
      <c r="BF21" s="34">
        <f t="shared" si="31"/>
        <v>14.052</v>
      </c>
      <c r="BG21" s="34">
        <f t="shared" si="32"/>
        <v>84.311999999999998</v>
      </c>
      <c r="BH21" s="34">
        <f t="shared" si="33"/>
        <v>0</v>
      </c>
      <c r="BI21" s="35">
        <f t="shared" si="33"/>
        <v>0</v>
      </c>
      <c r="BJ21" s="35">
        <f t="shared" si="34"/>
        <v>0</v>
      </c>
      <c r="BK21" s="35">
        <f t="shared" si="35"/>
        <v>3</v>
      </c>
      <c r="BL21" s="35">
        <f t="shared" si="35"/>
        <v>14.052</v>
      </c>
      <c r="BM21" s="35">
        <f t="shared" si="35"/>
        <v>84.311999999999998</v>
      </c>
      <c r="BN21" s="185">
        <f t="shared" si="36"/>
        <v>42.155999999999999</v>
      </c>
      <c r="BO21" s="205">
        <f t="shared" si="37"/>
        <v>84.3</v>
      </c>
    </row>
    <row r="22" spans="1:67" ht="16.5">
      <c r="A22" s="26">
        <v>15</v>
      </c>
      <c r="B22" s="27" t="s">
        <v>6</v>
      </c>
      <c r="C22" s="28">
        <v>0</v>
      </c>
      <c r="D22" s="29">
        <f t="shared" si="1"/>
        <v>0</v>
      </c>
      <c r="E22" s="29">
        <f t="shared" si="2"/>
        <v>0</v>
      </c>
      <c r="F22" s="28">
        <v>0</v>
      </c>
      <c r="G22" s="30">
        <f t="shared" si="3"/>
        <v>0</v>
      </c>
      <c r="H22" s="31">
        <f t="shared" si="4"/>
        <v>0</v>
      </c>
      <c r="I22" s="32">
        <f t="shared" si="5"/>
        <v>0</v>
      </c>
      <c r="J22" s="32">
        <f t="shared" si="5"/>
        <v>0</v>
      </c>
      <c r="K22" s="32">
        <f t="shared" si="5"/>
        <v>0</v>
      </c>
      <c r="L22" s="28">
        <v>0</v>
      </c>
      <c r="M22" s="29">
        <f t="shared" si="6"/>
        <v>0</v>
      </c>
      <c r="N22" s="29">
        <f t="shared" si="7"/>
        <v>0</v>
      </c>
      <c r="O22" s="28">
        <v>0</v>
      </c>
      <c r="P22" s="33">
        <f t="shared" si="8"/>
        <v>0</v>
      </c>
      <c r="Q22" s="33">
        <f t="shared" si="9"/>
        <v>0</v>
      </c>
      <c r="R22" s="32">
        <f t="shared" si="10"/>
        <v>0</v>
      </c>
      <c r="S22" s="32">
        <f t="shared" si="10"/>
        <v>0</v>
      </c>
      <c r="T22" s="32">
        <f t="shared" si="10"/>
        <v>0</v>
      </c>
      <c r="U22" s="28">
        <v>0</v>
      </c>
      <c r="V22" s="29">
        <f t="shared" si="11"/>
        <v>0</v>
      </c>
      <c r="W22" s="29">
        <f t="shared" si="12"/>
        <v>0</v>
      </c>
      <c r="X22" s="28">
        <v>1</v>
      </c>
      <c r="Y22" s="33">
        <f t="shared" si="13"/>
        <v>2.2000000000000002</v>
      </c>
      <c r="Z22" s="33">
        <f t="shared" si="14"/>
        <v>13.200000000000001</v>
      </c>
      <c r="AA22" s="32">
        <f t="shared" si="15"/>
        <v>1</v>
      </c>
      <c r="AB22" s="32">
        <f t="shared" si="15"/>
        <v>2.2000000000000002</v>
      </c>
      <c r="AC22" s="32">
        <f t="shared" si="15"/>
        <v>13.200000000000001</v>
      </c>
      <c r="AD22" s="28">
        <v>0</v>
      </c>
      <c r="AE22" s="29">
        <f t="shared" si="16"/>
        <v>0</v>
      </c>
      <c r="AF22" s="29">
        <f t="shared" si="17"/>
        <v>0</v>
      </c>
      <c r="AG22" s="28">
        <v>0</v>
      </c>
      <c r="AH22" s="30">
        <f t="shared" si="18"/>
        <v>0</v>
      </c>
      <c r="AI22" s="30">
        <f t="shared" si="19"/>
        <v>0</v>
      </c>
      <c r="AJ22" s="29">
        <f t="shared" si="20"/>
        <v>0</v>
      </c>
      <c r="AK22" s="33">
        <f t="shared" si="20"/>
        <v>0</v>
      </c>
      <c r="AL22" s="33">
        <f t="shared" si="20"/>
        <v>0</v>
      </c>
      <c r="AM22" s="28">
        <v>0</v>
      </c>
      <c r="AN22" s="29">
        <f t="shared" si="21"/>
        <v>0</v>
      </c>
      <c r="AO22" s="29">
        <f t="shared" si="22"/>
        <v>0</v>
      </c>
      <c r="AP22" s="28">
        <v>4</v>
      </c>
      <c r="AQ22" s="33">
        <f t="shared" si="23"/>
        <v>8.8000000000000007</v>
      </c>
      <c r="AR22" s="33">
        <f t="shared" si="24"/>
        <v>52.800000000000004</v>
      </c>
      <c r="AS22" s="29">
        <f t="shared" si="25"/>
        <v>4</v>
      </c>
      <c r="AT22" s="33">
        <f t="shared" si="25"/>
        <v>8.8000000000000007</v>
      </c>
      <c r="AU22" s="33">
        <f t="shared" si="25"/>
        <v>52.800000000000004</v>
      </c>
      <c r="AV22" s="28">
        <v>0</v>
      </c>
      <c r="AW22" s="29">
        <f t="shared" si="26"/>
        <v>0</v>
      </c>
      <c r="AX22" s="29">
        <f t="shared" si="27"/>
        <v>0</v>
      </c>
      <c r="AY22" s="28">
        <v>0</v>
      </c>
      <c r="AZ22" s="33">
        <f t="shared" si="28"/>
        <v>0</v>
      </c>
      <c r="BA22" s="33">
        <f t="shared" si="29"/>
        <v>0</v>
      </c>
      <c r="BB22" s="29">
        <f t="shared" si="30"/>
        <v>0</v>
      </c>
      <c r="BC22" s="29">
        <f t="shared" si="30"/>
        <v>0</v>
      </c>
      <c r="BD22" s="29">
        <f t="shared" si="30"/>
        <v>0</v>
      </c>
      <c r="BE22" s="34">
        <f t="shared" si="0"/>
        <v>0</v>
      </c>
      <c r="BF22" s="34">
        <f t="shared" si="31"/>
        <v>0</v>
      </c>
      <c r="BG22" s="34">
        <f t="shared" si="32"/>
        <v>0</v>
      </c>
      <c r="BH22" s="34">
        <f t="shared" si="33"/>
        <v>5</v>
      </c>
      <c r="BI22" s="35">
        <f t="shared" si="33"/>
        <v>11</v>
      </c>
      <c r="BJ22" s="35">
        <f t="shared" si="34"/>
        <v>66</v>
      </c>
      <c r="BK22" s="35">
        <f t="shared" si="35"/>
        <v>5</v>
      </c>
      <c r="BL22" s="35">
        <f t="shared" si="35"/>
        <v>11</v>
      </c>
      <c r="BM22" s="35">
        <f t="shared" si="35"/>
        <v>66</v>
      </c>
      <c r="BN22" s="185">
        <f t="shared" si="36"/>
        <v>33</v>
      </c>
      <c r="BO22" s="205">
        <f t="shared" si="37"/>
        <v>66</v>
      </c>
    </row>
    <row r="23" spans="1:67" ht="16.5">
      <c r="A23" s="26">
        <v>16</v>
      </c>
      <c r="B23" s="27" t="s">
        <v>71</v>
      </c>
      <c r="C23" s="28">
        <v>0</v>
      </c>
      <c r="D23" s="29">
        <f t="shared" si="1"/>
        <v>0</v>
      </c>
      <c r="E23" s="29">
        <f t="shared" si="2"/>
        <v>0</v>
      </c>
      <c r="F23" s="28">
        <v>0</v>
      </c>
      <c r="G23" s="30">
        <f t="shared" si="3"/>
        <v>0</v>
      </c>
      <c r="H23" s="31">
        <f t="shared" si="4"/>
        <v>0</v>
      </c>
      <c r="I23" s="32">
        <f t="shared" si="5"/>
        <v>0</v>
      </c>
      <c r="J23" s="32">
        <f t="shared" si="5"/>
        <v>0</v>
      </c>
      <c r="K23" s="32">
        <f t="shared" si="5"/>
        <v>0</v>
      </c>
      <c r="L23" s="28">
        <v>0</v>
      </c>
      <c r="M23" s="29">
        <f t="shared" si="6"/>
        <v>0</v>
      </c>
      <c r="N23" s="29">
        <f t="shared" si="7"/>
        <v>0</v>
      </c>
      <c r="O23" s="28">
        <v>0</v>
      </c>
      <c r="P23" s="33">
        <f t="shared" si="8"/>
        <v>0</v>
      </c>
      <c r="Q23" s="33">
        <f t="shared" si="9"/>
        <v>0</v>
      </c>
      <c r="R23" s="32">
        <f t="shared" si="10"/>
        <v>0</v>
      </c>
      <c r="S23" s="32">
        <f t="shared" si="10"/>
        <v>0</v>
      </c>
      <c r="T23" s="32">
        <f t="shared" si="10"/>
        <v>0</v>
      </c>
      <c r="U23" s="28">
        <v>0</v>
      </c>
      <c r="V23" s="29">
        <f t="shared" si="11"/>
        <v>0</v>
      </c>
      <c r="W23" s="29">
        <f t="shared" si="12"/>
        <v>0</v>
      </c>
      <c r="X23" s="28">
        <v>0</v>
      </c>
      <c r="Y23" s="33">
        <f t="shared" si="13"/>
        <v>0</v>
      </c>
      <c r="Z23" s="33">
        <f t="shared" si="14"/>
        <v>0</v>
      </c>
      <c r="AA23" s="32">
        <f t="shared" si="15"/>
        <v>0</v>
      </c>
      <c r="AB23" s="32">
        <f t="shared" si="15"/>
        <v>0</v>
      </c>
      <c r="AC23" s="32">
        <f t="shared" si="15"/>
        <v>0</v>
      </c>
      <c r="AD23" s="28">
        <v>0</v>
      </c>
      <c r="AE23" s="29">
        <f t="shared" si="16"/>
        <v>0</v>
      </c>
      <c r="AF23" s="29">
        <f t="shared" si="17"/>
        <v>0</v>
      </c>
      <c r="AG23" s="28">
        <v>0</v>
      </c>
      <c r="AH23" s="30">
        <f t="shared" si="18"/>
        <v>0</v>
      </c>
      <c r="AI23" s="30">
        <f t="shared" si="19"/>
        <v>0</v>
      </c>
      <c r="AJ23" s="29">
        <f t="shared" si="20"/>
        <v>0</v>
      </c>
      <c r="AK23" s="33">
        <f t="shared" si="20"/>
        <v>0</v>
      </c>
      <c r="AL23" s="33">
        <f t="shared" si="20"/>
        <v>0</v>
      </c>
      <c r="AM23" s="28">
        <v>0</v>
      </c>
      <c r="AN23" s="29">
        <f t="shared" si="21"/>
        <v>0</v>
      </c>
      <c r="AO23" s="29">
        <f t="shared" si="22"/>
        <v>0</v>
      </c>
      <c r="AP23" s="28">
        <v>0</v>
      </c>
      <c r="AQ23" s="33">
        <f t="shared" si="23"/>
        <v>0</v>
      </c>
      <c r="AR23" s="33">
        <f t="shared" si="24"/>
        <v>0</v>
      </c>
      <c r="AS23" s="29">
        <f t="shared" si="25"/>
        <v>0</v>
      </c>
      <c r="AT23" s="33">
        <f t="shared" si="25"/>
        <v>0</v>
      </c>
      <c r="AU23" s="33">
        <f t="shared" si="25"/>
        <v>0</v>
      </c>
      <c r="AV23" s="28">
        <v>0</v>
      </c>
      <c r="AW23" s="29">
        <f t="shared" si="26"/>
        <v>0</v>
      </c>
      <c r="AX23" s="29">
        <f t="shared" si="27"/>
        <v>0</v>
      </c>
      <c r="AY23" s="28">
        <v>0</v>
      </c>
      <c r="AZ23" s="33">
        <f t="shared" si="28"/>
        <v>0</v>
      </c>
      <c r="BA23" s="33">
        <f t="shared" si="29"/>
        <v>0</v>
      </c>
      <c r="BB23" s="29">
        <f t="shared" si="30"/>
        <v>0</v>
      </c>
      <c r="BC23" s="29">
        <f t="shared" si="30"/>
        <v>0</v>
      </c>
      <c r="BD23" s="29">
        <f t="shared" si="30"/>
        <v>0</v>
      </c>
      <c r="BE23" s="34">
        <f t="shared" si="0"/>
        <v>0</v>
      </c>
      <c r="BF23" s="34">
        <f t="shared" si="31"/>
        <v>0</v>
      </c>
      <c r="BG23" s="34">
        <f t="shared" si="32"/>
        <v>0</v>
      </c>
      <c r="BH23" s="34">
        <f t="shared" si="33"/>
        <v>0</v>
      </c>
      <c r="BI23" s="35">
        <f t="shared" si="33"/>
        <v>0</v>
      </c>
      <c r="BJ23" s="35">
        <f t="shared" si="34"/>
        <v>0</v>
      </c>
      <c r="BK23" s="35">
        <f t="shared" si="35"/>
        <v>0</v>
      </c>
      <c r="BL23" s="35">
        <f t="shared" si="35"/>
        <v>0</v>
      </c>
      <c r="BM23" s="35">
        <f t="shared" si="35"/>
        <v>0</v>
      </c>
      <c r="BN23" s="185">
        <f t="shared" si="36"/>
        <v>0</v>
      </c>
      <c r="BO23" s="205">
        <f t="shared" si="37"/>
        <v>0</v>
      </c>
    </row>
    <row r="24" spans="1:67" ht="16.5">
      <c r="A24" s="26">
        <v>17</v>
      </c>
      <c r="B24" s="27" t="s">
        <v>72</v>
      </c>
      <c r="C24" s="28">
        <v>0</v>
      </c>
      <c r="D24" s="29">
        <f t="shared" si="1"/>
        <v>0</v>
      </c>
      <c r="E24" s="29">
        <f t="shared" si="2"/>
        <v>0</v>
      </c>
      <c r="F24" s="28">
        <v>0</v>
      </c>
      <c r="G24" s="30">
        <f t="shared" si="3"/>
        <v>0</v>
      </c>
      <c r="H24" s="31">
        <f t="shared" si="4"/>
        <v>0</v>
      </c>
      <c r="I24" s="32">
        <f t="shared" si="5"/>
        <v>0</v>
      </c>
      <c r="J24" s="32">
        <f t="shared" si="5"/>
        <v>0</v>
      </c>
      <c r="K24" s="32">
        <f t="shared" si="5"/>
        <v>0</v>
      </c>
      <c r="L24" s="28">
        <v>0</v>
      </c>
      <c r="M24" s="29">
        <f t="shared" si="6"/>
        <v>0</v>
      </c>
      <c r="N24" s="29">
        <f t="shared" si="7"/>
        <v>0</v>
      </c>
      <c r="O24" s="28">
        <v>0</v>
      </c>
      <c r="P24" s="33">
        <f t="shared" si="8"/>
        <v>0</v>
      </c>
      <c r="Q24" s="33">
        <f t="shared" si="9"/>
        <v>0</v>
      </c>
      <c r="R24" s="32">
        <f t="shared" si="10"/>
        <v>0</v>
      </c>
      <c r="S24" s="32">
        <f t="shared" si="10"/>
        <v>0</v>
      </c>
      <c r="T24" s="32">
        <f t="shared" si="10"/>
        <v>0</v>
      </c>
      <c r="U24" s="28">
        <v>2</v>
      </c>
      <c r="V24" s="29">
        <f t="shared" si="11"/>
        <v>9.3680000000000003</v>
      </c>
      <c r="W24" s="29">
        <f t="shared" si="12"/>
        <v>56.207999999999998</v>
      </c>
      <c r="X24" s="28">
        <v>0</v>
      </c>
      <c r="Y24" s="33">
        <f t="shared" si="13"/>
        <v>0</v>
      </c>
      <c r="Z24" s="33">
        <f t="shared" si="14"/>
        <v>0</v>
      </c>
      <c r="AA24" s="32">
        <f t="shared" si="15"/>
        <v>2</v>
      </c>
      <c r="AB24" s="32">
        <f t="shared" si="15"/>
        <v>9.3680000000000003</v>
      </c>
      <c r="AC24" s="32">
        <f t="shared" si="15"/>
        <v>56.207999999999998</v>
      </c>
      <c r="AD24" s="28">
        <v>0</v>
      </c>
      <c r="AE24" s="29">
        <f t="shared" si="16"/>
        <v>0</v>
      </c>
      <c r="AF24" s="29">
        <f t="shared" si="17"/>
        <v>0</v>
      </c>
      <c r="AG24" s="28">
        <v>0</v>
      </c>
      <c r="AH24" s="30">
        <f t="shared" si="18"/>
        <v>0</v>
      </c>
      <c r="AI24" s="30">
        <f t="shared" si="19"/>
        <v>0</v>
      </c>
      <c r="AJ24" s="29">
        <f t="shared" si="20"/>
        <v>0</v>
      </c>
      <c r="AK24" s="33">
        <f t="shared" si="20"/>
        <v>0</v>
      </c>
      <c r="AL24" s="33">
        <f t="shared" si="20"/>
        <v>0</v>
      </c>
      <c r="AM24" s="28">
        <v>0</v>
      </c>
      <c r="AN24" s="29">
        <f t="shared" si="21"/>
        <v>0</v>
      </c>
      <c r="AO24" s="29">
        <f t="shared" si="22"/>
        <v>0</v>
      </c>
      <c r="AP24" s="28">
        <v>0</v>
      </c>
      <c r="AQ24" s="33">
        <f t="shared" si="23"/>
        <v>0</v>
      </c>
      <c r="AR24" s="33">
        <f t="shared" si="24"/>
        <v>0</v>
      </c>
      <c r="AS24" s="29">
        <f t="shared" si="25"/>
        <v>0</v>
      </c>
      <c r="AT24" s="33">
        <f t="shared" si="25"/>
        <v>0</v>
      </c>
      <c r="AU24" s="33">
        <f t="shared" si="25"/>
        <v>0</v>
      </c>
      <c r="AV24" s="28">
        <v>0</v>
      </c>
      <c r="AW24" s="29">
        <f t="shared" si="26"/>
        <v>0</v>
      </c>
      <c r="AX24" s="29">
        <f t="shared" si="27"/>
        <v>0</v>
      </c>
      <c r="AY24" s="28">
        <v>0</v>
      </c>
      <c r="AZ24" s="33">
        <f t="shared" si="28"/>
        <v>0</v>
      </c>
      <c r="BA24" s="33">
        <f t="shared" si="29"/>
        <v>0</v>
      </c>
      <c r="BB24" s="29">
        <f t="shared" si="30"/>
        <v>0</v>
      </c>
      <c r="BC24" s="29">
        <f t="shared" si="30"/>
        <v>0</v>
      </c>
      <c r="BD24" s="29">
        <f t="shared" si="30"/>
        <v>0</v>
      </c>
      <c r="BE24" s="34">
        <f t="shared" si="0"/>
        <v>2</v>
      </c>
      <c r="BF24" s="34">
        <f t="shared" si="31"/>
        <v>9.3680000000000003</v>
      </c>
      <c r="BG24" s="34">
        <f t="shared" si="32"/>
        <v>56.207999999999998</v>
      </c>
      <c r="BH24" s="34">
        <f t="shared" si="33"/>
        <v>0</v>
      </c>
      <c r="BI24" s="35">
        <f t="shared" si="33"/>
        <v>0</v>
      </c>
      <c r="BJ24" s="35">
        <f t="shared" si="34"/>
        <v>0</v>
      </c>
      <c r="BK24" s="35">
        <f t="shared" si="35"/>
        <v>2</v>
      </c>
      <c r="BL24" s="35">
        <f t="shared" si="35"/>
        <v>9.3680000000000003</v>
      </c>
      <c r="BM24" s="35">
        <f t="shared" si="35"/>
        <v>56.207999999999998</v>
      </c>
      <c r="BN24" s="185">
        <f t="shared" si="36"/>
        <v>28.103999999999999</v>
      </c>
      <c r="BO24" s="205">
        <f t="shared" si="37"/>
        <v>56.2</v>
      </c>
    </row>
    <row r="25" spans="1:67" ht="16.5">
      <c r="A25" s="26">
        <v>18</v>
      </c>
      <c r="B25" s="27" t="s">
        <v>73</v>
      </c>
      <c r="C25" s="28">
        <v>2</v>
      </c>
      <c r="D25" s="29">
        <f t="shared" si="1"/>
        <v>9.3680000000000003</v>
      </c>
      <c r="E25" s="29">
        <f t="shared" si="2"/>
        <v>56.207999999999998</v>
      </c>
      <c r="F25" s="28">
        <v>0</v>
      </c>
      <c r="G25" s="30">
        <f t="shared" si="3"/>
        <v>0</v>
      </c>
      <c r="H25" s="31">
        <f t="shared" si="4"/>
        <v>0</v>
      </c>
      <c r="I25" s="32">
        <f t="shared" si="5"/>
        <v>2</v>
      </c>
      <c r="J25" s="32">
        <f t="shared" si="5"/>
        <v>9.3680000000000003</v>
      </c>
      <c r="K25" s="32">
        <f t="shared" si="5"/>
        <v>56.207999999999998</v>
      </c>
      <c r="L25" s="28">
        <v>1</v>
      </c>
      <c r="M25" s="29">
        <f t="shared" si="6"/>
        <v>4.6840000000000002</v>
      </c>
      <c r="N25" s="29">
        <f t="shared" si="7"/>
        <v>28.103999999999999</v>
      </c>
      <c r="O25" s="28">
        <v>0</v>
      </c>
      <c r="P25" s="33">
        <f t="shared" si="8"/>
        <v>0</v>
      </c>
      <c r="Q25" s="33">
        <f t="shared" si="9"/>
        <v>0</v>
      </c>
      <c r="R25" s="32">
        <f t="shared" si="10"/>
        <v>1</v>
      </c>
      <c r="S25" s="32">
        <f t="shared" si="10"/>
        <v>4.6840000000000002</v>
      </c>
      <c r="T25" s="32">
        <f t="shared" si="10"/>
        <v>28.103999999999999</v>
      </c>
      <c r="U25" s="28">
        <v>8</v>
      </c>
      <c r="V25" s="29">
        <f t="shared" si="11"/>
        <v>37.472000000000001</v>
      </c>
      <c r="W25" s="29">
        <f t="shared" si="12"/>
        <v>224.83199999999999</v>
      </c>
      <c r="X25" s="28">
        <v>1</v>
      </c>
      <c r="Y25" s="33">
        <f t="shared" si="13"/>
        <v>2.2000000000000002</v>
      </c>
      <c r="Z25" s="33">
        <f t="shared" si="14"/>
        <v>13.200000000000001</v>
      </c>
      <c r="AA25" s="32">
        <f t="shared" si="15"/>
        <v>9</v>
      </c>
      <c r="AB25" s="32">
        <f t="shared" si="15"/>
        <v>39.672000000000004</v>
      </c>
      <c r="AC25" s="32">
        <f t="shared" si="15"/>
        <v>238.03199999999998</v>
      </c>
      <c r="AD25" s="28">
        <v>9</v>
      </c>
      <c r="AE25" s="29">
        <f t="shared" si="16"/>
        <v>42.155999999999999</v>
      </c>
      <c r="AF25" s="29">
        <f t="shared" si="17"/>
        <v>252.93599999999998</v>
      </c>
      <c r="AG25" s="28">
        <v>0</v>
      </c>
      <c r="AH25" s="30">
        <f t="shared" si="18"/>
        <v>0</v>
      </c>
      <c r="AI25" s="30">
        <f t="shared" si="19"/>
        <v>0</v>
      </c>
      <c r="AJ25" s="29">
        <f t="shared" si="20"/>
        <v>9</v>
      </c>
      <c r="AK25" s="33">
        <f t="shared" si="20"/>
        <v>42.155999999999999</v>
      </c>
      <c r="AL25" s="33">
        <f t="shared" si="20"/>
        <v>252.93599999999998</v>
      </c>
      <c r="AM25" s="28">
        <v>0</v>
      </c>
      <c r="AN25" s="29">
        <f t="shared" si="21"/>
        <v>0</v>
      </c>
      <c r="AO25" s="29">
        <f t="shared" si="22"/>
        <v>0</v>
      </c>
      <c r="AP25" s="28">
        <v>0</v>
      </c>
      <c r="AQ25" s="33">
        <f t="shared" si="23"/>
        <v>0</v>
      </c>
      <c r="AR25" s="33">
        <f t="shared" si="24"/>
        <v>0</v>
      </c>
      <c r="AS25" s="29">
        <f t="shared" si="25"/>
        <v>0</v>
      </c>
      <c r="AT25" s="33">
        <f t="shared" si="25"/>
        <v>0</v>
      </c>
      <c r="AU25" s="33">
        <f t="shared" si="25"/>
        <v>0</v>
      </c>
      <c r="AV25" s="28">
        <v>0</v>
      </c>
      <c r="AW25" s="29">
        <f t="shared" si="26"/>
        <v>0</v>
      </c>
      <c r="AX25" s="29">
        <f t="shared" si="27"/>
        <v>0</v>
      </c>
      <c r="AY25" s="28">
        <v>0</v>
      </c>
      <c r="AZ25" s="33">
        <f t="shared" si="28"/>
        <v>0</v>
      </c>
      <c r="BA25" s="33">
        <f t="shared" si="29"/>
        <v>0</v>
      </c>
      <c r="BB25" s="29">
        <f t="shared" si="30"/>
        <v>0</v>
      </c>
      <c r="BC25" s="29">
        <f t="shared" si="30"/>
        <v>0</v>
      </c>
      <c r="BD25" s="29">
        <f t="shared" si="30"/>
        <v>0</v>
      </c>
      <c r="BE25" s="34">
        <f t="shared" si="0"/>
        <v>10</v>
      </c>
      <c r="BF25" s="34">
        <f t="shared" si="31"/>
        <v>46.84</v>
      </c>
      <c r="BG25" s="34">
        <f t="shared" si="32"/>
        <v>281.04000000000002</v>
      </c>
      <c r="BH25" s="34">
        <f t="shared" si="33"/>
        <v>1</v>
      </c>
      <c r="BI25" s="35">
        <f t="shared" si="33"/>
        <v>2.2000000000000002</v>
      </c>
      <c r="BJ25" s="35">
        <f t="shared" si="34"/>
        <v>13.200000000000001</v>
      </c>
      <c r="BK25" s="35">
        <f t="shared" si="35"/>
        <v>11</v>
      </c>
      <c r="BL25" s="35">
        <f t="shared" si="35"/>
        <v>49.040000000000006</v>
      </c>
      <c r="BM25" s="35">
        <f t="shared" si="35"/>
        <v>294.24</v>
      </c>
      <c r="BN25" s="185">
        <f t="shared" si="36"/>
        <v>147.12</v>
      </c>
      <c r="BO25" s="205">
        <f t="shared" si="37"/>
        <v>294.2</v>
      </c>
    </row>
    <row r="26" spans="1:67" ht="16.5">
      <c r="A26" s="26">
        <v>19</v>
      </c>
      <c r="B26" s="27" t="s">
        <v>74</v>
      </c>
      <c r="C26" s="28">
        <v>1</v>
      </c>
      <c r="D26" s="29">
        <f t="shared" si="1"/>
        <v>4.6840000000000002</v>
      </c>
      <c r="E26" s="29">
        <f t="shared" si="2"/>
        <v>28.103999999999999</v>
      </c>
      <c r="F26" s="28">
        <v>0</v>
      </c>
      <c r="G26" s="30">
        <f t="shared" si="3"/>
        <v>0</v>
      </c>
      <c r="H26" s="31">
        <f t="shared" si="4"/>
        <v>0</v>
      </c>
      <c r="I26" s="32">
        <f t="shared" si="5"/>
        <v>1</v>
      </c>
      <c r="J26" s="32">
        <f t="shared" si="5"/>
        <v>4.6840000000000002</v>
      </c>
      <c r="K26" s="32">
        <f t="shared" si="5"/>
        <v>28.103999999999999</v>
      </c>
      <c r="L26" s="28">
        <v>0</v>
      </c>
      <c r="M26" s="29">
        <f t="shared" si="6"/>
        <v>0</v>
      </c>
      <c r="N26" s="29">
        <f t="shared" si="7"/>
        <v>0</v>
      </c>
      <c r="O26" s="28">
        <v>0</v>
      </c>
      <c r="P26" s="33">
        <f t="shared" si="8"/>
        <v>0</v>
      </c>
      <c r="Q26" s="33">
        <f t="shared" si="9"/>
        <v>0</v>
      </c>
      <c r="R26" s="32">
        <f t="shared" si="10"/>
        <v>0</v>
      </c>
      <c r="S26" s="32">
        <f t="shared" si="10"/>
        <v>0</v>
      </c>
      <c r="T26" s="32">
        <f t="shared" si="10"/>
        <v>0</v>
      </c>
      <c r="U26" s="28">
        <v>1</v>
      </c>
      <c r="V26" s="29">
        <f t="shared" si="11"/>
        <v>4.6840000000000002</v>
      </c>
      <c r="W26" s="29">
        <f t="shared" si="12"/>
        <v>28.103999999999999</v>
      </c>
      <c r="X26" s="28">
        <v>0</v>
      </c>
      <c r="Y26" s="33">
        <f t="shared" si="13"/>
        <v>0</v>
      </c>
      <c r="Z26" s="33">
        <f t="shared" si="14"/>
        <v>0</v>
      </c>
      <c r="AA26" s="32">
        <f t="shared" si="15"/>
        <v>1</v>
      </c>
      <c r="AB26" s="32">
        <f t="shared" si="15"/>
        <v>4.6840000000000002</v>
      </c>
      <c r="AC26" s="32">
        <f t="shared" si="15"/>
        <v>28.103999999999999</v>
      </c>
      <c r="AD26" s="28">
        <v>0</v>
      </c>
      <c r="AE26" s="29">
        <f t="shared" si="16"/>
        <v>0</v>
      </c>
      <c r="AF26" s="29">
        <f t="shared" si="17"/>
        <v>0</v>
      </c>
      <c r="AG26" s="28">
        <v>0</v>
      </c>
      <c r="AH26" s="30">
        <f t="shared" si="18"/>
        <v>0</v>
      </c>
      <c r="AI26" s="30">
        <f t="shared" si="19"/>
        <v>0</v>
      </c>
      <c r="AJ26" s="29">
        <f t="shared" si="20"/>
        <v>0</v>
      </c>
      <c r="AK26" s="33">
        <f t="shared" si="20"/>
        <v>0</v>
      </c>
      <c r="AL26" s="33">
        <f t="shared" si="20"/>
        <v>0</v>
      </c>
      <c r="AM26" s="28">
        <v>0</v>
      </c>
      <c r="AN26" s="29">
        <f t="shared" si="21"/>
        <v>0</v>
      </c>
      <c r="AO26" s="29">
        <f t="shared" si="22"/>
        <v>0</v>
      </c>
      <c r="AP26" s="28">
        <v>0</v>
      </c>
      <c r="AQ26" s="33">
        <f t="shared" si="23"/>
        <v>0</v>
      </c>
      <c r="AR26" s="33">
        <f t="shared" si="24"/>
        <v>0</v>
      </c>
      <c r="AS26" s="29">
        <f t="shared" si="25"/>
        <v>0</v>
      </c>
      <c r="AT26" s="33">
        <f t="shared" si="25"/>
        <v>0</v>
      </c>
      <c r="AU26" s="33">
        <f t="shared" si="25"/>
        <v>0</v>
      </c>
      <c r="AV26" s="28"/>
      <c r="AW26" s="29">
        <f t="shared" si="26"/>
        <v>0</v>
      </c>
      <c r="AX26" s="29">
        <f t="shared" si="27"/>
        <v>0</v>
      </c>
      <c r="AY26" s="28">
        <v>0</v>
      </c>
      <c r="AZ26" s="33">
        <f t="shared" si="28"/>
        <v>0</v>
      </c>
      <c r="BA26" s="33">
        <f t="shared" si="29"/>
        <v>0</v>
      </c>
      <c r="BB26" s="29">
        <f t="shared" si="30"/>
        <v>0</v>
      </c>
      <c r="BC26" s="29">
        <f t="shared" si="30"/>
        <v>0</v>
      </c>
      <c r="BD26" s="29">
        <f t="shared" si="30"/>
        <v>0</v>
      </c>
      <c r="BE26" s="34">
        <f t="shared" si="0"/>
        <v>2</v>
      </c>
      <c r="BF26" s="34">
        <f t="shared" si="31"/>
        <v>9.3680000000000003</v>
      </c>
      <c r="BG26" s="34">
        <f t="shared" si="32"/>
        <v>56.207999999999998</v>
      </c>
      <c r="BH26" s="34">
        <f t="shared" si="33"/>
        <v>0</v>
      </c>
      <c r="BI26" s="35">
        <f t="shared" si="33"/>
        <v>0</v>
      </c>
      <c r="BJ26" s="35">
        <f t="shared" si="34"/>
        <v>0</v>
      </c>
      <c r="BK26" s="35">
        <f t="shared" si="35"/>
        <v>2</v>
      </c>
      <c r="BL26" s="35">
        <f t="shared" si="35"/>
        <v>9.3680000000000003</v>
      </c>
      <c r="BM26" s="35">
        <f t="shared" si="35"/>
        <v>56.207999999999998</v>
      </c>
      <c r="BN26" s="185">
        <f t="shared" si="36"/>
        <v>28.103999999999999</v>
      </c>
      <c r="BO26" s="205">
        <f t="shared" si="37"/>
        <v>56.2</v>
      </c>
    </row>
    <row r="27" spans="1:67" ht="16.5">
      <c r="A27" s="26">
        <v>20</v>
      </c>
      <c r="B27" s="27" t="s">
        <v>75</v>
      </c>
      <c r="C27" s="40">
        <v>0</v>
      </c>
      <c r="D27" s="29">
        <f t="shared" si="1"/>
        <v>0</v>
      </c>
      <c r="E27" s="29">
        <f t="shared" si="2"/>
        <v>0</v>
      </c>
      <c r="F27" s="28">
        <v>1</v>
      </c>
      <c r="G27" s="30">
        <f t="shared" si="3"/>
        <v>2.2000000000000002</v>
      </c>
      <c r="H27" s="31">
        <f t="shared" si="4"/>
        <v>13.200000000000001</v>
      </c>
      <c r="I27" s="32">
        <f t="shared" si="5"/>
        <v>1</v>
      </c>
      <c r="J27" s="32">
        <f t="shared" si="5"/>
        <v>2.2000000000000002</v>
      </c>
      <c r="K27" s="32">
        <f t="shared" si="5"/>
        <v>13.200000000000001</v>
      </c>
      <c r="L27" s="40">
        <v>0</v>
      </c>
      <c r="M27" s="29">
        <f t="shared" si="6"/>
        <v>0</v>
      </c>
      <c r="N27" s="29">
        <f t="shared" si="7"/>
        <v>0</v>
      </c>
      <c r="O27" s="28">
        <v>0</v>
      </c>
      <c r="P27" s="33">
        <f t="shared" si="8"/>
        <v>0</v>
      </c>
      <c r="Q27" s="33">
        <f t="shared" si="9"/>
        <v>0</v>
      </c>
      <c r="R27" s="32">
        <f t="shared" si="10"/>
        <v>0</v>
      </c>
      <c r="S27" s="32">
        <f t="shared" si="10"/>
        <v>0</v>
      </c>
      <c r="T27" s="32">
        <f t="shared" si="10"/>
        <v>0</v>
      </c>
      <c r="U27" s="40">
        <v>0</v>
      </c>
      <c r="V27" s="29">
        <f t="shared" si="11"/>
        <v>0</v>
      </c>
      <c r="W27" s="29">
        <f t="shared" si="12"/>
        <v>0</v>
      </c>
      <c r="X27" s="28">
        <v>0</v>
      </c>
      <c r="Y27" s="33">
        <f t="shared" si="13"/>
        <v>0</v>
      </c>
      <c r="Z27" s="33">
        <f t="shared" si="14"/>
        <v>0</v>
      </c>
      <c r="AA27" s="32">
        <f t="shared" si="15"/>
        <v>0</v>
      </c>
      <c r="AB27" s="32">
        <f t="shared" si="15"/>
        <v>0</v>
      </c>
      <c r="AC27" s="32">
        <f t="shared" si="15"/>
        <v>0</v>
      </c>
      <c r="AD27" s="40">
        <v>0</v>
      </c>
      <c r="AE27" s="29">
        <f t="shared" si="16"/>
        <v>0</v>
      </c>
      <c r="AF27" s="29">
        <f t="shared" si="17"/>
        <v>0</v>
      </c>
      <c r="AG27" s="28">
        <v>0</v>
      </c>
      <c r="AH27" s="30">
        <f t="shared" si="18"/>
        <v>0</v>
      </c>
      <c r="AI27" s="30">
        <f t="shared" si="19"/>
        <v>0</v>
      </c>
      <c r="AJ27" s="29">
        <f t="shared" si="20"/>
        <v>0</v>
      </c>
      <c r="AK27" s="33">
        <f t="shared" si="20"/>
        <v>0</v>
      </c>
      <c r="AL27" s="33">
        <f t="shared" si="20"/>
        <v>0</v>
      </c>
      <c r="AM27" s="40">
        <v>0</v>
      </c>
      <c r="AN27" s="29">
        <f t="shared" si="21"/>
        <v>0</v>
      </c>
      <c r="AO27" s="29">
        <f t="shared" si="22"/>
        <v>0</v>
      </c>
      <c r="AP27" s="28">
        <v>0</v>
      </c>
      <c r="AQ27" s="33">
        <f t="shared" si="23"/>
        <v>0</v>
      </c>
      <c r="AR27" s="33">
        <f t="shared" si="24"/>
        <v>0</v>
      </c>
      <c r="AS27" s="29">
        <f t="shared" si="25"/>
        <v>0</v>
      </c>
      <c r="AT27" s="33">
        <f t="shared" si="25"/>
        <v>0</v>
      </c>
      <c r="AU27" s="33">
        <f t="shared" si="25"/>
        <v>0</v>
      </c>
      <c r="AV27" s="40">
        <v>0</v>
      </c>
      <c r="AW27" s="29">
        <f t="shared" si="26"/>
        <v>0</v>
      </c>
      <c r="AX27" s="29">
        <f t="shared" si="27"/>
        <v>0</v>
      </c>
      <c r="AY27" s="28">
        <v>0</v>
      </c>
      <c r="AZ27" s="33">
        <f t="shared" si="28"/>
        <v>0</v>
      </c>
      <c r="BA27" s="33">
        <f t="shared" si="29"/>
        <v>0</v>
      </c>
      <c r="BB27" s="29">
        <f t="shared" si="30"/>
        <v>0</v>
      </c>
      <c r="BC27" s="29">
        <f t="shared" si="30"/>
        <v>0</v>
      </c>
      <c r="BD27" s="29">
        <f t="shared" si="30"/>
        <v>0</v>
      </c>
      <c r="BE27" s="34">
        <f t="shared" si="0"/>
        <v>0</v>
      </c>
      <c r="BF27" s="34">
        <f t="shared" si="31"/>
        <v>0</v>
      </c>
      <c r="BG27" s="34">
        <f t="shared" si="32"/>
        <v>0</v>
      </c>
      <c r="BH27" s="34">
        <f t="shared" si="33"/>
        <v>1</v>
      </c>
      <c r="BI27" s="35">
        <f t="shared" si="33"/>
        <v>2.2000000000000002</v>
      </c>
      <c r="BJ27" s="35">
        <f t="shared" si="34"/>
        <v>13.200000000000001</v>
      </c>
      <c r="BK27" s="35">
        <f t="shared" si="35"/>
        <v>1</v>
      </c>
      <c r="BL27" s="35">
        <f t="shared" si="35"/>
        <v>2.2000000000000002</v>
      </c>
      <c r="BM27" s="35">
        <f t="shared" si="35"/>
        <v>13.200000000000001</v>
      </c>
      <c r="BN27" s="185">
        <f t="shared" si="36"/>
        <v>6.6000000000000005</v>
      </c>
      <c r="BO27" s="205">
        <f t="shared" si="37"/>
        <v>13.2</v>
      </c>
    </row>
    <row r="28" spans="1:67" ht="16.5">
      <c r="A28" s="26">
        <v>21</v>
      </c>
      <c r="B28" s="27" t="s">
        <v>76</v>
      </c>
      <c r="C28" s="28">
        <v>0</v>
      </c>
      <c r="D28" s="29">
        <f t="shared" si="1"/>
        <v>0</v>
      </c>
      <c r="E28" s="29">
        <f t="shared" si="2"/>
        <v>0</v>
      </c>
      <c r="F28" s="28">
        <v>1</v>
      </c>
      <c r="G28" s="30">
        <f t="shared" si="3"/>
        <v>2.2000000000000002</v>
      </c>
      <c r="H28" s="31">
        <f t="shared" si="4"/>
        <v>13.200000000000001</v>
      </c>
      <c r="I28" s="32">
        <f t="shared" si="5"/>
        <v>1</v>
      </c>
      <c r="J28" s="32">
        <f t="shared" si="5"/>
        <v>2.2000000000000002</v>
      </c>
      <c r="K28" s="32">
        <f t="shared" si="5"/>
        <v>13.200000000000001</v>
      </c>
      <c r="L28" s="28">
        <v>0</v>
      </c>
      <c r="M28" s="29">
        <f t="shared" si="6"/>
        <v>0</v>
      </c>
      <c r="N28" s="29">
        <f t="shared" si="7"/>
        <v>0</v>
      </c>
      <c r="O28" s="28">
        <v>0.54300000000000004</v>
      </c>
      <c r="P28" s="33">
        <f t="shared" si="8"/>
        <v>1.1946000000000001</v>
      </c>
      <c r="Q28" s="33">
        <f t="shared" si="9"/>
        <v>7.1676000000000002</v>
      </c>
      <c r="R28" s="32">
        <f t="shared" si="10"/>
        <v>0.54300000000000004</v>
      </c>
      <c r="S28" s="32">
        <f t="shared" si="10"/>
        <v>1.1946000000000001</v>
      </c>
      <c r="T28" s="32">
        <f t="shared" si="10"/>
        <v>7.1676000000000002</v>
      </c>
      <c r="U28" s="39">
        <v>4.6500000000000004</v>
      </c>
      <c r="V28" s="29">
        <f t="shared" si="11"/>
        <v>21.780600000000003</v>
      </c>
      <c r="W28" s="29">
        <f t="shared" si="12"/>
        <v>130.68360000000001</v>
      </c>
      <c r="X28" s="28">
        <v>0</v>
      </c>
      <c r="Y28" s="33">
        <f t="shared" si="13"/>
        <v>0</v>
      </c>
      <c r="Z28" s="33">
        <f t="shared" si="14"/>
        <v>0</v>
      </c>
      <c r="AA28" s="32">
        <f t="shared" si="15"/>
        <v>4.6500000000000004</v>
      </c>
      <c r="AB28" s="32">
        <f t="shared" si="15"/>
        <v>21.780600000000003</v>
      </c>
      <c r="AC28" s="32">
        <f t="shared" si="15"/>
        <v>130.68360000000001</v>
      </c>
      <c r="AD28" s="28">
        <v>0</v>
      </c>
      <c r="AE28" s="29">
        <f t="shared" si="16"/>
        <v>0</v>
      </c>
      <c r="AF28" s="29">
        <f t="shared" si="17"/>
        <v>0</v>
      </c>
      <c r="AG28" s="28">
        <v>0</v>
      </c>
      <c r="AH28" s="30">
        <f t="shared" si="18"/>
        <v>0</v>
      </c>
      <c r="AI28" s="30">
        <f t="shared" si="19"/>
        <v>0</v>
      </c>
      <c r="AJ28" s="29">
        <f t="shared" si="20"/>
        <v>0</v>
      </c>
      <c r="AK28" s="33">
        <f t="shared" si="20"/>
        <v>0</v>
      </c>
      <c r="AL28" s="33">
        <f t="shared" si="20"/>
        <v>0</v>
      </c>
      <c r="AM28" s="28">
        <v>0</v>
      </c>
      <c r="AN28" s="29">
        <f t="shared" si="21"/>
        <v>0</v>
      </c>
      <c r="AO28" s="29">
        <f t="shared" si="22"/>
        <v>0</v>
      </c>
      <c r="AP28" s="28">
        <v>0</v>
      </c>
      <c r="AQ28" s="33">
        <f t="shared" si="23"/>
        <v>0</v>
      </c>
      <c r="AR28" s="33">
        <f t="shared" si="24"/>
        <v>0</v>
      </c>
      <c r="AS28" s="29">
        <f t="shared" si="25"/>
        <v>0</v>
      </c>
      <c r="AT28" s="33">
        <f t="shared" si="25"/>
        <v>0</v>
      </c>
      <c r="AU28" s="33">
        <f t="shared" si="25"/>
        <v>0</v>
      </c>
      <c r="AV28" s="28">
        <v>0</v>
      </c>
      <c r="AW28" s="29">
        <f t="shared" si="26"/>
        <v>0</v>
      </c>
      <c r="AX28" s="29">
        <f t="shared" si="27"/>
        <v>0</v>
      </c>
      <c r="AY28" s="28">
        <v>0</v>
      </c>
      <c r="AZ28" s="33">
        <f t="shared" si="28"/>
        <v>0</v>
      </c>
      <c r="BA28" s="33">
        <f t="shared" si="29"/>
        <v>0</v>
      </c>
      <c r="BB28" s="29">
        <f t="shared" si="30"/>
        <v>0</v>
      </c>
      <c r="BC28" s="29">
        <f t="shared" si="30"/>
        <v>0</v>
      </c>
      <c r="BD28" s="29">
        <f t="shared" si="30"/>
        <v>0</v>
      </c>
      <c r="BE28" s="34">
        <f t="shared" si="0"/>
        <v>4.6500000000000004</v>
      </c>
      <c r="BF28" s="34">
        <f t="shared" si="31"/>
        <v>21.780600000000003</v>
      </c>
      <c r="BG28" s="34">
        <f t="shared" si="32"/>
        <v>130.68360000000001</v>
      </c>
      <c r="BH28" s="34">
        <f t="shared" si="33"/>
        <v>1</v>
      </c>
      <c r="BI28" s="35">
        <f t="shared" si="33"/>
        <v>2.2000000000000002</v>
      </c>
      <c r="BJ28" s="35">
        <f t="shared" si="34"/>
        <v>13.200000000000001</v>
      </c>
      <c r="BK28" s="35">
        <f t="shared" si="35"/>
        <v>5.65</v>
      </c>
      <c r="BL28" s="35">
        <f t="shared" si="35"/>
        <v>23.980600000000003</v>
      </c>
      <c r="BM28" s="35">
        <f t="shared" si="35"/>
        <v>143.8836</v>
      </c>
      <c r="BN28" s="185">
        <f t="shared" si="36"/>
        <v>71.941800000000001</v>
      </c>
      <c r="BO28" s="205">
        <f t="shared" si="37"/>
        <v>143.9</v>
      </c>
    </row>
    <row r="29" spans="1:67" ht="16.5">
      <c r="A29" s="26">
        <v>22</v>
      </c>
      <c r="B29" s="27" t="s">
        <v>77</v>
      </c>
      <c r="C29" s="28">
        <v>2</v>
      </c>
      <c r="D29" s="29">
        <f t="shared" si="1"/>
        <v>9.3680000000000003</v>
      </c>
      <c r="E29" s="29">
        <f t="shared" si="2"/>
        <v>56.207999999999998</v>
      </c>
      <c r="F29" s="28">
        <v>0</v>
      </c>
      <c r="G29" s="30">
        <f t="shared" si="3"/>
        <v>0</v>
      </c>
      <c r="H29" s="31">
        <f t="shared" si="4"/>
        <v>0</v>
      </c>
      <c r="I29" s="32">
        <f t="shared" si="5"/>
        <v>2</v>
      </c>
      <c r="J29" s="32">
        <f t="shared" si="5"/>
        <v>9.3680000000000003</v>
      </c>
      <c r="K29" s="32">
        <f t="shared" si="5"/>
        <v>56.207999999999998</v>
      </c>
      <c r="L29" s="28">
        <v>0</v>
      </c>
      <c r="M29" s="29">
        <f t="shared" si="6"/>
        <v>0</v>
      </c>
      <c r="N29" s="29">
        <f t="shared" si="7"/>
        <v>0</v>
      </c>
      <c r="O29" s="28">
        <v>0</v>
      </c>
      <c r="P29" s="33">
        <f t="shared" si="8"/>
        <v>0</v>
      </c>
      <c r="Q29" s="33">
        <f t="shared" si="9"/>
        <v>0</v>
      </c>
      <c r="R29" s="32">
        <f t="shared" si="10"/>
        <v>0</v>
      </c>
      <c r="S29" s="32">
        <f t="shared" si="10"/>
        <v>0</v>
      </c>
      <c r="T29" s="32">
        <f t="shared" si="10"/>
        <v>0</v>
      </c>
      <c r="U29" s="28">
        <v>1</v>
      </c>
      <c r="V29" s="29">
        <f t="shared" si="11"/>
        <v>4.6840000000000002</v>
      </c>
      <c r="W29" s="29">
        <f t="shared" si="12"/>
        <v>28.103999999999999</v>
      </c>
      <c r="X29" s="28">
        <v>0</v>
      </c>
      <c r="Y29" s="33">
        <f t="shared" si="13"/>
        <v>0</v>
      </c>
      <c r="Z29" s="33">
        <f t="shared" si="14"/>
        <v>0</v>
      </c>
      <c r="AA29" s="32">
        <f t="shared" si="15"/>
        <v>1</v>
      </c>
      <c r="AB29" s="32">
        <f t="shared" si="15"/>
        <v>4.6840000000000002</v>
      </c>
      <c r="AC29" s="32">
        <f t="shared" si="15"/>
        <v>28.103999999999999</v>
      </c>
      <c r="AD29" s="28">
        <v>1</v>
      </c>
      <c r="AE29" s="29">
        <f t="shared" si="16"/>
        <v>4.6840000000000002</v>
      </c>
      <c r="AF29" s="29">
        <f t="shared" si="17"/>
        <v>28.103999999999999</v>
      </c>
      <c r="AG29" s="28">
        <v>0</v>
      </c>
      <c r="AH29" s="30">
        <f t="shared" si="18"/>
        <v>0</v>
      </c>
      <c r="AI29" s="30">
        <f t="shared" si="19"/>
        <v>0</v>
      </c>
      <c r="AJ29" s="29">
        <f t="shared" si="20"/>
        <v>1</v>
      </c>
      <c r="AK29" s="33">
        <f t="shared" si="20"/>
        <v>4.6840000000000002</v>
      </c>
      <c r="AL29" s="33">
        <f t="shared" si="20"/>
        <v>28.103999999999999</v>
      </c>
      <c r="AM29" s="28">
        <v>0</v>
      </c>
      <c r="AN29" s="29">
        <f t="shared" si="21"/>
        <v>0</v>
      </c>
      <c r="AO29" s="29">
        <f t="shared" si="22"/>
        <v>0</v>
      </c>
      <c r="AP29" s="28">
        <v>0</v>
      </c>
      <c r="AQ29" s="33">
        <f t="shared" si="23"/>
        <v>0</v>
      </c>
      <c r="AR29" s="33">
        <f t="shared" si="24"/>
        <v>0</v>
      </c>
      <c r="AS29" s="29">
        <f t="shared" si="25"/>
        <v>0</v>
      </c>
      <c r="AT29" s="33">
        <f t="shared" si="25"/>
        <v>0</v>
      </c>
      <c r="AU29" s="33">
        <f t="shared" si="25"/>
        <v>0</v>
      </c>
      <c r="AV29" s="28">
        <v>0</v>
      </c>
      <c r="AW29" s="29">
        <f t="shared" si="26"/>
        <v>0</v>
      </c>
      <c r="AX29" s="29">
        <f t="shared" si="27"/>
        <v>0</v>
      </c>
      <c r="AY29" s="28">
        <v>0</v>
      </c>
      <c r="AZ29" s="33">
        <f t="shared" si="28"/>
        <v>0</v>
      </c>
      <c r="BA29" s="33">
        <f t="shared" si="29"/>
        <v>0</v>
      </c>
      <c r="BB29" s="29">
        <f t="shared" si="30"/>
        <v>0</v>
      </c>
      <c r="BC29" s="29">
        <f t="shared" si="30"/>
        <v>0</v>
      </c>
      <c r="BD29" s="29">
        <f t="shared" si="30"/>
        <v>0</v>
      </c>
      <c r="BE29" s="34">
        <f t="shared" si="0"/>
        <v>3</v>
      </c>
      <c r="BF29" s="34">
        <f t="shared" si="31"/>
        <v>14.052</v>
      </c>
      <c r="BG29" s="34">
        <f t="shared" si="32"/>
        <v>84.311999999999998</v>
      </c>
      <c r="BH29" s="34">
        <f t="shared" si="33"/>
        <v>0</v>
      </c>
      <c r="BI29" s="35">
        <f t="shared" si="33"/>
        <v>0</v>
      </c>
      <c r="BJ29" s="35">
        <f t="shared" si="34"/>
        <v>0</v>
      </c>
      <c r="BK29" s="35">
        <f t="shared" si="35"/>
        <v>3</v>
      </c>
      <c r="BL29" s="35">
        <f t="shared" si="35"/>
        <v>14.052</v>
      </c>
      <c r="BM29" s="35">
        <f t="shared" si="35"/>
        <v>84.311999999999998</v>
      </c>
      <c r="BN29" s="185">
        <f t="shared" si="36"/>
        <v>42.155999999999999</v>
      </c>
      <c r="BO29" s="205">
        <f t="shared" si="37"/>
        <v>84.3</v>
      </c>
    </row>
    <row r="30" spans="1:67" ht="16.5">
      <c r="A30" s="26">
        <v>23</v>
      </c>
      <c r="B30" s="27" t="s">
        <v>78</v>
      </c>
      <c r="C30" s="28">
        <v>1</v>
      </c>
      <c r="D30" s="29">
        <f t="shared" si="1"/>
        <v>4.6840000000000002</v>
      </c>
      <c r="E30" s="29">
        <f t="shared" si="2"/>
        <v>28.103999999999999</v>
      </c>
      <c r="F30" s="28">
        <v>1</v>
      </c>
      <c r="G30" s="30">
        <f t="shared" si="3"/>
        <v>2.2000000000000002</v>
      </c>
      <c r="H30" s="31">
        <f t="shared" si="4"/>
        <v>13.200000000000001</v>
      </c>
      <c r="I30" s="32">
        <f t="shared" si="5"/>
        <v>2</v>
      </c>
      <c r="J30" s="32">
        <f t="shared" si="5"/>
        <v>6.8840000000000003</v>
      </c>
      <c r="K30" s="32">
        <f t="shared" si="5"/>
        <v>41.304000000000002</v>
      </c>
      <c r="L30" s="28">
        <v>1</v>
      </c>
      <c r="M30" s="29">
        <f t="shared" si="6"/>
        <v>4.6840000000000002</v>
      </c>
      <c r="N30" s="29">
        <f t="shared" si="7"/>
        <v>28.103999999999999</v>
      </c>
      <c r="O30" s="28">
        <v>0.54300000000000004</v>
      </c>
      <c r="P30" s="33">
        <f t="shared" si="8"/>
        <v>1.1946000000000001</v>
      </c>
      <c r="Q30" s="33">
        <f t="shared" si="9"/>
        <v>7.1676000000000002</v>
      </c>
      <c r="R30" s="32">
        <f t="shared" si="10"/>
        <v>1.5430000000000001</v>
      </c>
      <c r="S30" s="32">
        <f t="shared" si="10"/>
        <v>5.8786000000000005</v>
      </c>
      <c r="T30" s="32">
        <f t="shared" si="10"/>
        <v>35.271599999999999</v>
      </c>
      <c r="U30" s="28">
        <v>0</v>
      </c>
      <c r="V30" s="29">
        <f t="shared" si="11"/>
        <v>0</v>
      </c>
      <c r="W30" s="29">
        <f t="shared" si="12"/>
        <v>0</v>
      </c>
      <c r="X30" s="28">
        <v>0</v>
      </c>
      <c r="Y30" s="33">
        <f t="shared" si="13"/>
        <v>0</v>
      </c>
      <c r="Z30" s="33">
        <f t="shared" si="14"/>
        <v>0</v>
      </c>
      <c r="AA30" s="32">
        <f t="shared" si="15"/>
        <v>0</v>
      </c>
      <c r="AB30" s="32">
        <f t="shared" si="15"/>
        <v>0</v>
      </c>
      <c r="AC30" s="32">
        <f t="shared" si="15"/>
        <v>0</v>
      </c>
      <c r="AD30" s="28">
        <v>0</v>
      </c>
      <c r="AE30" s="29">
        <f t="shared" si="16"/>
        <v>0</v>
      </c>
      <c r="AF30" s="29">
        <f t="shared" si="17"/>
        <v>0</v>
      </c>
      <c r="AG30" s="28">
        <v>0</v>
      </c>
      <c r="AH30" s="30">
        <f t="shared" si="18"/>
        <v>0</v>
      </c>
      <c r="AI30" s="30">
        <f t="shared" si="19"/>
        <v>0</v>
      </c>
      <c r="AJ30" s="29">
        <f t="shared" si="20"/>
        <v>0</v>
      </c>
      <c r="AK30" s="33">
        <f t="shared" si="20"/>
        <v>0</v>
      </c>
      <c r="AL30" s="33">
        <f t="shared" si="20"/>
        <v>0</v>
      </c>
      <c r="AM30" s="28">
        <v>1</v>
      </c>
      <c r="AN30" s="29">
        <f t="shared" si="21"/>
        <v>4.6840000000000002</v>
      </c>
      <c r="AO30" s="29">
        <f t="shared" si="22"/>
        <v>28.103999999999999</v>
      </c>
      <c r="AP30" s="28">
        <v>0</v>
      </c>
      <c r="AQ30" s="33">
        <f t="shared" si="23"/>
        <v>0</v>
      </c>
      <c r="AR30" s="33">
        <f t="shared" si="24"/>
        <v>0</v>
      </c>
      <c r="AS30" s="29">
        <f t="shared" si="25"/>
        <v>1</v>
      </c>
      <c r="AT30" s="33">
        <f t="shared" si="25"/>
        <v>4.6840000000000002</v>
      </c>
      <c r="AU30" s="33">
        <f t="shared" si="25"/>
        <v>28.103999999999999</v>
      </c>
      <c r="AV30" s="28">
        <v>0</v>
      </c>
      <c r="AW30" s="29">
        <f t="shared" si="26"/>
        <v>0</v>
      </c>
      <c r="AX30" s="29">
        <f t="shared" si="27"/>
        <v>0</v>
      </c>
      <c r="AY30" s="28">
        <v>0</v>
      </c>
      <c r="AZ30" s="33">
        <f t="shared" si="28"/>
        <v>0</v>
      </c>
      <c r="BA30" s="33">
        <f t="shared" si="29"/>
        <v>0</v>
      </c>
      <c r="BB30" s="29">
        <f t="shared" si="30"/>
        <v>0</v>
      </c>
      <c r="BC30" s="29">
        <f t="shared" si="30"/>
        <v>0</v>
      </c>
      <c r="BD30" s="29">
        <f t="shared" si="30"/>
        <v>0</v>
      </c>
      <c r="BE30" s="34">
        <f t="shared" si="0"/>
        <v>2</v>
      </c>
      <c r="BF30" s="34">
        <f t="shared" si="31"/>
        <v>9.3680000000000003</v>
      </c>
      <c r="BG30" s="34">
        <f t="shared" si="32"/>
        <v>56.207999999999998</v>
      </c>
      <c r="BH30" s="34">
        <f t="shared" si="33"/>
        <v>1</v>
      </c>
      <c r="BI30" s="35">
        <f t="shared" si="33"/>
        <v>2.2000000000000002</v>
      </c>
      <c r="BJ30" s="35">
        <f t="shared" si="34"/>
        <v>13.200000000000001</v>
      </c>
      <c r="BK30" s="35">
        <f t="shared" si="35"/>
        <v>3</v>
      </c>
      <c r="BL30" s="35">
        <f t="shared" si="35"/>
        <v>11.568000000000001</v>
      </c>
      <c r="BM30" s="35">
        <f t="shared" si="35"/>
        <v>69.408000000000001</v>
      </c>
      <c r="BN30" s="185">
        <f t="shared" si="36"/>
        <v>34.704000000000001</v>
      </c>
      <c r="BO30" s="205">
        <f t="shared" si="37"/>
        <v>69.400000000000006</v>
      </c>
    </row>
    <row r="31" spans="1:67" ht="16.5">
      <c r="A31" s="26">
        <v>24</v>
      </c>
      <c r="B31" s="27" t="s">
        <v>79</v>
      </c>
      <c r="C31" s="28">
        <v>0</v>
      </c>
      <c r="D31" s="29">
        <f t="shared" si="1"/>
        <v>0</v>
      </c>
      <c r="E31" s="29">
        <f t="shared" si="2"/>
        <v>0</v>
      </c>
      <c r="F31" s="28">
        <v>0</v>
      </c>
      <c r="G31" s="30">
        <f t="shared" si="3"/>
        <v>0</v>
      </c>
      <c r="H31" s="31">
        <f t="shared" si="4"/>
        <v>0</v>
      </c>
      <c r="I31" s="32">
        <f t="shared" si="5"/>
        <v>0</v>
      </c>
      <c r="J31" s="32">
        <f t="shared" si="5"/>
        <v>0</v>
      </c>
      <c r="K31" s="32">
        <f t="shared" si="5"/>
        <v>0</v>
      </c>
      <c r="L31" s="28">
        <v>1</v>
      </c>
      <c r="M31" s="29">
        <f t="shared" si="6"/>
        <v>4.6840000000000002</v>
      </c>
      <c r="N31" s="29">
        <f t="shared" si="7"/>
        <v>28.103999999999999</v>
      </c>
      <c r="O31" s="28">
        <v>0</v>
      </c>
      <c r="P31" s="33">
        <f t="shared" si="8"/>
        <v>0</v>
      </c>
      <c r="Q31" s="33">
        <f t="shared" si="9"/>
        <v>0</v>
      </c>
      <c r="R31" s="32">
        <f t="shared" si="10"/>
        <v>1</v>
      </c>
      <c r="S31" s="32">
        <f t="shared" si="10"/>
        <v>4.6840000000000002</v>
      </c>
      <c r="T31" s="32">
        <f t="shared" si="10"/>
        <v>28.103999999999999</v>
      </c>
      <c r="U31" s="28">
        <v>0</v>
      </c>
      <c r="V31" s="29">
        <f t="shared" si="11"/>
        <v>0</v>
      </c>
      <c r="W31" s="29">
        <f t="shared" si="12"/>
        <v>0</v>
      </c>
      <c r="X31" s="28">
        <v>0</v>
      </c>
      <c r="Y31" s="33">
        <f t="shared" si="13"/>
        <v>0</v>
      </c>
      <c r="Z31" s="33">
        <f t="shared" si="14"/>
        <v>0</v>
      </c>
      <c r="AA31" s="32">
        <f t="shared" si="15"/>
        <v>0</v>
      </c>
      <c r="AB31" s="32">
        <f t="shared" si="15"/>
        <v>0</v>
      </c>
      <c r="AC31" s="32">
        <f t="shared" si="15"/>
        <v>0</v>
      </c>
      <c r="AD31" s="28">
        <v>0</v>
      </c>
      <c r="AE31" s="29">
        <f t="shared" si="16"/>
        <v>0</v>
      </c>
      <c r="AF31" s="29">
        <f t="shared" si="17"/>
        <v>0</v>
      </c>
      <c r="AG31" s="28">
        <v>0</v>
      </c>
      <c r="AH31" s="30">
        <f t="shared" si="18"/>
        <v>0</v>
      </c>
      <c r="AI31" s="30">
        <f t="shared" si="19"/>
        <v>0</v>
      </c>
      <c r="AJ31" s="29">
        <f t="shared" si="20"/>
        <v>0</v>
      </c>
      <c r="AK31" s="33">
        <f t="shared" si="20"/>
        <v>0</v>
      </c>
      <c r="AL31" s="33">
        <f t="shared" si="20"/>
        <v>0</v>
      </c>
      <c r="AM31" s="28">
        <v>0</v>
      </c>
      <c r="AN31" s="29">
        <f t="shared" si="21"/>
        <v>0</v>
      </c>
      <c r="AO31" s="29">
        <f t="shared" si="22"/>
        <v>0</v>
      </c>
      <c r="AP31" s="28">
        <v>0</v>
      </c>
      <c r="AQ31" s="33">
        <f t="shared" si="23"/>
        <v>0</v>
      </c>
      <c r="AR31" s="33">
        <f t="shared" si="24"/>
        <v>0</v>
      </c>
      <c r="AS31" s="29">
        <f t="shared" si="25"/>
        <v>0</v>
      </c>
      <c r="AT31" s="33">
        <f t="shared" si="25"/>
        <v>0</v>
      </c>
      <c r="AU31" s="33">
        <f t="shared" si="25"/>
        <v>0</v>
      </c>
      <c r="AV31" s="28">
        <v>0</v>
      </c>
      <c r="AW31" s="29">
        <f t="shared" si="26"/>
        <v>0</v>
      </c>
      <c r="AX31" s="29">
        <f t="shared" si="27"/>
        <v>0</v>
      </c>
      <c r="AY31" s="28">
        <v>0</v>
      </c>
      <c r="AZ31" s="33">
        <f t="shared" si="28"/>
        <v>0</v>
      </c>
      <c r="BA31" s="33">
        <f t="shared" si="29"/>
        <v>0</v>
      </c>
      <c r="BB31" s="29">
        <f t="shared" si="30"/>
        <v>0</v>
      </c>
      <c r="BC31" s="29">
        <f t="shared" si="30"/>
        <v>0</v>
      </c>
      <c r="BD31" s="29">
        <f t="shared" si="30"/>
        <v>0</v>
      </c>
      <c r="BE31" s="34">
        <f t="shared" si="0"/>
        <v>0</v>
      </c>
      <c r="BF31" s="34">
        <f t="shared" si="31"/>
        <v>0</v>
      </c>
      <c r="BG31" s="34">
        <f t="shared" si="32"/>
        <v>0</v>
      </c>
      <c r="BH31" s="34">
        <f t="shared" si="33"/>
        <v>0</v>
      </c>
      <c r="BI31" s="35">
        <f t="shared" si="33"/>
        <v>0</v>
      </c>
      <c r="BJ31" s="35">
        <f t="shared" si="34"/>
        <v>0</v>
      </c>
      <c r="BK31" s="35">
        <f t="shared" si="35"/>
        <v>0</v>
      </c>
      <c r="BL31" s="35">
        <f t="shared" si="35"/>
        <v>0</v>
      </c>
      <c r="BM31" s="35">
        <f t="shared" si="35"/>
        <v>0</v>
      </c>
      <c r="BN31" s="185">
        <f t="shared" si="36"/>
        <v>0</v>
      </c>
      <c r="BO31" s="205">
        <f t="shared" si="37"/>
        <v>0</v>
      </c>
    </row>
    <row r="32" spans="1:67" ht="16.5">
      <c r="A32" s="26">
        <v>25</v>
      </c>
      <c r="B32" s="27" t="s">
        <v>80</v>
      </c>
      <c r="C32" s="28">
        <v>0</v>
      </c>
      <c r="D32" s="29">
        <f t="shared" si="1"/>
        <v>0</v>
      </c>
      <c r="E32" s="29">
        <f t="shared" si="2"/>
        <v>0</v>
      </c>
      <c r="F32" s="28">
        <v>0</v>
      </c>
      <c r="G32" s="30">
        <f t="shared" si="3"/>
        <v>0</v>
      </c>
      <c r="H32" s="31">
        <f t="shared" si="4"/>
        <v>0</v>
      </c>
      <c r="I32" s="32">
        <f t="shared" si="5"/>
        <v>0</v>
      </c>
      <c r="J32" s="32">
        <f t="shared" si="5"/>
        <v>0</v>
      </c>
      <c r="K32" s="32">
        <f t="shared" si="5"/>
        <v>0</v>
      </c>
      <c r="L32" s="28">
        <v>0</v>
      </c>
      <c r="M32" s="29">
        <f t="shared" si="6"/>
        <v>0</v>
      </c>
      <c r="N32" s="29">
        <f t="shared" si="7"/>
        <v>0</v>
      </c>
      <c r="O32" s="28">
        <v>0</v>
      </c>
      <c r="P32" s="33">
        <f t="shared" si="8"/>
        <v>0</v>
      </c>
      <c r="Q32" s="33">
        <f t="shared" si="9"/>
        <v>0</v>
      </c>
      <c r="R32" s="32">
        <f t="shared" si="10"/>
        <v>0</v>
      </c>
      <c r="S32" s="32">
        <f t="shared" si="10"/>
        <v>0</v>
      </c>
      <c r="T32" s="32">
        <f t="shared" si="10"/>
        <v>0</v>
      </c>
      <c r="U32" s="28">
        <v>0</v>
      </c>
      <c r="V32" s="29">
        <f t="shared" si="11"/>
        <v>0</v>
      </c>
      <c r="W32" s="29">
        <f t="shared" si="12"/>
        <v>0</v>
      </c>
      <c r="X32" s="28">
        <v>0</v>
      </c>
      <c r="Y32" s="33">
        <f t="shared" si="13"/>
        <v>0</v>
      </c>
      <c r="Z32" s="33">
        <f t="shared" si="14"/>
        <v>0</v>
      </c>
      <c r="AA32" s="32">
        <f t="shared" si="15"/>
        <v>0</v>
      </c>
      <c r="AB32" s="32">
        <f t="shared" si="15"/>
        <v>0</v>
      </c>
      <c r="AC32" s="32">
        <f t="shared" si="15"/>
        <v>0</v>
      </c>
      <c r="AD32" s="28">
        <v>0</v>
      </c>
      <c r="AE32" s="29">
        <f t="shared" si="16"/>
        <v>0</v>
      </c>
      <c r="AF32" s="29">
        <f t="shared" si="17"/>
        <v>0</v>
      </c>
      <c r="AG32" s="28">
        <v>0</v>
      </c>
      <c r="AH32" s="30">
        <f t="shared" si="18"/>
        <v>0</v>
      </c>
      <c r="AI32" s="30">
        <f t="shared" si="19"/>
        <v>0</v>
      </c>
      <c r="AJ32" s="29">
        <f t="shared" si="20"/>
        <v>0</v>
      </c>
      <c r="AK32" s="33">
        <f t="shared" si="20"/>
        <v>0</v>
      </c>
      <c r="AL32" s="33">
        <f t="shared" si="20"/>
        <v>0</v>
      </c>
      <c r="AM32" s="28">
        <v>0</v>
      </c>
      <c r="AN32" s="29">
        <f t="shared" si="21"/>
        <v>0</v>
      </c>
      <c r="AO32" s="29">
        <f t="shared" si="22"/>
        <v>0</v>
      </c>
      <c r="AP32" s="28">
        <v>0</v>
      </c>
      <c r="AQ32" s="33">
        <f t="shared" si="23"/>
        <v>0</v>
      </c>
      <c r="AR32" s="33">
        <f t="shared" si="24"/>
        <v>0</v>
      </c>
      <c r="AS32" s="29">
        <f t="shared" si="25"/>
        <v>0</v>
      </c>
      <c r="AT32" s="33">
        <f t="shared" si="25"/>
        <v>0</v>
      </c>
      <c r="AU32" s="33">
        <f t="shared" si="25"/>
        <v>0</v>
      </c>
      <c r="AV32" s="28">
        <v>0</v>
      </c>
      <c r="AW32" s="29">
        <f t="shared" si="26"/>
        <v>0</v>
      </c>
      <c r="AX32" s="29">
        <f t="shared" si="27"/>
        <v>0</v>
      </c>
      <c r="AY32" s="28">
        <v>0</v>
      </c>
      <c r="AZ32" s="33">
        <f t="shared" si="28"/>
        <v>0</v>
      </c>
      <c r="BA32" s="33">
        <f t="shared" si="29"/>
        <v>0</v>
      </c>
      <c r="BB32" s="29">
        <f t="shared" si="30"/>
        <v>0</v>
      </c>
      <c r="BC32" s="29">
        <f t="shared" si="30"/>
        <v>0</v>
      </c>
      <c r="BD32" s="29">
        <f t="shared" si="30"/>
        <v>0</v>
      </c>
      <c r="BE32" s="34">
        <f t="shared" si="0"/>
        <v>0</v>
      </c>
      <c r="BF32" s="34">
        <f t="shared" si="31"/>
        <v>0</v>
      </c>
      <c r="BG32" s="34">
        <f t="shared" si="32"/>
        <v>0</v>
      </c>
      <c r="BH32" s="34">
        <f t="shared" si="33"/>
        <v>0</v>
      </c>
      <c r="BI32" s="35">
        <f t="shared" si="33"/>
        <v>0</v>
      </c>
      <c r="BJ32" s="35">
        <f t="shared" si="34"/>
        <v>0</v>
      </c>
      <c r="BK32" s="35">
        <f t="shared" si="35"/>
        <v>0</v>
      </c>
      <c r="BL32" s="35">
        <f t="shared" si="35"/>
        <v>0</v>
      </c>
      <c r="BM32" s="35">
        <f t="shared" si="35"/>
        <v>0</v>
      </c>
      <c r="BN32" s="185">
        <f t="shared" si="36"/>
        <v>0</v>
      </c>
      <c r="BO32" s="205">
        <f t="shared" si="37"/>
        <v>0</v>
      </c>
    </row>
    <row r="33" spans="1:67" ht="16.5">
      <c r="A33" s="26">
        <v>26</v>
      </c>
      <c r="B33" s="27" t="s">
        <v>81</v>
      </c>
      <c r="C33" s="28">
        <v>0</v>
      </c>
      <c r="D33" s="29">
        <f t="shared" si="1"/>
        <v>0</v>
      </c>
      <c r="E33" s="29">
        <f t="shared" si="2"/>
        <v>0</v>
      </c>
      <c r="F33" s="28">
        <v>0</v>
      </c>
      <c r="G33" s="30">
        <f t="shared" si="3"/>
        <v>0</v>
      </c>
      <c r="H33" s="31">
        <f t="shared" si="4"/>
        <v>0</v>
      </c>
      <c r="I33" s="32">
        <f t="shared" si="5"/>
        <v>0</v>
      </c>
      <c r="J33" s="32">
        <f t="shared" si="5"/>
        <v>0</v>
      </c>
      <c r="K33" s="32">
        <f t="shared" si="5"/>
        <v>0</v>
      </c>
      <c r="L33" s="28">
        <v>0</v>
      </c>
      <c r="M33" s="29">
        <f t="shared" si="6"/>
        <v>0</v>
      </c>
      <c r="N33" s="29">
        <f t="shared" si="7"/>
        <v>0</v>
      </c>
      <c r="O33" s="28">
        <v>0</v>
      </c>
      <c r="P33" s="33">
        <f t="shared" si="8"/>
        <v>0</v>
      </c>
      <c r="Q33" s="33">
        <f t="shared" si="9"/>
        <v>0</v>
      </c>
      <c r="R33" s="32">
        <f t="shared" si="10"/>
        <v>0</v>
      </c>
      <c r="S33" s="32">
        <f t="shared" si="10"/>
        <v>0</v>
      </c>
      <c r="T33" s="32">
        <f t="shared" si="10"/>
        <v>0</v>
      </c>
      <c r="U33" s="28">
        <v>0</v>
      </c>
      <c r="V33" s="29">
        <f t="shared" si="11"/>
        <v>0</v>
      </c>
      <c r="W33" s="29">
        <f t="shared" si="12"/>
        <v>0</v>
      </c>
      <c r="X33" s="28">
        <v>0</v>
      </c>
      <c r="Y33" s="33">
        <f t="shared" si="13"/>
        <v>0</v>
      </c>
      <c r="Z33" s="33">
        <f t="shared" si="14"/>
        <v>0</v>
      </c>
      <c r="AA33" s="32">
        <f t="shared" si="15"/>
        <v>0</v>
      </c>
      <c r="AB33" s="32">
        <f t="shared" si="15"/>
        <v>0</v>
      </c>
      <c r="AC33" s="32">
        <f t="shared" si="15"/>
        <v>0</v>
      </c>
      <c r="AD33" s="28">
        <v>0</v>
      </c>
      <c r="AE33" s="29">
        <f t="shared" si="16"/>
        <v>0</v>
      </c>
      <c r="AF33" s="29">
        <f t="shared" si="17"/>
        <v>0</v>
      </c>
      <c r="AG33" s="28">
        <v>0</v>
      </c>
      <c r="AH33" s="30">
        <f t="shared" si="18"/>
        <v>0</v>
      </c>
      <c r="AI33" s="30">
        <f t="shared" si="19"/>
        <v>0</v>
      </c>
      <c r="AJ33" s="29">
        <f t="shared" si="20"/>
        <v>0</v>
      </c>
      <c r="AK33" s="33">
        <f t="shared" si="20"/>
        <v>0</v>
      </c>
      <c r="AL33" s="33">
        <f t="shared" si="20"/>
        <v>0</v>
      </c>
      <c r="AM33" s="28">
        <v>0</v>
      </c>
      <c r="AN33" s="29">
        <f t="shared" si="21"/>
        <v>0</v>
      </c>
      <c r="AO33" s="29">
        <f t="shared" si="22"/>
        <v>0</v>
      </c>
      <c r="AP33" s="28">
        <v>0</v>
      </c>
      <c r="AQ33" s="33">
        <f t="shared" si="23"/>
        <v>0</v>
      </c>
      <c r="AR33" s="33">
        <f t="shared" si="24"/>
        <v>0</v>
      </c>
      <c r="AS33" s="29">
        <f t="shared" si="25"/>
        <v>0</v>
      </c>
      <c r="AT33" s="33">
        <f t="shared" si="25"/>
        <v>0</v>
      </c>
      <c r="AU33" s="33">
        <f t="shared" si="25"/>
        <v>0</v>
      </c>
      <c r="AV33" s="28">
        <v>0</v>
      </c>
      <c r="AW33" s="29">
        <f t="shared" si="26"/>
        <v>0</v>
      </c>
      <c r="AX33" s="29">
        <f t="shared" si="27"/>
        <v>0</v>
      </c>
      <c r="AY33" s="28">
        <v>0</v>
      </c>
      <c r="AZ33" s="33">
        <f t="shared" si="28"/>
        <v>0</v>
      </c>
      <c r="BA33" s="33">
        <f t="shared" si="29"/>
        <v>0</v>
      </c>
      <c r="BB33" s="29">
        <f t="shared" si="30"/>
        <v>0</v>
      </c>
      <c r="BC33" s="29">
        <f t="shared" si="30"/>
        <v>0</v>
      </c>
      <c r="BD33" s="29">
        <f t="shared" si="30"/>
        <v>0</v>
      </c>
      <c r="BE33" s="34">
        <f t="shared" si="0"/>
        <v>0</v>
      </c>
      <c r="BF33" s="34">
        <f t="shared" si="31"/>
        <v>0</v>
      </c>
      <c r="BG33" s="34">
        <f t="shared" si="32"/>
        <v>0</v>
      </c>
      <c r="BH33" s="34">
        <f t="shared" si="33"/>
        <v>0</v>
      </c>
      <c r="BI33" s="35">
        <f t="shared" si="33"/>
        <v>0</v>
      </c>
      <c r="BJ33" s="35">
        <f t="shared" si="34"/>
        <v>0</v>
      </c>
      <c r="BK33" s="35">
        <f t="shared" si="35"/>
        <v>0</v>
      </c>
      <c r="BL33" s="35">
        <f t="shared" si="35"/>
        <v>0</v>
      </c>
      <c r="BM33" s="35">
        <f t="shared" si="35"/>
        <v>0</v>
      </c>
      <c r="BN33" s="185">
        <f t="shared" si="36"/>
        <v>0</v>
      </c>
      <c r="BO33" s="205">
        <f t="shared" si="37"/>
        <v>0</v>
      </c>
    </row>
    <row r="34" spans="1:67" ht="16.5">
      <c r="A34" s="26">
        <v>27</v>
      </c>
      <c r="B34" s="27" t="s">
        <v>82</v>
      </c>
      <c r="C34" s="28">
        <v>2</v>
      </c>
      <c r="D34" s="29">
        <f t="shared" si="1"/>
        <v>9.3680000000000003</v>
      </c>
      <c r="E34" s="29">
        <f t="shared" si="2"/>
        <v>56.207999999999998</v>
      </c>
      <c r="F34" s="28">
        <v>0</v>
      </c>
      <c r="G34" s="30">
        <f t="shared" si="3"/>
        <v>0</v>
      </c>
      <c r="H34" s="31">
        <f t="shared" si="4"/>
        <v>0</v>
      </c>
      <c r="I34" s="32">
        <f t="shared" si="5"/>
        <v>2</v>
      </c>
      <c r="J34" s="32">
        <f t="shared" si="5"/>
        <v>9.3680000000000003</v>
      </c>
      <c r="K34" s="32">
        <f t="shared" si="5"/>
        <v>56.207999999999998</v>
      </c>
      <c r="L34" s="28">
        <v>0</v>
      </c>
      <c r="M34" s="29">
        <f t="shared" si="6"/>
        <v>0</v>
      </c>
      <c r="N34" s="29">
        <f t="shared" si="7"/>
        <v>0</v>
      </c>
      <c r="O34" s="28">
        <v>0</v>
      </c>
      <c r="P34" s="33">
        <f t="shared" si="8"/>
        <v>0</v>
      </c>
      <c r="Q34" s="33">
        <f t="shared" si="9"/>
        <v>0</v>
      </c>
      <c r="R34" s="32">
        <f t="shared" si="10"/>
        <v>0</v>
      </c>
      <c r="S34" s="32">
        <f t="shared" si="10"/>
        <v>0</v>
      </c>
      <c r="T34" s="32">
        <f t="shared" si="10"/>
        <v>0</v>
      </c>
      <c r="U34" s="28">
        <v>1</v>
      </c>
      <c r="V34" s="29">
        <f t="shared" si="11"/>
        <v>4.6840000000000002</v>
      </c>
      <c r="W34" s="29">
        <f t="shared" si="12"/>
        <v>28.103999999999999</v>
      </c>
      <c r="X34" s="28">
        <v>0</v>
      </c>
      <c r="Y34" s="33">
        <f t="shared" si="13"/>
        <v>0</v>
      </c>
      <c r="Z34" s="33">
        <f t="shared" si="14"/>
        <v>0</v>
      </c>
      <c r="AA34" s="32">
        <f t="shared" si="15"/>
        <v>1</v>
      </c>
      <c r="AB34" s="32">
        <f t="shared" si="15"/>
        <v>4.6840000000000002</v>
      </c>
      <c r="AC34" s="32">
        <f t="shared" si="15"/>
        <v>28.103999999999999</v>
      </c>
      <c r="AD34" s="28">
        <v>0</v>
      </c>
      <c r="AE34" s="29">
        <f t="shared" si="16"/>
        <v>0</v>
      </c>
      <c r="AF34" s="29">
        <f t="shared" si="17"/>
        <v>0</v>
      </c>
      <c r="AG34" s="28">
        <v>0</v>
      </c>
      <c r="AH34" s="30">
        <f t="shared" si="18"/>
        <v>0</v>
      </c>
      <c r="AI34" s="30">
        <f t="shared" si="19"/>
        <v>0</v>
      </c>
      <c r="AJ34" s="29">
        <f t="shared" si="20"/>
        <v>0</v>
      </c>
      <c r="AK34" s="33">
        <f t="shared" si="20"/>
        <v>0</v>
      </c>
      <c r="AL34" s="33">
        <f t="shared" si="20"/>
        <v>0</v>
      </c>
      <c r="AM34" s="28">
        <v>0</v>
      </c>
      <c r="AN34" s="29">
        <f t="shared" si="21"/>
        <v>0</v>
      </c>
      <c r="AO34" s="29">
        <f t="shared" si="22"/>
        <v>0</v>
      </c>
      <c r="AP34" s="28">
        <v>0</v>
      </c>
      <c r="AQ34" s="33">
        <f t="shared" si="23"/>
        <v>0</v>
      </c>
      <c r="AR34" s="33">
        <f t="shared" si="24"/>
        <v>0</v>
      </c>
      <c r="AS34" s="29">
        <f t="shared" si="25"/>
        <v>0</v>
      </c>
      <c r="AT34" s="33">
        <f t="shared" si="25"/>
        <v>0</v>
      </c>
      <c r="AU34" s="33">
        <f t="shared" si="25"/>
        <v>0</v>
      </c>
      <c r="AV34" s="28">
        <v>0</v>
      </c>
      <c r="AW34" s="29">
        <f t="shared" si="26"/>
        <v>0</v>
      </c>
      <c r="AX34" s="29">
        <f t="shared" si="27"/>
        <v>0</v>
      </c>
      <c r="AY34" s="28">
        <v>0</v>
      </c>
      <c r="AZ34" s="33">
        <f t="shared" si="28"/>
        <v>0</v>
      </c>
      <c r="BA34" s="33">
        <f t="shared" si="29"/>
        <v>0</v>
      </c>
      <c r="BB34" s="29">
        <f t="shared" si="30"/>
        <v>0</v>
      </c>
      <c r="BC34" s="29">
        <f t="shared" si="30"/>
        <v>0</v>
      </c>
      <c r="BD34" s="29">
        <f t="shared" si="30"/>
        <v>0</v>
      </c>
      <c r="BE34" s="34">
        <f t="shared" si="0"/>
        <v>3</v>
      </c>
      <c r="BF34" s="34">
        <f t="shared" si="31"/>
        <v>14.052</v>
      </c>
      <c r="BG34" s="34">
        <f t="shared" si="32"/>
        <v>84.311999999999998</v>
      </c>
      <c r="BH34" s="34">
        <f t="shared" si="33"/>
        <v>0</v>
      </c>
      <c r="BI34" s="35">
        <f t="shared" si="33"/>
        <v>0</v>
      </c>
      <c r="BJ34" s="35">
        <f t="shared" si="34"/>
        <v>0</v>
      </c>
      <c r="BK34" s="35">
        <f t="shared" si="35"/>
        <v>3</v>
      </c>
      <c r="BL34" s="35">
        <f t="shared" si="35"/>
        <v>14.052</v>
      </c>
      <c r="BM34" s="35">
        <f t="shared" si="35"/>
        <v>84.311999999999998</v>
      </c>
      <c r="BN34" s="185">
        <f t="shared" si="36"/>
        <v>42.155999999999999</v>
      </c>
      <c r="BO34" s="205">
        <f t="shared" si="37"/>
        <v>84.3</v>
      </c>
    </row>
    <row r="35" spans="1:67" ht="16.5">
      <c r="A35" s="26">
        <v>28</v>
      </c>
      <c r="B35" s="27" t="s">
        <v>83</v>
      </c>
      <c r="C35" s="28">
        <v>0</v>
      </c>
      <c r="D35" s="29">
        <f t="shared" si="1"/>
        <v>0</v>
      </c>
      <c r="E35" s="29">
        <f t="shared" si="2"/>
        <v>0</v>
      </c>
      <c r="F35" s="28">
        <v>0</v>
      </c>
      <c r="G35" s="30">
        <f t="shared" si="3"/>
        <v>0</v>
      </c>
      <c r="H35" s="31">
        <f t="shared" si="4"/>
        <v>0</v>
      </c>
      <c r="I35" s="32">
        <f t="shared" si="5"/>
        <v>0</v>
      </c>
      <c r="J35" s="32">
        <f t="shared" si="5"/>
        <v>0</v>
      </c>
      <c r="K35" s="32">
        <f t="shared" si="5"/>
        <v>0</v>
      </c>
      <c r="L35" s="28">
        <v>0</v>
      </c>
      <c r="M35" s="29">
        <f t="shared" si="6"/>
        <v>0</v>
      </c>
      <c r="N35" s="29">
        <f t="shared" si="7"/>
        <v>0</v>
      </c>
      <c r="O35" s="28">
        <v>0</v>
      </c>
      <c r="P35" s="33">
        <f t="shared" si="8"/>
        <v>0</v>
      </c>
      <c r="Q35" s="33">
        <f t="shared" si="9"/>
        <v>0</v>
      </c>
      <c r="R35" s="32">
        <f t="shared" si="10"/>
        <v>0</v>
      </c>
      <c r="S35" s="32">
        <f t="shared" si="10"/>
        <v>0</v>
      </c>
      <c r="T35" s="32">
        <f t="shared" si="10"/>
        <v>0</v>
      </c>
      <c r="U35" s="28">
        <v>2</v>
      </c>
      <c r="V35" s="29">
        <f t="shared" si="11"/>
        <v>9.3680000000000003</v>
      </c>
      <c r="W35" s="29">
        <f t="shared" si="12"/>
        <v>56.207999999999998</v>
      </c>
      <c r="X35" s="28">
        <v>0</v>
      </c>
      <c r="Y35" s="33">
        <f t="shared" si="13"/>
        <v>0</v>
      </c>
      <c r="Z35" s="33">
        <f t="shared" si="14"/>
        <v>0</v>
      </c>
      <c r="AA35" s="32">
        <f t="shared" si="15"/>
        <v>2</v>
      </c>
      <c r="AB35" s="32">
        <f t="shared" si="15"/>
        <v>9.3680000000000003</v>
      </c>
      <c r="AC35" s="32">
        <f t="shared" si="15"/>
        <v>56.207999999999998</v>
      </c>
      <c r="AD35" s="28">
        <v>2</v>
      </c>
      <c r="AE35" s="29">
        <f t="shared" si="16"/>
        <v>9.3680000000000003</v>
      </c>
      <c r="AF35" s="29">
        <f t="shared" si="17"/>
        <v>56.207999999999998</v>
      </c>
      <c r="AG35" s="28">
        <v>0</v>
      </c>
      <c r="AH35" s="30">
        <f t="shared" si="18"/>
        <v>0</v>
      </c>
      <c r="AI35" s="30">
        <f t="shared" si="19"/>
        <v>0</v>
      </c>
      <c r="AJ35" s="29">
        <f t="shared" si="20"/>
        <v>2</v>
      </c>
      <c r="AK35" s="33">
        <f t="shared" si="20"/>
        <v>9.3680000000000003</v>
      </c>
      <c r="AL35" s="33">
        <f t="shared" si="20"/>
        <v>56.207999999999998</v>
      </c>
      <c r="AM35" s="28">
        <v>0</v>
      </c>
      <c r="AN35" s="29">
        <f t="shared" si="21"/>
        <v>0</v>
      </c>
      <c r="AO35" s="29">
        <f t="shared" si="22"/>
        <v>0</v>
      </c>
      <c r="AP35" s="28">
        <v>0</v>
      </c>
      <c r="AQ35" s="33">
        <f t="shared" si="23"/>
        <v>0</v>
      </c>
      <c r="AR35" s="33">
        <f t="shared" si="24"/>
        <v>0</v>
      </c>
      <c r="AS35" s="29">
        <f t="shared" si="25"/>
        <v>0</v>
      </c>
      <c r="AT35" s="33">
        <f t="shared" si="25"/>
        <v>0</v>
      </c>
      <c r="AU35" s="33">
        <f t="shared" si="25"/>
        <v>0</v>
      </c>
      <c r="AV35" s="28">
        <v>0</v>
      </c>
      <c r="AW35" s="29">
        <f t="shared" si="26"/>
        <v>0</v>
      </c>
      <c r="AX35" s="29">
        <f t="shared" si="27"/>
        <v>0</v>
      </c>
      <c r="AY35" s="28">
        <v>0</v>
      </c>
      <c r="AZ35" s="33">
        <f t="shared" si="28"/>
        <v>0</v>
      </c>
      <c r="BA35" s="33">
        <f t="shared" si="29"/>
        <v>0</v>
      </c>
      <c r="BB35" s="29">
        <f t="shared" si="30"/>
        <v>0</v>
      </c>
      <c r="BC35" s="29">
        <f t="shared" si="30"/>
        <v>0</v>
      </c>
      <c r="BD35" s="29">
        <f t="shared" si="30"/>
        <v>0</v>
      </c>
      <c r="BE35" s="34">
        <f t="shared" si="0"/>
        <v>2</v>
      </c>
      <c r="BF35" s="34">
        <f t="shared" si="31"/>
        <v>9.3680000000000003</v>
      </c>
      <c r="BG35" s="34">
        <f t="shared" si="32"/>
        <v>56.207999999999998</v>
      </c>
      <c r="BH35" s="34">
        <f t="shared" si="33"/>
        <v>0</v>
      </c>
      <c r="BI35" s="35">
        <f t="shared" si="33"/>
        <v>0</v>
      </c>
      <c r="BJ35" s="35">
        <f t="shared" si="34"/>
        <v>0</v>
      </c>
      <c r="BK35" s="35">
        <f t="shared" si="35"/>
        <v>2</v>
      </c>
      <c r="BL35" s="35">
        <f t="shared" si="35"/>
        <v>9.3680000000000003</v>
      </c>
      <c r="BM35" s="35">
        <f t="shared" si="35"/>
        <v>56.207999999999998</v>
      </c>
      <c r="BN35" s="185">
        <f t="shared" si="36"/>
        <v>28.103999999999999</v>
      </c>
      <c r="BO35" s="205">
        <f t="shared" si="37"/>
        <v>56.2</v>
      </c>
    </row>
    <row r="36" spans="1:67" ht="16.5">
      <c r="A36" s="26">
        <v>29</v>
      </c>
      <c r="B36" s="27" t="s">
        <v>84</v>
      </c>
      <c r="C36" s="28">
        <v>1</v>
      </c>
      <c r="D36" s="29">
        <f t="shared" si="1"/>
        <v>4.6840000000000002</v>
      </c>
      <c r="E36" s="29">
        <f t="shared" si="2"/>
        <v>28.103999999999999</v>
      </c>
      <c r="F36" s="28">
        <v>1</v>
      </c>
      <c r="G36" s="30">
        <f t="shared" si="3"/>
        <v>2.2000000000000002</v>
      </c>
      <c r="H36" s="31">
        <f t="shared" si="4"/>
        <v>13.200000000000001</v>
      </c>
      <c r="I36" s="32">
        <f t="shared" si="5"/>
        <v>2</v>
      </c>
      <c r="J36" s="32">
        <f t="shared" si="5"/>
        <v>6.8840000000000003</v>
      </c>
      <c r="K36" s="32">
        <f t="shared" si="5"/>
        <v>41.304000000000002</v>
      </c>
      <c r="L36" s="28">
        <v>0</v>
      </c>
      <c r="M36" s="29">
        <f t="shared" si="6"/>
        <v>0</v>
      </c>
      <c r="N36" s="29">
        <f t="shared" si="7"/>
        <v>0</v>
      </c>
      <c r="O36" s="28">
        <v>1.0860000000000001</v>
      </c>
      <c r="P36" s="33">
        <f t="shared" si="8"/>
        <v>2.3892000000000002</v>
      </c>
      <c r="Q36" s="33">
        <f t="shared" si="9"/>
        <v>14.3352</v>
      </c>
      <c r="R36" s="32">
        <f t="shared" si="10"/>
        <v>1.0860000000000001</v>
      </c>
      <c r="S36" s="32">
        <f t="shared" si="10"/>
        <v>2.3892000000000002</v>
      </c>
      <c r="T36" s="32">
        <f t="shared" si="10"/>
        <v>14.3352</v>
      </c>
      <c r="U36" s="28">
        <v>3</v>
      </c>
      <c r="V36" s="29">
        <f t="shared" si="11"/>
        <v>14.052</v>
      </c>
      <c r="W36" s="29">
        <f t="shared" si="12"/>
        <v>84.311999999999998</v>
      </c>
      <c r="X36" s="28">
        <v>1</v>
      </c>
      <c r="Y36" s="33">
        <f t="shared" si="13"/>
        <v>2.2000000000000002</v>
      </c>
      <c r="Z36" s="33">
        <f t="shared" si="14"/>
        <v>13.200000000000001</v>
      </c>
      <c r="AA36" s="32">
        <f t="shared" si="15"/>
        <v>4</v>
      </c>
      <c r="AB36" s="32">
        <f t="shared" si="15"/>
        <v>16.251999999999999</v>
      </c>
      <c r="AC36" s="32">
        <f t="shared" si="15"/>
        <v>97.512</v>
      </c>
      <c r="AD36" s="28">
        <v>0</v>
      </c>
      <c r="AE36" s="29">
        <f t="shared" si="16"/>
        <v>0</v>
      </c>
      <c r="AF36" s="29">
        <f t="shared" si="17"/>
        <v>0</v>
      </c>
      <c r="AG36" s="28">
        <v>0</v>
      </c>
      <c r="AH36" s="30">
        <f t="shared" si="18"/>
        <v>0</v>
      </c>
      <c r="AI36" s="30">
        <f t="shared" si="19"/>
        <v>0</v>
      </c>
      <c r="AJ36" s="29">
        <f t="shared" si="20"/>
        <v>0</v>
      </c>
      <c r="AK36" s="33">
        <f t="shared" si="20"/>
        <v>0</v>
      </c>
      <c r="AL36" s="33">
        <f t="shared" si="20"/>
        <v>0</v>
      </c>
      <c r="AM36" s="28">
        <v>0</v>
      </c>
      <c r="AN36" s="29">
        <f t="shared" si="21"/>
        <v>0</v>
      </c>
      <c r="AO36" s="29">
        <f t="shared" si="22"/>
        <v>0</v>
      </c>
      <c r="AP36" s="28">
        <v>0</v>
      </c>
      <c r="AQ36" s="33">
        <f t="shared" si="23"/>
        <v>0</v>
      </c>
      <c r="AR36" s="33">
        <f t="shared" si="24"/>
        <v>0</v>
      </c>
      <c r="AS36" s="29">
        <f t="shared" si="25"/>
        <v>0</v>
      </c>
      <c r="AT36" s="33">
        <f t="shared" si="25"/>
        <v>0</v>
      </c>
      <c r="AU36" s="33">
        <f t="shared" si="25"/>
        <v>0</v>
      </c>
      <c r="AV36" s="28">
        <v>0</v>
      </c>
      <c r="AW36" s="29">
        <f t="shared" si="26"/>
        <v>0</v>
      </c>
      <c r="AX36" s="29">
        <f t="shared" si="27"/>
        <v>0</v>
      </c>
      <c r="AY36" s="28">
        <v>0</v>
      </c>
      <c r="AZ36" s="33">
        <f t="shared" si="28"/>
        <v>0</v>
      </c>
      <c r="BA36" s="33">
        <f t="shared" si="29"/>
        <v>0</v>
      </c>
      <c r="BB36" s="29">
        <f t="shared" si="30"/>
        <v>0</v>
      </c>
      <c r="BC36" s="29">
        <f t="shared" si="30"/>
        <v>0</v>
      </c>
      <c r="BD36" s="29">
        <f t="shared" si="30"/>
        <v>0</v>
      </c>
      <c r="BE36" s="34">
        <f t="shared" si="0"/>
        <v>4</v>
      </c>
      <c r="BF36" s="34">
        <f t="shared" si="31"/>
        <v>18.736000000000001</v>
      </c>
      <c r="BG36" s="34">
        <f t="shared" si="32"/>
        <v>112.416</v>
      </c>
      <c r="BH36" s="34">
        <f t="shared" si="33"/>
        <v>2</v>
      </c>
      <c r="BI36" s="35">
        <f t="shared" si="33"/>
        <v>4.4000000000000004</v>
      </c>
      <c r="BJ36" s="35">
        <f t="shared" si="34"/>
        <v>26.400000000000002</v>
      </c>
      <c r="BK36" s="35">
        <f t="shared" si="35"/>
        <v>6</v>
      </c>
      <c r="BL36" s="35">
        <f t="shared" si="35"/>
        <v>23.136000000000003</v>
      </c>
      <c r="BM36" s="35">
        <f t="shared" si="35"/>
        <v>138.816</v>
      </c>
      <c r="BN36" s="185">
        <f t="shared" si="36"/>
        <v>69.408000000000001</v>
      </c>
      <c r="BO36" s="205">
        <f t="shared" si="37"/>
        <v>138.80000000000001</v>
      </c>
    </row>
    <row r="37" spans="1:67" ht="16.5">
      <c r="A37" s="26">
        <v>30</v>
      </c>
      <c r="B37" s="27" t="s">
        <v>85</v>
      </c>
      <c r="C37" s="28">
        <v>0</v>
      </c>
      <c r="D37" s="29">
        <f t="shared" si="1"/>
        <v>0</v>
      </c>
      <c r="E37" s="29">
        <f t="shared" si="2"/>
        <v>0</v>
      </c>
      <c r="F37" s="28">
        <v>0</v>
      </c>
      <c r="G37" s="30">
        <f t="shared" si="3"/>
        <v>0</v>
      </c>
      <c r="H37" s="31">
        <f t="shared" si="4"/>
        <v>0</v>
      </c>
      <c r="I37" s="32">
        <f t="shared" si="5"/>
        <v>0</v>
      </c>
      <c r="J37" s="32">
        <f t="shared" si="5"/>
        <v>0</v>
      </c>
      <c r="K37" s="32">
        <f t="shared" si="5"/>
        <v>0</v>
      </c>
      <c r="L37" s="28">
        <v>0</v>
      </c>
      <c r="M37" s="29">
        <f t="shared" si="6"/>
        <v>0</v>
      </c>
      <c r="N37" s="29">
        <f t="shared" si="7"/>
        <v>0</v>
      </c>
      <c r="O37" s="28">
        <v>0</v>
      </c>
      <c r="P37" s="33">
        <f t="shared" si="8"/>
        <v>0</v>
      </c>
      <c r="Q37" s="33">
        <f t="shared" si="9"/>
        <v>0</v>
      </c>
      <c r="R37" s="32">
        <f t="shared" si="10"/>
        <v>0</v>
      </c>
      <c r="S37" s="32">
        <f t="shared" si="10"/>
        <v>0</v>
      </c>
      <c r="T37" s="32">
        <f t="shared" si="10"/>
        <v>0</v>
      </c>
      <c r="U37" s="28">
        <v>0</v>
      </c>
      <c r="V37" s="29">
        <f t="shared" si="11"/>
        <v>0</v>
      </c>
      <c r="W37" s="29">
        <f t="shared" si="12"/>
        <v>0</v>
      </c>
      <c r="X37" s="28">
        <v>0</v>
      </c>
      <c r="Y37" s="33">
        <f t="shared" si="13"/>
        <v>0</v>
      </c>
      <c r="Z37" s="33">
        <f t="shared" si="14"/>
        <v>0</v>
      </c>
      <c r="AA37" s="32">
        <f t="shared" si="15"/>
        <v>0</v>
      </c>
      <c r="AB37" s="32">
        <f t="shared" si="15"/>
        <v>0</v>
      </c>
      <c r="AC37" s="32">
        <f t="shared" si="15"/>
        <v>0</v>
      </c>
      <c r="AD37" s="28">
        <v>0</v>
      </c>
      <c r="AE37" s="29">
        <f t="shared" si="16"/>
        <v>0</v>
      </c>
      <c r="AF37" s="29">
        <f t="shared" si="17"/>
        <v>0</v>
      </c>
      <c r="AG37" s="28">
        <v>0</v>
      </c>
      <c r="AH37" s="30">
        <f t="shared" si="18"/>
        <v>0</v>
      </c>
      <c r="AI37" s="30">
        <f t="shared" si="19"/>
        <v>0</v>
      </c>
      <c r="AJ37" s="29">
        <f t="shared" si="20"/>
        <v>0</v>
      </c>
      <c r="AK37" s="33">
        <f t="shared" si="20"/>
        <v>0</v>
      </c>
      <c r="AL37" s="33">
        <f t="shared" si="20"/>
        <v>0</v>
      </c>
      <c r="AM37" s="28">
        <v>0</v>
      </c>
      <c r="AN37" s="29">
        <f t="shared" si="21"/>
        <v>0</v>
      </c>
      <c r="AO37" s="29">
        <f t="shared" si="22"/>
        <v>0</v>
      </c>
      <c r="AP37" s="28">
        <v>0</v>
      </c>
      <c r="AQ37" s="33">
        <f t="shared" si="23"/>
        <v>0</v>
      </c>
      <c r="AR37" s="33">
        <f t="shared" si="24"/>
        <v>0</v>
      </c>
      <c r="AS37" s="29">
        <f t="shared" si="25"/>
        <v>0</v>
      </c>
      <c r="AT37" s="33">
        <f t="shared" si="25"/>
        <v>0</v>
      </c>
      <c r="AU37" s="33">
        <f t="shared" si="25"/>
        <v>0</v>
      </c>
      <c r="AV37" s="28">
        <v>0</v>
      </c>
      <c r="AW37" s="29">
        <f t="shared" si="26"/>
        <v>0</v>
      </c>
      <c r="AX37" s="29">
        <f t="shared" si="27"/>
        <v>0</v>
      </c>
      <c r="AY37" s="28">
        <v>0</v>
      </c>
      <c r="AZ37" s="33">
        <f t="shared" si="28"/>
        <v>0</v>
      </c>
      <c r="BA37" s="33">
        <f t="shared" si="29"/>
        <v>0</v>
      </c>
      <c r="BB37" s="29">
        <f t="shared" si="30"/>
        <v>0</v>
      </c>
      <c r="BC37" s="29">
        <f t="shared" si="30"/>
        <v>0</v>
      </c>
      <c r="BD37" s="29">
        <f t="shared" si="30"/>
        <v>0</v>
      </c>
      <c r="BE37" s="34">
        <f t="shared" si="0"/>
        <v>0</v>
      </c>
      <c r="BF37" s="34">
        <f t="shared" si="31"/>
        <v>0</v>
      </c>
      <c r="BG37" s="34">
        <f t="shared" si="32"/>
        <v>0</v>
      </c>
      <c r="BH37" s="34">
        <f t="shared" si="33"/>
        <v>0</v>
      </c>
      <c r="BI37" s="35">
        <f t="shared" si="33"/>
        <v>0</v>
      </c>
      <c r="BJ37" s="35">
        <f t="shared" si="34"/>
        <v>0</v>
      </c>
      <c r="BK37" s="35">
        <f t="shared" si="35"/>
        <v>0</v>
      </c>
      <c r="BL37" s="35">
        <f t="shared" si="35"/>
        <v>0</v>
      </c>
      <c r="BM37" s="35">
        <f t="shared" si="35"/>
        <v>0</v>
      </c>
      <c r="BN37" s="185">
        <f t="shared" si="36"/>
        <v>0</v>
      </c>
      <c r="BO37" s="205">
        <f t="shared" si="37"/>
        <v>0</v>
      </c>
    </row>
    <row r="38" spans="1:67" ht="16.5">
      <c r="A38" s="26">
        <v>31</v>
      </c>
      <c r="B38" s="27" t="s">
        <v>86</v>
      </c>
      <c r="C38" s="28">
        <v>1</v>
      </c>
      <c r="D38" s="29">
        <f t="shared" si="1"/>
        <v>4.6840000000000002</v>
      </c>
      <c r="E38" s="29">
        <f t="shared" si="2"/>
        <v>28.103999999999999</v>
      </c>
      <c r="F38" s="28">
        <v>0</v>
      </c>
      <c r="G38" s="30">
        <f t="shared" si="3"/>
        <v>0</v>
      </c>
      <c r="H38" s="31">
        <f t="shared" si="4"/>
        <v>0</v>
      </c>
      <c r="I38" s="32">
        <f t="shared" si="5"/>
        <v>1</v>
      </c>
      <c r="J38" s="32">
        <f t="shared" si="5"/>
        <v>4.6840000000000002</v>
      </c>
      <c r="K38" s="32">
        <f t="shared" si="5"/>
        <v>28.103999999999999</v>
      </c>
      <c r="L38" s="28">
        <v>0</v>
      </c>
      <c r="M38" s="29">
        <f t="shared" si="6"/>
        <v>0</v>
      </c>
      <c r="N38" s="29">
        <f t="shared" si="7"/>
        <v>0</v>
      </c>
      <c r="O38" s="28">
        <v>0</v>
      </c>
      <c r="P38" s="33">
        <f t="shared" si="8"/>
        <v>0</v>
      </c>
      <c r="Q38" s="33">
        <f t="shared" si="9"/>
        <v>0</v>
      </c>
      <c r="R38" s="32">
        <f t="shared" si="10"/>
        <v>0</v>
      </c>
      <c r="S38" s="32">
        <f t="shared" si="10"/>
        <v>0</v>
      </c>
      <c r="T38" s="32">
        <f t="shared" si="10"/>
        <v>0</v>
      </c>
      <c r="U38" s="28">
        <v>2</v>
      </c>
      <c r="V38" s="29">
        <f t="shared" si="11"/>
        <v>9.3680000000000003</v>
      </c>
      <c r="W38" s="29">
        <f t="shared" si="12"/>
        <v>56.207999999999998</v>
      </c>
      <c r="X38" s="28">
        <v>0</v>
      </c>
      <c r="Y38" s="33">
        <f t="shared" si="13"/>
        <v>0</v>
      </c>
      <c r="Z38" s="33">
        <f t="shared" si="14"/>
        <v>0</v>
      </c>
      <c r="AA38" s="32">
        <f t="shared" si="15"/>
        <v>2</v>
      </c>
      <c r="AB38" s="32">
        <f t="shared" si="15"/>
        <v>9.3680000000000003</v>
      </c>
      <c r="AC38" s="32">
        <f t="shared" si="15"/>
        <v>56.207999999999998</v>
      </c>
      <c r="AD38" s="28">
        <v>0</v>
      </c>
      <c r="AE38" s="29">
        <f t="shared" si="16"/>
        <v>0</v>
      </c>
      <c r="AF38" s="29">
        <f t="shared" si="17"/>
        <v>0</v>
      </c>
      <c r="AG38" s="28">
        <v>0</v>
      </c>
      <c r="AH38" s="30">
        <f t="shared" si="18"/>
        <v>0</v>
      </c>
      <c r="AI38" s="30">
        <f t="shared" si="19"/>
        <v>0</v>
      </c>
      <c r="AJ38" s="29">
        <f t="shared" si="20"/>
        <v>0</v>
      </c>
      <c r="AK38" s="33">
        <f t="shared" si="20"/>
        <v>0</v>
      </c>
      <c r="AL38" s="33">
        <f t="shared" si="20"/>
        <v>0</v>
      </c>
      <c r="AM38" s="28">
        <v>0</v>
      </c>
      <c r="AN38" s="29">
        <f t="shared" si="21"/>
        <v>0</v>
      </c>
      <c r="AO38" s="29">
        <f t="shared" si="22"/>
        <v>0</v>
      </c>
      <c r="AP38" s="28">
        <v>0</v>
      </c>
      <c r="AQ38" s="33">
        <f t="shared" si="23"/>
        <v>0</v>
      </c>
      <c r="AR38" s="33">
        <f t="shared" si="24"/>
        <v>0</v>
      </c>
      <c r="AS38" s="29">
        <f t="shared" si="25"/>
        <v>0</v>
      </c>
      <c r="AT38" s="33">
        <f t="shared" si="25"/>
        <v>0</v>
      </c>
      <c r="AU38" s="33">
        <f t="shared" si="25"/>
        <v>0</v>
      </c>
      <c r="AV38" s="28">
        <v>0</v>
      </c>
      <c r="AW38" s="29">
        <f t="shared" si="26"/>
        <v>0</v>
      </c>
      <c r="AX38" s="29">
        <f t="shared" si="27"/>
        <v>0</v>
      </c>
      <c r="AY38" s="28">
        <v>0</v>
      </c>
      <c r="AZ38" s="33">
        <f t="shared" si="28"/>
        <v>0</v>
      </c>
      <c r="BA38" s="33">
        <f t="shared" si="29"/>
        <v>0</v>
      </c>
      <c r="BB38" s="29">
        <f t="shared" si="30"/>
        <v>0</v>
      </c>
      <c r="BC38" s="29">
        <f t="shared" si="30"/>
        <v>0</v>
      </c>
      <c r="BD38" s="29">
        <f t="shared" si="30"/>
        <v>0</v>
      </c>
      <c r="BE38" s="34">
        <f t="shared" si="0"/>
        <v>3</v>
      </c>
      <c r="BF38" s="34">
        <f t="shared" si="31"/>
        <v>14.052</v>
      </c>
      <c r="BG38" s="34">
        <f t="shared" si="32"/>
        <v>84.311999999999998</v>
      </c>
      <c r="BH38" s="34">
        <f t="shared" si="33"/>
        <v>0</v>
      </c>
      <c r="BI38" s="35">
        <f t="shared" si="33"/>
        <v>0</v>
      </c>
      <c r="BJ38" s="35">
        <f t="shared" si="34"/>
        <v>0</v>
      </c>
      <c r="BK38" s="35">
        <f t="shared" si="35"/>
        <v>3</v>
      </c>
      <c r="BL38" s="35">
        <f t="shared" si="35"/>
        <v>14.052</v>
      </c>
      <c r="BM38" s="35">
        <f t="shared" si="35"/>
        <v>84.311999999999998</v>
      </c>
      <c r="BN38" s="185">
        <f t="shared" si="36"/>
        <v>42.155999999999999</v>
      </c>
      <c r="BO38" s="205">
        <f t="shared" si="37"/>
        <v>84.3</v>
      </c>
    </row>
    <row r="39" spans="1:67" ht="16.5">
      <c r="A39" s="26">
        <v>32</v>
      </c>
      <c r="B39" s="27" t="s">
        <v>87</v>
      </c>
      <c r="C39" s="28">
        <v>0</v>
      </c>
      <c r="D39" s="29">
        <f t="shared" si="1"/>
        <v>0</v>
      </c>
      <c r="E39" s="29">
        <f t="shared" si="2"/>
        <v>0</v>
      </c>
      <c r="F39" s="28">
        <v>0</v>
      </c>
      <c r="G39" s="30">
        <f t="shared" si="3"/>
        <v>0</v>
      </c>
      <c r="H39" s="31">
        <f t="shared" si="4"/>
        <v>0</v>
      </c>
      <c r="I39" s="32">
        <f t="shared" si="5"/>
        <v>0</v>
      </c>
      <c r="J39" s="32">
        <f t="shared" si="5"/>
        <v>0</v>
      </c>
      <c r="K39" s="32">
        <f t="shared" si="5"/>
        <v>0</v>
      </c>
      <c r="L39" s="28">
        <v>0</v>
      </c>
      <c r="M39" s="29">
        <f t="shared" si="6"/>
        <v>0</v>
      </c>
      <c r="N39" s="29">
        <f t="shared" si="7"/>
        <v>0</v>
      </c>
      <c r="O39" s="28">
        <v>0</v>
      </c>
      <c r="P39" s="33">
        <f t="shared" si="8"/>
        <v>0</v>
      </c>
      <c r="Q39" s="33">
        <f t="shared" si="9"/>
        <v>0</v>
      </c>
      <c r="R39" s="32">
        <f t="shared" si="10"/>
        <v>0</v>
      </c>
      <c r="S39" s="32">
        <f t="shared" si="10"/>
        <v>0</v>
      </c>
      <c r="T39" s="32">
        <f t="shared" si="10"/>
        <v>0</v>
      </c>
      <c r="U39" s="28">
        <v>3</v>
      </c>
      <c r="V39" s="29">
        <f t="shared" si="11"/>
        <v>14.052</v>
      </c>
      <c r="W39" s="29">
        <f t="shared" si="12"/>
        <v>84.311999999999998</v>
      </c>
      <c r="X39" s="28">
        <v>1</v>
      </c>
      <c r="Y39" s="33">
        <f t="shared" si="13"/>
        <v>2.2000000000000002</v>
      </c>
      <c r="Z39" s="33">
        <f t="shared" si="14"/>
        <v>13.200000000000001</v>
      </c>
      <c r="AA39" s="32">
        <f t="shared" si="15"/>
        <v>4</v>
      </c>
      <c r="AB39" s="32">
        <f t="shared" si="15"/>
        <v>16.251999999999999</v>
      </c>
      <c r="AC39" s="32">
        <f t="shared" si="15"/>
        <v>97.512</v>
      </c>
      <c r="AD39" s="28">
        <v>0</v>
      </c>
      <c r="AE39" s="29">
        <f t="shared" si="16"/>
        <v>0</v>
      </c>
      <c r="AF39" s="29">
        <f t="shared" si="17"/>
        <v>0</v>
      </c>
      <c r="AG39" s="28">
        <v>0</v>
      </c>
      <c r="AH39" s="30">
        <f t="shared" si="18"/>
        <v>0</v>
      </c>
      <c r="AI39" s="30">
        <f t="shared" si="19"/>
        <v>0</v>
      </c>
      <c r="AJ39" s="29">
        <f t="shared" si="20"/>
        <v>0</v>
      </c>
      <c r="AK39" s="33">
        <f t="shared" si="20"/>
        <v>0</v>
      </c>
      <c r="AL39" s="33">
        <f t="shared" si="20"/>
        <v>0</v>
      </c>
      <c r="AM39" s="28">
        <v>0</v>
      </c>
      <c r="AN39" s="29">
        <f t="shared" si="21"/>
        <v>0</v>
      </c>
      <c r="AO39" s="29">
        <f t="shared" si="22"/>
        <v>0</v>
      </c>
      <c r="AP39" s="28">
        <v>0</v>
      </c>
      <c r="AQ39" s="33">
        <f t="shared" si="23"/>
        <v>0</v>
      </c>
      <c r="AR39" s="33">
        <f t="shared" si="24"/>
        <v>0</v>
      </c>
      <c r="AS39" s="29">
        <f t="shared" si="25"/>
        <v>0</v>
      </c>
      <c r="AT39" s="33">
        <f t="shared" si="25"/>
        <v>0</v>
      </c>
      <c r="AU39" s="33">
        <f t="shared" si="25"/>
        <v>0</v>
      </c>
      <c r="AV39" s="28">
        <v>0</v>
      </c>
      <c r="AW39" s="29">
        <f t="shared" si="26"/>
        <v>0</v>
      </c>
      <c r="AX39" s="29">
        <f t="shared" si="27"/>
        <v>0</v>
      </c>
      <c r="AY39" s="28">
        <v>0</v>
      </c>
      <c r="AZ39" s="33">
        <f t="shared" si="28"/>
        <v>0</v>
      </c>
      <c r="BA39" s="33">
        <f t="shared" si="29"/>
        <v>0</v>
      </c>
      <c r="BB39" s="29">
        <f t="shared" si="30"/>
        <v>0</v>
      </c>
      <c r="BC39" s="29">
        <f t="shared" si="30"/>
        <v>0</v>
      </c>
      <c r="BD39" s="29">
        <f t="shared" si="30"/>
        <v>0</v>
      </c>
      <c r="BE39" s="34">
        <f t="shared" si="0"/>
        <v>3</v>
      </c>
      <c r="BF39" s="34">
        <f t="shared" si="31"/>
        <v>14.052</v>
      </c>
      <c r="BG39" s="34">
        <f t="shared" si="32"/>
        <v>84.311999999999998</v>
      </c>
      <c r="BH39" s="34">
        <f t="shared" si="33"/>
        <v>1</v>
      </c>
      <c r="BI39" s="35">
        <f t="shared" si="33"/>
        <v>2.2000000000000002</v>
      </c>
      <c r="BJ39" s="35">
        <f t="shared" si="34"/>
        <v>13.200000000000001</v>
      </c>
      <c r="BK39" s="35">
        <f t="shared" si="35"/>
        <v>4</v>
      </c>
      <c r="BL39" s="35">
        <f t="shared" si="35"/>
        <v>16.251999999999999</v>
      </c>
      <c r="BM39" s="35">
        <f t="shared" si="35"/>
        <v>97.512</v>
      </c>
      <c r="BN39" s="185">
        <f t="shared" si="36"/>
        <v>48.756</v>
      </c>
      <c r="BO39" s="205">
        <f t="shared" si="37"/>
        <v>97.5</v>
      </c>
    </row>
    <row r="40" spans="1:67" ht="16.5">
      <c r="A40" s="26">
        <v>33</v>
      </c>
      <c r="B40" s="27" t="s">
        <v>88</v>
      </c>
      <c r="C40" s="28">
        <v>0</v>
      </c>
      <c r="D40" s="29">
        <f t="shared" si="1"/>
        <v>0</v>
      </c>
      <c r="E40" s="29">
        <f t="shared" si="2"/>
        <v>0</v>
      </c>
      <c r="F40" s="28">
        <v>1</v>
      </c>
      <c r="G40" s="30">
        <f t="shared" si="3"/>
        <v>2.2000000000000002</v>
      </c>
      <c r="H40" s="31">
        <f t="shared" si="4"/>
        <v>13.200000000000001</v>
      </c>
      <c r="I40" s="32">
        <f t="shared" si="5"/>
        <v>1</v>
      </c>
      <c r="J40" s="32">
        <f t="shared" si="5"/>
        <v>2.2000000000000002</v>
      </c>
      <c r="K40" s="32">
        <f t="shared" si="5"/>
        <v>13.200000000000001</v>
      </c>
      <c r="L40" s="28">
        <v>0</v>
      </c>
      <c r="M40" s="29">
        <f t="shared" si="6"/>
        <v>0</v>
      </c>
      <c r="N40" s="29">
        <f t="shared" si="7"/>
        <v>0</v>
      </c>
      <c r="O40" s="28">
        <v>0</v>
      </c>
      <c r="P40" s="33">
        <f t="shared" si="8"/>
        <v>0</v>
      </c>
      <c r="Q40" s="33">
        <f t="shared" si="9"/>
        <v>0</v>
      </c>
      <c r="R40" s="32">
        <f t="shared" si="10"/>
        <v>0</v>
      </c>
      <c r="S40" s="32">
        <f t="shared" si="10"/>
        <v>0</v>
      </c>
      <c r="T40" s="32">
        <f t="shared" si="10"/>
        <v>0</v>
      </c>
      <c r="U40" s="28">
        <v>0</v>
      </c>
      <c r="V40" s="29">
        <f t="shared" si="11"/>
        <v>0</v>
      </c>
      <c r="W40" s="29">
        <f t="shared" si="12"/>
        <v>0</v>
      </c>
      <c r="X40" s="28">
        <v>0</v>
      </c>
      <c r="Y40" s="33">
        <f t="shared" si="13"/>
        <v>0</v>
      </c>
      <c r="Z40" s="33">
        <f t="shared" si="14"/>
        <v>0</v>
      </c>
      <c r="AA40" s="32">
        <f t="shared" si="15"/>
        <v>0</v>
      </c>
      <c r="AB40" s="32">
        <f t="shared" si="15"/>
        <v>0</v>
      </c>
      <c r="AC40" s="32">
        <f t="shared" si="15"/>
        <v>0</v>
      </c>
      <c r="AD40" s="28">
        <v>0</v>
      </c>
      <c r="AE40" s="29">
        <f t="shared" si="16"/>
        <v>0</v>
      </c>
      <c r="AF40" s="29">
        <f t="shared" si="17"/>
        <v>0</v>
      </c>
      <c r="AG40" s="28">
        <v>0</v>
      </c>
      <c r="AH40" s="30">
        <f t="shared" si="18"/>
        <v>0</v>
      </c>
      <c r="AI40" s="30">
        <f t="shared" si="19"/>
        <v>0</v>
      </c>
      <c r="AJ40" s="29">
        <f t="shared" si="20"/>
        <v>0</v>
      </c>
      <c r="AK40" s="33">
        <f t="shared" si="20"/>
        <v>0</v>
      </c>
      <c r="AL40" s="33">
        <f t="shared" si="20"/>
        <v>0</v>
      </c>
      <c r="AM40" s="28">
        <v>0</v>
      </c>
      <c r="AN40" s="29">
        <f t="shared" si="21"/>
        <v>0</v>
      </c>
      <c r="AO40" s="29">
        <f t="shared" si="22"/>
        <v>0</v>
      </c>
      <c r="AP40" s="28">
        <v>0</v>
      </c>
      <c r="AQ40" s="33">
        <f t="shared" si="23"/>
        <v>0</v>
      </c>
      <c r="AR40" s="33">
        <f t="shared" si="24"/>
        <v>0</v>
      </c>
      <c r="AS40" s="29">
        <f t="shared" si="25"/>
        <v>0</v>
      </c>
      <c r="AT40" s="33">
        <f t="shared" si="25"/>
        <v>0</v>
      </c>
      <c r="AU40" s="33">
        <f t="shared" si="25"/>
        <v>0</v>
      </c>
      <c r="AV40" s="28">
        <v>0</v>
      </c>
      <c r="AW40" s="29">
        <f t="shared" si="26"/>
        <v>0</v>
      </c>
      <c r="AX40" s="29">
        <f t="shared" si="27"/>
        <v>0</v>
      </c>
      <c r="AY40" s="28">
        <v>0</v>
      </c>
      <c r="AZ40" s="33">
        <f t="shared" si="28"/>
        <v>0</v>
      </c>
      <c r="BA40" s="33">
        <f t="shared" si="29"/>
        <v>0</v>
      </c>
      <c r="BB40" s="29">
        <f t="shared" si="30"/>
        <v>0</v>
      </c>
      <c r="BC40" s="29">
        <f t="shared" si="30"/>
        <v>0</v>
      </c>
      <c r="BD40" s="29">
        <f t="shared" si="30"/>
        <v>0</v>
      </c>
      <c r="BE40" s="34">
        <f t="shared" si="0"/>
        <v>0</v>
      </c>
      <c r="BF40" s="34">
        <f t="shared" si="31"/>
        <v>0</v>
      </c>
      <c r="BG40" s="34">
        <f t="shared" si="32"/>
        <v>0</v>
      </c>
      <c r="BH40" s="34">
        <f t="shared" si="33"/>
        <v>1</v>
      </c>
      <c r="BI40" s="35">
        <f t="shared" si="33"/>
        <v>2.2000000000000002</v>
      </c>
      <c r="BJ40" s="35">
        <f t="shared" si="34"/>
        <v>13.200000000000001</v>
      </c>
      <c r="BK40" s="35">
        <f t="shared" si="35"/>
        <v>1</v>
      </c>
      <c r="BL40" s="35">
        <f t="shared" si="35"/>
        <v>2.2000000000000002</v>
      </c>
      <c r="BM40" s="35">
        <f t="shared" si="35"/>
        <v>13.200000000000001</v>
      </c>
      <c r="BN40" s="185">
        <f t="shared" si="36"/>
        <v>6.6000000000000005</v>
      </c>
      <c r="BO40" s="205">
        <f t="shared" si="37"/>
        <v>13.2</v>
      </c>
    </row>
    <row r="41" spans="1:67" ht="16.5">
      <c r="A41" s="26">
        <v>34</v>
      </c>
      <c r="B41" s="27" t="s">
        <v>89</v>
      </c>
      <c r="C41" s="28">
        <v>0</v>
      </c>
      <c r="D41" s="29">
        <f t="shared" si="1"/>
        <v>0</v>
      </c>
      <c r="E41" s="29">
        <f t="shared" si="2"/>
        <v>0</v>
      </c>
      <c r="F41" s="28">
        <v>0</v>
      </c>
      <c r="G41" s="30">
        <f t="shared" si="3"/>
        <v>0</v>
      </c>
      <c r="H41" s="31">
        <f t="shared" si="4"/>
        <v>0</v>
      </c>
      <c r="I41" s="32">
        <f t="shared" si="5"/>
        <v>0</v>
      </c>
      <c r="J41" s="32">
        <f t="shared" si="5"/>
        <v>0</v>
      </c>
      <c r="K41" s="32">
        <f t="shared" si="5"/>
        <v>0</v>
      </c>
      <c r="L41" s="28">
        <v>0</v>
      </c>
      <c r="M41" s="29">
        <f t="shared" si="6"/>
        <v>0</v>
      </c>
      <c r="N41" s="29">
        <f t="shared" si="7"/>
        <v>0</v>
      </c>
      <c r="O41" s="28">
        <v>0</v>
      </c>
      <c r="P41" s="33">
        <f t="shared" si="8"/>
        <v>0</v>
      </c>
      <c r="Q41" s="33">
        <f t="shared" si="9"/>
        <v>0</v>
      </c>
      <c r="R41" s="32">
        <f t="shared" si="10"/>
        <v>0</v>
      </c>
      <c r="S41" s="32">
        <f t="shared" si="10"/>
        <v>0</v>
      </c>
      <c r="T41" s="32">
        <f t="shared" si="10"/>
        <v>0</v>
      </c>
      <c r="U41" s="28">
        <v>0</v>
      </c>
      <c r="V41" s="29">
        <f t="shared" si="11"/>
        <v>0</v>
      </c>
      <c r="W41" s="29">
        <f t="shared" si="12"/>
        <v>0</v>
      </c>
      <c r="X41" s="28">
        <v>0</v>
      </c>
      <c r="Y41" s="33">
        <f t="shared" si="13"/>
        <v>0</v>
      </c>
      <c r="Z41" s="33">
        <f t="shared" si="14"/>
        <v>0</v>
      </c>
      <c r="AA41" s="32">
        <f t="shared" si="15"/>
        <v>0</v>
      </c>
      <c r="AB41" s="32">
        <f t="shared" si="15"/>
        <v>0</v>
      </c>
      <c r="AC41" s="32">
        <f t="shared" si="15"/>
        <v>0</v>
      </c>
      <c r="AD41" s="28">
        <v>0</v>
      </c>
      <c r="AE41" s="29">
        <f t="shared" si="16"/>
        <v>0</v>
      </c>
      <c r="AF41" s="29">
        <f t="shared" si="17"/>
        <v>0</v>
      </c>
      <c r="AG41" s="28">
        <v>0</v>
      </c>
      <c r="AH41" s="30">
        <f t="shared" si="18"/>
        <v>0</v>
      </c>
      <c r="AI41" s="30">
        <f t="shared" si="19"/>
        <v>0</v>
      </c>
      <c r="AJ41" s="29">
        <f t="shared" si="20"/>
        <v>0</v>
      </c>
      <c r="AK41" s="33">
        <f t="shared" si="20"/>
        <v>0</v>
      </c>
      <c r="AL41" s="33">
        <f t="shared" si="20"/>
        <v>0</v>
      </c>
      <c r="AM41" s="28">
        <v>0</v>
      </c>
      <c r="AN41" s="29">
        <f t="shared" si="21"/>
        <v>0</v>
      </c>
      <c r="AO41" s="29">
        <f t="shared" si="22"/>
        <v>0</v>
      </c>
      <c r="AP41" s="28">
        <v>0</v>
      </c>
      <c r="AQ41" s="33">
        <f t="shared" si="23"/>
        <v>0</v>
      </c>
      <c r="AR41" s="33">
        <f t="shared" si="24"/>
        <v>0</v>
      </c>
      <c r="AS41" s="29">
        <f t="shared" si="25"/>
        <v>0</v>
      </c>
      <c r="AT41" s="33">
        <f t="shared" si="25"/>
        <v>0</v>
      </c>
      <c r="AU41" s="33">
        <f t="shared" si="25"/>
        <v>0</v>
      </c>
      <c r="AV41" s="28">
        <v>0</v>
      </c>
      <c r="AW41" s="29">
        <f t="shared" si="26"/>
        <v>0</v>
      </c>
      <c r="AX41" s="29">
        <f t="shared" si="27"/>
        <v>0</v>
      </c>
      <c r="AY41" s="28">
        <v>0</v>
      </c>
      <c r="AZ41" s="33">
        <f t="shared" si="28"/>
        <v>0</v>
      </c>
      <c r="BA41" s="33">
        <f t="shared" si="29"/>
        <v>0</v>
      </c>
      <c r="BB41" s="29">
        <f t="shared" si="30"/>
        <v>0</v>
      </c>
      <c r="BC41" s="29">
        <f t="shared" si="30"/>
        <v>0</v>
      </c>
      <c r="BD41" s="29">
        <f t="shared" si="30"/>
        <v>0</v>
      </c>
      <c r="BE41" s="34">
        <f t="shared" si="0"/>
        <v>0</v>
      </c>
      <c r="BF41" s="34">
        <f t="shared" si="31"/>
        <v>0</v>
      </c>
      <c r="BG41" s="34">
        <f t="shared" si="32"/>
        <v>0</v>
      </c>
      <c r="BH41" s="34">
        <f t="shared" ref="BH41:BI72" si="38">F41+X41+AP41</f>
        <v>0</v>
      </c>
      <c r="BI41" s="35">
        <f t="shared" si="38"/>
        <v>0</v>
      </c>
      <c r="BJ41" s="35">
        <f t="shared" si="34"/>
        <v>0</v>
      </c>
      <c r="BK41" s="35">
        <f t="shared" si="35"/>
        <v>0</v>
      </c>
      <c r="BL41" s="35">
        <f t="shared" si="35"/>
        <v>0</v>
      </c>
      <c r="BM41" s="35">
        <f t="shared" si="35"/>
        <v>0</v>
      </c>
      <c r="BN41" s="185">
        <f t="shared" si="36"/>
        <v>0</v>
      </c>
      <c r="BO41" s="205">
        <f t="shared" si="37"/>
        <v>0</v>
      </c>
    </row>
    <row r="42" spans="1:67" ht="16.5">
      <c r="A42" s="26">
        <v>35</v>
      </c>
      <c r="B42" s="27" t="s">
        <v>90</v>
      </c>
      <c r="C42" s="28">
        <v>2</v>
      </c>
      <c r="D42" s="29">
        <f t="shared" si="1"/>
        <v>9.3680000000000003</v>
      </c>
      <c r="E42" s="29">
        <f t="shared" si="2"/>
        <v>56.207999999999998</v>
      </c>
      <c r="F42" s="28">
        <v>0</v>
      </c>
      <c r="G42" s="30">
        <f t="shared" si="3"/>
        <v>0</v>
      </c>
      <c r="H42" s="31">
        <f t="shared" si="4"/>
        <v>0</v>
      </c>
      <c r="I42" s="32">
        <f t="shared" si="5"/>
        <v>2</v>
      </c>
      <c r="J42" s="32">
        <f t="shared" si="5"/>
        <v>9.3680000000000003</v>
      </c>
      <c r="K42" s="32">
        <f t="shared" si="5"/>
        <v>56.207999999999998</v>
      </c>
      <c r="L42" s="28">
        <v>0</v>
      </c>
      <c r="M42" s="29">
        <f t="shared" si="6"/>
        <v>0</v>
      </c>
      <c r="N42" s="29">
        <f t="shared" si="7"/>
        <v>0</v>
      </c>
      <c r="O42" s="28">
        <v>0</v>
      </c>
      <c r="P42" s="33">
        <f t="shared" si="8"/>
        <v>0</v>
      </c>
      <c r="Q42" s="33">
        <f t="shared" si="9"/>
        <v>0</v>
      </c>
      <c r="R42" s="32">
        <f t="shared" si="10"/>
        <v>0</v>
      </c>
      <c r="S42" s="32">
        <f t="shared" si="10"/>
        <v>0</v>
      </c>
      <c r="T42" s="32">
        <f t="shared" si="10"/>
        <v>0</v>
      </c>
      <c r="U42" s="28">
        <v>0</v>
      </c>
      <c r="V42" s="29">
        <f t="shared" si="11"/>
        <v>0</v>
      </c>
      <c r="W42" s="29">
        <f t="shared" si="12"/>
        <v>0</v>
      </c>
      <c r="X42" s="28">
        <v>4</v>
      </c>
      <c r="Y42" s="33">
        <f t="shared" si="13"/>
        <v>8.8000000000000007</v>
      </c>
      <c r="Z42" s="33">
        <f t="shared" si="14"/>
        <v>52.800000000000004</v>
      </c>
      <c r="AA42" s="32">
        <f t="shared" si="15"/>
        <v>4</v>
      </c>
      <c r="AB42" s="32">
        <f t="shared" si="15"/>
        <v>8.8000000000000007</v>
      </c>
      <c r="AC42" s="32">
        <f t="shared" si="15"/>
        <v>52.800000000000004</v>
      </c>
      <c r="AD42" s="28">
        <v>0</v>
      </c>
      <c r="AE42" s="29">
        <f t="shared" si="16"/>
        <v>0</v>
      </c>
      <c r="AF42" s="29">
        <f t="shared" si="17"/>
        <v>0</v>
      </c>
      <c r="AG42" s="28">
        <v>3.8010000000000002</v>
      </c>
      <c r="AH42" s="30">
        <f t="shared" si="18"/>
        <v>8.3622000000000014</v>
      </c>
      <c r="AI42" s="30">
        <f t="shared" si="19"/>
        <v>50.173200000000008</v>
      </c>
      <c r="AJ42" s="29">
        <f t="shared" si="20"/>
        <v>3.8010000000000002</v>
      </c>
      <c r="AK42" s="33">
        <f t="shared" si="20"/>
        <v>8.3622000000000014</v>
      </c>
      <c r="AL42" s="33">
        <f t="shared" si="20"/>
        <v>50.173200000000008</v>
      </c>
      <c r="AM42" s="28">
        <v>0</v>
      </c>
      <c r="AN42" s="29">
        <f t="shared" si="21"/>
        <v>0</v>
      </c>
      <c r="AO42" s="29">
        <f t="shared" si="22"/>
        <v>0</v>
      </c>
      <c r="AP42" s="28">
        <v>0</v>
      </c>
      <c r="AQ42" s="33">
        <f t="shared" si="23"/>
        <v>0</v>
      </c>
      <c r="AR42" s="33">
        <f t="shared" si="24"/>
        <v>0</v>
      </c>
      <c r="AS42" s="29">
        <f t="shared" si="25"/>
        <v>0</v>
      </c>
      <c r="AT42" s="33">
        <f t="shared" si="25"/>
        <v>0</v>
      </c>
      <c r="AU42" s="33">
        <f t="shared" si="25"/>
        <v>0</v>
      </c>
      <c r="AV42" s="28">
        <v>0</v>
      </c>
      <c r="AW42" s="29">
        <f t="shared" si="26"/>
        <v>0</v>
      </c>
      <c r="AX42" s="29">
        <f t="shared" si="27"/>
        <v>0</v>
      </c>
      <c r="AY42" s="28">
        <v>0</v>
      </c>
      <c r="AZ42" s="33">
        <f t="shared" si="28"/>
        <v>0</v>
      </c>
      <c r="BA42" s="33">
        <f t="shared" si="29"/>
        <v>0</v>
      </c>
      <c r="BB42" s="29">
        <f t="shared" si="30"/>
        <v>0</v>
      </c>
      <c r="BC42" s="29">
        <f t="shared" si="30"/>
        <v>0</v>
      </c>
      <c r="BD42" s="29">
        <f t="shared" si="30"/>
        <v>0</v>
      </c>
      <c r="BE42" s="34">
        <f t="shared" si="0"/>
        <v>2</v>
      </c>
      <c r="BF42" s="34">
        <f t="shared" si="31"/>
        <v>9.3680000000000003</v>
      </c>
      <c r="BG42" s="34">
        <f t="shared" si="32"/>
        <v>56.207999999999998</v>
      </c>
      <c r="BH42" s="34">
        <f t="shared" si="38"/>
        <v>4</v>
      </c>
      <c r="BI42" s="35">
        <f t="shared" si="38"/>
        <v>8.8000000000000007</v>
      </c>
      <c r="BJ42" s="35">
        <f t="shared" si="34"/>
        <v>52.800000000000004</v>
      </c>
      <c r="BK42" s="35">
        <f t="shared" si="35"/>
        <v>6</v>
      </c>
      <c r="BL42" s="35">
        <f t="shared" si="35"/>
        <v>18.167999999999999</v>
      </c>
      <c r="BM42" s="35">
        <f t="shared" si="35"/>
        <v>109.00800000000001</v>
      </c>
      <c r="BN42" s="185">
        <f t="shared" si="36"/>
        <v>54.504000000000005</v>
      </c>
      <c r="BO42" s="205">
        <f t="shared" si="37"/>
        <v>109</v>
      </c>
    </row>
    <row r="43" spans="1:67" ht="16.5">
      <c r="A43" s="26">
        <v>36</v>
      </c>
      <c r="B43" s="27" t="s">
        <v>91</v>
      </c>
      <c r="C43" s="28">
        <v>1</v>
      </c>
      <c r="D43" s="29">
        <f t="shared" si="1"/>
        <v>4.6840000000000002</v>
      </c>
      <c r="E43" s="29">
        <f t="shared" si="2"/>
        <v>28.103999999999999</v>
      </c>
      <c r="F43" s="28">
        <v>0</v>
      </c>
      <c r="G43" s="30">
        <f t="shared" si="3"/>
        <v>0</v>
      </c>
      <c r="H43" s="31">
        <f t="shared" si="4"/>
        <v>0</v>
      </c>
      <c r="I43" s="32">
        <f t="shared" si="5"/>
        <v>1</v>
      </c>
      <c r="J43" s="32">
        <f t="shared" si="5"/>
        <v>4.6840000000000002</v>
      </c>
      <c r="K43" s="32">
        <f t="shared" si="5"/>
        <v>28.103999999999999</v>
      </c>
      <c r="L43" s="28">
        <v>0</v>
      </c>
      <c r="M43" s="29">
        <f t="shared" si="6"/>
        <v>0</v>
      </c>
      <c r="N43" s="29">
        <f t="shared" si="7"/>
        <v>0</v>
      </c>
      <c r="O43" s="28">
        <v>0</v>
      </c>
      <c r="P43" s="33">
        <f t="shared" si="8"/>
        <v>0</v>
      </c>
      <c r="Q43" s="33">
        <f t="shared" si="9"/>
        <v>0</v>
      </c>
      <c r="R43" s="32">
        <f t="shared" si="10"/>
        <v>0</v>
      </c>
      <c r="S43" s="32">
        <f t="shared" si="10"/>
        <v>0</v>
      </c>
      <c r="T43" s="32">
        <f t="shared" si="10"/>
        <v>0</v>
      </c>
      <c r="U43" s="28">
        <v>2</v>
      </c>
      <c r="V43" s="29">
        <f t="shared" si="11"/>
        <v>9.3680000000000003</v>
      </c>
      <c r="W43" s="29">
        <f t="shared" si="12"/>
        <v>56.207999999999998</v>
      </c>
      <c r="X43" s="28">
        <v>0</v>
      </c>
      <c r="Y43" s="33">
        <f t="shared" si="13"/>
        <v>0</v>
      </c>
      <c r="Z43" s="33">
        <f t="shared" si="14"/>
        <v>0</v>
      </c>
      <c r="AA43" s="32">
        <f t="shared" si="15"/>
        <v>2</v>
      </c>
      <c r="AB43" s="32">
        <f t="shared" si="15"/>
        <v>9.3680000000000003</v>
      </c>
      <c r="AC43" s="32">
        <f t="shared" si="15"/>
        <v>56.207999999999998</v>
      </c>
      <c r="AD43" s="28">
        <v>0</v>
      </c>
      <c r="AE43" s="29">
        <f t="shared" si="16"/>
        <v>0</v>
      </c>
      <c r="AF43" s="29">
        <f t="shared" si="17"/>
        <v>0</v>
      </c>
      <c r="AG43" s="28">
        <v>0</v>
      </c>
      <c r="AH43" s="30">
        <f t="shared" si="18"/>
        <v>0</v>
      </c>
      <c r="AI43" s="30">
        <f t="shared" si="19"/>
        <v>0</v>
      </c>
      <c r="AJ43" s="29">
        <f t="shared" si="20"/>
        <v>0</v>
      </c>
      <c r="AK43" s="33">
        <f t="shared" si="20"/>
        <v>0</v>
      </c>
      <c r="AL43" s="33">
        <f t="shared" si="20"/>
        <v>0</v>
      </c>
      <c r="AM43" s="28">
        <v>0</v>
      </c>
      <c r="AN43" s="29">
        <f t="shared" si="21"/>
        <v>0</v>
      </c>
      <c r="AO43" s="29">
        <f t="shared" si="22"/>
        <v>0</v>
      </c>
      <c r="AP43" s="28">
        <v>0</v>
      </c>
      <c r="AQ43" s="33">
        <f t="shared" si="23"/>
        <v>0</v>
      </c>
      <c r="AR43" s="33">
        <f t="shared" si="24"/>
        <v>0</v>
      </c>
      <c r="AS43" s="29">
        <f t="shared" si="25"/>
        <v>0</v>
      </c>
      <c r="AT43" s="33">
        <f t="shared" si="25"/>
        <v>0</v>
      </c>
      <c r="AU43" s="33">
        <f t="shared" si="25"/>
        <v>0</v>
      </c>
      <c r="AV43" s="28">
        <v>0</v>
      </c>
      <c r="AW43" s="29">
        <f t="shared" si="26"/>
        <v>0</v>
      </c>
      <c r="AX43" s="29">
        <f t="shared" si="27"/>
        <v>0</v>
      </c>
      <c r="AY43" s="28">
        <v>0</v>
      </c>
      <c r="AZ43" s="33">
        <f t="shared" si="28"/>
        <v>0</v>
      </c>
      <c r="BA43" s="33">
        <f t="shared" si="29"/>
        <v>0</v>
      </c>
      <c r="BB43" s="29">
        <f t="shared" si="30"/>
        <v>0</v>
      </c>
      <c r="BC43" s="29">
        <f t="shared" si="30"/>
        <v>0</v>
      </c>
      <c r="BD43" s="29">
        <f t="shared" si="30"/>
        <v>0</v>
      </c>
      <c r="BE43" s="34">
        <f t="shared" si="0"/>
        <v>3</v>
      </c>
      <c r="BF43" s="34">
        <f t="shared" si="31"/>
        <v>14.052</v>
      </c>
      <c r="BG43" s="34">
        <f t="shared" si="32"/>
        <v>84.311999999999998</v>
      </c>
      <c r="BH43" s="34">
        <f t="shared" si="38"/>
        <v>0</v>
      </c>
      <c r="BI43" s="35">
        <f t="shared" si="38"/>
        <v>0</v>
      </c>
      <c r="BJ43" s="35">
        <f t="shared" si="34"/>
        <v>0</v>
      </c>
      <c r="BK43" s="35">
        <f t="shared" si="35"/>
        <v>3</v>
      </c>
      <c r="BL43" s="35">
        <f t="shared" si="35"/>
        <v>14.052</v>
      </c>
      <c r="BM43" s="35">
        <f t="shared" si="35"/>
        <v>84.311999999999998</v>
      </c>
      <c r="BN43" s="185">
        <f t="shared" si="36"/>
        <v>42.155999999999999</v>
      </c>
      <c r="BO43" s="205">
        <f t="shared" si="37"/>
        <v>84.3</v>
      </c>
    </row>
    <row r="44" spans="1:67" ht="16.5">
      <c r="A44" s="26">
        <v>37</v>
      </c>
      <c r="B44" s="27" t="s">
        <v>92</v>
      </c>
      <c r="C44" s="28">
        <v>0</v>
      </c>
      <c r="D44" s="29">
        <f t="shared" si="1"/>
        <v>0</v>
      </c>
      <c r="E44" s="29">
        <f t="shared" si="2"/>
        <v>0</v>
      </c>
      <c r="F44" s="28">
        <v>0</v>
      </c>
      <c r="G44" s="30">
        <f t="shared" si="3"/>
        <v>0</v>
      </c>
      <c r="H44" s="31">
        <f t="shared" si="4"/>
        <v>0</v>
      </c>
      <c r="I44" s="32">
        <f t="shared" si="5"/>
        <v>0</v>
      </c>
      <c r="J44" s="32">
        <f t="shared" si="5"/>
        <v>0</v>
      </c>
      <c r="K44" s="32">
        <f t="shared" si="5"/>
        <v>0</v>
      </c>
      <c r="L44" s="28">
        <v>0</v>
      </c>
      <c r="M44" s="29">
        <f t="shared" si="6"/>
        <v>0</v>
      </c>
      <c r="N44" s="29">
        <f t="shared" si="7"/>
        <v>0</v>
      </c>
      <c r="O44" s="28">
        <v>0</v>
      </c>
      <c r="P44" s="33">
        <f t="shared" si="8"/>
        <v>0</v>
      </c>
      <c r="Q44" s="33">
        <f t="shared" si="9"/>
        <v>0</v>
      </c>
      <c r="R44" s="32">
        <f t="shared" si="10"/>
        <v>0</v>
      </c>
      <c r="S44" s="32">
        <f t="shared" si="10"/>
        <v>0</v>
      </c>
      <c r="T44" s="32">
        <f t="shared" si="10"/>
        <v>0</v>
      </c>
      <c r="U44" s="28">
        <v>0</v>
      </c>
      <c r="V44" s="29">
        <f t="shared" si="11"/>
        <v>0</v>
      </c>
      <c r="W44" s="29">
        <f t="shared" si="12"/>
        <v>0</v>
      </c>
      <c r="X44" s="28">
        <v>0</v>
      </c>
      <c r="Y44" s="33">
        <f t="shared" si="13"/>
        <v>0</v>
      </c>
      <c r="Z44" s="33">
        <f t="shared" si="14"/>
        <v>0</v>
      </c>
      <c r="AA44" s="32">
        <f t="shared" si="15"/>
        <v>0</v>
      </c>
      <c r="AB44" s="32">
        <f t="shared" si="15"/>
        <v>0</v>
      </c>
      <c r="AC44" s="32">
        <f t="shared" si="15"/>
        <v>0</v>
      </c>
      <c r="AD44" s="28">
        <v>0</v>
      </c>
      <c r="AE44" s="29">
        <f t="shared" si="16"/>
        <v>0</v>
      </c>
      <c r="AF44" s="29">
        <f t="shared" si="17"/>
        <v>0</v>
      </c>
      <c r="AG44" s="28">
        <v>0</v>
      </c>
      <c r="AH44" s="30">
        <f t="shared" si="18"/>
        <v>0</v>
      </c>
      <c r="AI44" s="30">
        <f t="shared" si="19"/>
        <v>0</v>
      </c>
      <c r="AJ44" s="29">
        <f t="shared" si="20"/>
        <v>0</v>
      </c>
      <c r="AK44" s="33">
        <f t="shared" si="20"/>
        <v>0</v>
      </c>
      <c r="AL44" s="33">
        <f t="shared" si="20"/>
        <v>0</v>
      </c>
      <c r="AM44" s="28">
        <v>0</v>
      </c>
      <c r="AN44" s="29">
        <f t="shared" si="21"/>
        <v>0</v>
      </c>
      <c r="AO44" s="29">
        <f t="shared" si="22"/>
        <v>0</v>
      </c>
      <c r="AP44" s="28">
        <v>0</v>
      </c>
      <c r="AQ44" s="33">
        <f t="shared" si="23"/>
        <v>0</v>
      </c>
      <c r="AR44" s="33">
        <f t="shared" si="24"/>
        <v>0</v>
      </c>
      <c r="AS44" s="29">
        <f t="shared" si="25"/>
        <v>0</v>
      </c>
      <c r="AT44" s="33">
        <f t="shared" si="25"/>
        <v>0</v>
      </c>
      <c r="AU44" s="33">
        <f t="shared" si="25"/>
        <v>0</v>
      </c>
      <c r="AV44" s="28">
        <v>0</v>
      </c>
      <c r="AW44" s="29">
        <f t="shared" si="26"/>
        <v>0</v>
      </c>
      <c r="AX44" s="29">
        <f t="shared" si="27"/>
        <v>0</v>
      </c>
      <c r="AY44" s="28">
        <v>0</v>
      </c>
      <c r="AZ44" s="33">
        <f t="shared" si="28"/>
        <v>0</v>
      </c>
      <c r="BA44" s="33">
        <f t="shared" si="29"/>
        <v>0</v>
      </c>
      <c r="BB44" s="29">
        <f t="shared" si="30"/>
        <v>0</v>
      </c>
      <c r="BC44" s="29">
        <f t="shared" si="30"/>
        <v>0</v>
      </c>
      <c r="BD44" s="29">
        <f t="shared" si="30"/>
        <v>0</v>
      </c>
      <c r="BE44" s="34">
        <f t="shared" si="0"/>
        <v>0</v>
      </c>
      <c r="BF44" s="34">
        <f t="shared" si="31"/>
        <v>0</v>
      </c>
      <c r="BG44" s="34">
        <f t="shared" si="32"/>
        <v>0</v>
      </c>
      <c r="BH44" s="34">
        <f t="shared" si="38"/>
        <v>0</v>
      </c>
      <c r="BI44" s="35">
        <f t="shared" si="38"/>
        <v>0</v>
      </c>
      <c r="BJ44" s="35">
        <f t="shared" si="34"/>
        <v>0</v>
      </c>
      <c r="BK44" s="35">
        <f t="shared" si="35"/>
        <v>0</v>
      </c>
      <c r="BL44" s="35">
        <f t="shared" si="35"/>
        <v>0</v>
      </c>
      <c r="BM44" s="35">
        <f t="shared" si="35"/>
        <v>0</v>
      </c>
      <c r="BN44" s="185">
        <f t="shared" si="36"/>
        <v>0</v>
      </c>
      <c r="BO44" s="205">
        <f t="shared" si="37"/>
        <v>0</v>
      </c>
    </row>
    <row r="45" spans="1:67" ht="16.5">
      <c r="A45" s="26">
        <v>38</v>
      </c>
      <c r="B45" s="27" t="s">
        <v>93</v>
      </c>
      <c r="C45" s="42">
        <v>0</v>
      </c>
      <c r="D45" s="29">
        <f t="shared" si="1"/>
        <v>0</v>
      </c>
      <c r="E45" s="29">
        <f t="shared" si="2"/>
        <v>0</v>
      </c>
      <c r="F45" s="28">
        <v>1</v>
      </c>
      <c r="G45" s="30">
        <f t="shared" si="3"/>
        <v>2.2000000000000002</v>
      </c>
      <c r="H45" s="31">
        <f t="shared" si="4"/>
        <v>13.200000000000001</v>
      </c>
      <c r="I45" s="32">
        <f t="shared" si="5"/>
        <v>1</v>
      </c>
      <c r="J45" s="32">
        <f t="shared" si="5"/>
        <v>2.2000000000000002</v>
      </c>
      <c r="K45" s="32">
        <f t="shared" si="5"/>
        <v>13.200000000000001</v>
      </c>
      <c r="L45" s="42">
        <v>0</v>
      </c>
      <c r="M45" s="29">
        <f t="shared" si="6"/>
        <v>0</v>
      </c>
      <c r="N45" s="29">
        <f t="shared" si="7"/>
        <v>0</v>
      </c>
      <c r="O45" s="28">
        <v>0</v>
      </c>
      <c r="P45" s="33">
        <f t="shared" si="8"/>
        <v>0</v>
      </c>
      <c r="Q45" s="33">
        <f t="shared" si="9"/>
        <v>0</v>
      </c>
      <c r="R45" s="32">
        <f t="shared" si="10"/>
        <v>0</v>
      </c>
      <c r="S45" s="32">
        <f t="shared" si="10"/>
        <v>0</v>
      </c>
      <c r="T45" s="32">
        <f t="shared" si="10"/>
        <v>0</v>
      </c>
      <c r="U45" s="70">
        <v>0</v>
      </c>
      <c r="V45" s="29">
        <f t="shared" si="11"/>
        <v>0</v>
      </c>
      <c r="W45" s="29">
        <f t="shared" si="12"/>
        <v>0</v>
      </c>
      <c r="X45" s="28">
        <v>4</v>
      </c>
      <c r="Y45" s="33">
        <f t="shared" si="13"/>
        <v>8.8000000000000007</v>
      </c>
      <c r="Z45" s="33">
        <f t="shared" si="14"/>
        <v>52.800000000000004</v>
      </c>
      <c r="AA45" s="32">
        <f t="shared" si="15"/>
        <v>4</v>
      </c>
      <c r="AB45" s="32">
        <f t="shared" si="15"/>
        <v>8.8000000000000007</v>
      </c>
      <c r="AC45" s="32">
        <f t="shared" si="15"/>
        <v>52.800000000000004</v>
      </c>
      <c r="AD45" s="42">
        <v>0</v>
      </c>
      <c r="AE45" s="29">
        <f t="shared" si="16"/>
        <v>0</v>
      </c>
      <c r="AF45" s="29">
        <f t="shared" si="17"/>
        <v>0</v>
      </c>
      <c r="AG45" s="28">
        <v>1.0860000000000001</v>
      </c>
      <c r="AH45" s="30">
        <f t="shared" si="18"/>
        <v>2.3892000000000002</v>
      </c>
      <c r="AI45" s="30">
        <f t="shared" si="19"/>
        <v>14.3352</v>
      </c>
      <c r="AJ45" s="29">
        <f t="shared" si="20"/>
        <v>1.0860000000000001</v>
      </c>
      <c r="AK45" s="33">
        <f t="shared" si="20"/>
        <v>2.3892000000000002</v>
      </c>
      <c r="AL45" s="33">
        <f t="shared" si="20"/>
        <v>14.3352</v>
      </c>
      <c r="AM45" s="42">
        <v>0</v>
      </c>
      <c r="AN45" s="29">
        <f t="shared" si="21"/>
        <v>0</v>
      </c>
      <c r="AO45" s="29">
        <f t="shared" si="22"/>
        <v>0</v>
      </c>
      <c r="AP45" s="28">
        <v>0</v>
      </c>
      <c r="AQ45" s="33">
        <f t="shared" si="23"/>
        <v>0</v>
      </c>
      <c r="AR45" s="33">
        <f t="shared" si="24"/>
        <v>0</v>
      </c>
      <c r="AS45" s="29">
        <f t="shared" si="25"/>
        <v>0</v>
      </c>
      <c r="AT45" s="33">
        <f t="shared" si="25"/>
        <v>0</v>
      </c>
      <c r="AU45" s="33">
        <f t="shared" si="25"/>
        <v>0</v>
      </c>
      <c r="AV45" s="42">
        <v>0</v>
      </c>
      <c r="AW45" s="29">
        <f t="shared" si="26"/>
        <v>0</v>
      </c>
      <c r="AX45" s="29">
        <f t="shared" si="27"/>
        <v>0</v>
      </c>
      <c r="AY45" s="28">
        <v>0</v>
      </c>
      <c r="AZ45" s="33">
        <f t="shared" si="28"/>
        <v>0</v>
      </c>
      <c r="BA45" s="33">
        <f t="shared" si="29"/>
        <v>0</v>
      </c>
      <c r="BB45" s="29">
        <f t="shared" si="30"/>
        <v>0</v>
      </c>
      <c r="BC45" s="29">
        <f t="shared" si="30"/>
        <v>0</v>
      </c>
      <c r="BD45" s="29">
        <f t="shared" si="30"/>
        <v>0</v>
      </c>
      <c r="BE45" s="34">
        <f t="shared" si="0"/>
        <v>0</v>
      </c>
      <c r="BF45" s="34">
        <f t="shared" si="31"/>
        <v>0</v>
      </c>
      <c r="BG45" s="34">
        <f t="shared" si="32"/>
        <v>0</v>
      </c>
      <c r="BH45" s="34">
        <f t="shared" si="38"/>
        <v>5</v>
      </c>
      <c r="BI45" s="35">
        <f t="shared" si="38"/>
        <v>11</v>
      </c>
      <c r="BJ45" s="35">
        <f t="shared" si="34"/>
        <v>66</v>
      </c>
      <c r="BK45" s="35">
        <f t="shared" si="35"/>
        <v>5</v>
      </c>
      <c r="BL45" s="35">
        <f t="shared" si="35"/>
        <v>11</v>
      </c>
      <c r="BM45" s="35">
        <f t="shared" si="35"/>
        <v>66</v>
      </c>
      <c r="BN45" s="185">
        <f t="shared" si="36"/>
        <v>33</v>
      </c>
      <c r="BO45" s="205">
        <f t="shared" si="37"/>
        <v>66</v>
      </c>
    </row>
    <row r="46" spans="1:67" ht="16.5">
      <c r="A46" s="26">
        <v>39</v>
      </c>
      <c r="B46" s="27" t="s">
        <v>94</v>
      </c>
      <c r="C46" s="28">
        <v>0</v>
      </c>
      <c r="D46" s="29">
        <f t="shared" si="1"/>
        <v>0</v>
      </c>
      <c r="E46" s="29">
        <f t="shared" si="2"/>
        <v>0</v>
      </c>
      <c r="F46" s="28">
        <v>1</v>
      </c>
      <c r="G46" s="30">
        <f t="shared" si="3"/>
        <v>2.2000000000000002</v>
      </c>
      <c r="H46" s="31">
        <f t="shared" si="4"/>
        <v>13.200000000000001</v>
      </c>
      <c r="I46" s="32">
        <f t="shared" si="5"/>
        <v>1</v>
      </c>
      <c r="J46" s="32">
        <f t="shared" si="5"/>
        <v>2.2000000000000002</v>
      </c>
      <c r="K46" s="32">
        <f t="shared" si="5"/>
        <v>13.200000000000001</v>
      </c>
      <c r="L46" s="28">
        <v>0</v>
      </c>
      <c r="M46" s="29">
        <f t="shared" si="6"/>
        <v>0</v>
      </c>
      <c r="N46" s="29">
        <f t="shared" si="7"/>
        <v>0</v>
      </c>
      <c r="O46" s="28">
        <v>0</v>
      </c>
      <c r="P46" s="33">
        <f t="shared" si="8"/>
        <v>0</v>
      </c>
      <c r="Q46" s="33">
        <f t="shared" si="9"/>
        <v>0</v>
      </c>
      <c r="R46" s="32">
        <f t="shared" si="10"/>
        <v>0</v>
      </c>
      <c r="S46" s="32">
        <f t="shared" si="10"/>
        <v>0</v>
      </c>
      <c r="T46" s="32">
        <f t="shared" si="10"/>
        <v>0</v>
      </c>
      <c r="U46" s="28">
        <v>0</v>
      </c>
      <c r="V46" s="29">
        <f t="shared" si="11"/>
        <v>0</v>
      </c>
      <c r="W46" s="29">
        <f t="shared" si="12"/>
        <v>0</v>
      </c>
      <c r="X46" s="28">
        <v>0</v>
      </c>
      <c r="Y46" s="33">
        <f t="shared" si="13"/>
        <v>0</v>
      </c>
      <c r="Z46" s="33">
        <f t="shared" si="14"/>
        <v>0</v>
      </c>
      <c r="AA46" s="32">
        <f t="shared" si="15"/>
        <v>0</v>
      </c>
      <c r="AB46" s="32">
        <f t="shared" si="15"/>
        <v>0</v>
      </c>
      <c r="AC46" s="32">
        <f t="shared" si="15"/>
        <v>0</v>
      </c>
      <c r="AD46" s="28">
        <v>0</v>
      </c>
      <c r="AE46" s="29">
        <f t="shared" si="16"/>
        <v>0</v>
      </c>
      <c r="AF46" s="29">
        <f t="shared" si="17"/>
        <v>0</v>
      </c>
      <c r="AG46" s="28">
        <v>0</v>
      </c>
      <c r="AH46" s="30">
        <f t="shared" si="18"/>
        <v>0</v>
      </c>
      <c r="AI46" s="30">
        <f t="shared" si="19"/>
        <v>0</v>
      </c>
      <c r="AJ46" s="29">
        <f t="shared" si="20"/>
        <v>0</v>
      </c>
      <c r="AK46" s="33">
        <f t="shared" si="20"/>
        <v>0</v>
      </c>
      <c r="AL46" s="33">
        <f t="shared" si="20"/>
        <v>0</v>
      </c>
      <c r="AM46" s="28">
        <v>0</v>
      </c>
      <c r="AN46" s="29">
        <f t="shared" si="21"/>
        <v>0</v>
      </c>
      <c r="AO46" s="29">
        <f t="shared" si="22"/>
        <v>0</v>
      </c>
      <c r="AP46" s="28">
        <v>0</v>
      </c>
      <c r="AQ46" s="33">
        <f t="shared" si="23"/>
        <v>0</v>
      </c>
      <c r="AR46" s="33">
        <f t="shared" si="24"/>
        <v>0</v>
      </c>
      <c r="AS46" s="29">
        <f t="shared" si="25"/>
        <v>0</v>
      </c>
      <c r="AT46" s="33">
        <f t="shared" si="25"/>
        <v>0</v>
      </c>
      <c r="AU46" s="33">
        <f t="shared" si="25"/>
        <v>0</v>
      </c>
      <c r="AV46" s="28">
        <v>0</v>
      </c>
      <c r="AW46" s="29">
        <f t="shared" si="26"/>
        <v>0</v>
      </c>
      <c r="AX46" s="29">
        <f t="shared" si="27"/>
        <v>0</v>
      </c>
      <c r="AY46" s="28">
        <v>0</v>
      </c>
      <c r="AZ46" s="33">
        <f t="shared" si="28"/>
        <v>0</v>
      </c>
      <c r="BA46" s="33">
        <f t="shared" si="29"/>
        <v>0</v>
      </c>
      <c r="BB46" s="29">
        <f t="shared" si="30"/>
        <v>0</v>
      </c>
      <c r="BC46" s="29">
        <f t="shared" si="30"/>
        <v>0</v>
      </c>
      <c r="BD46" s="29">
        <f t="shared" si="30"/>
        <v>0</v>
      </c>
      <c r="BE46" s="34">
        <f t="shared" si="0"/>
        <v>0</v>
      </c>
      <c r="BF46" s="34">
        <f t="shared" si="31"/>
        <v>0</v>
      </c>
      <c r="BG46" s="34">
        <f t="shared" si="32"/>
        <v>0</v>
      </c>
      <c r="BH46" s="34">
        <f t="shared" si="38"/>
        <v>1</v>
      </c>
      <c r="BI46" s="35">
        <f t="shared" si="38"/>
        <v>2.2000000000000002</v>
      </c>
      <c r="BJ46" s="35">
        <f t="shared" si="34"/>
        <v>13.200000000000001</v>
      </c>
      <c r="BK46" s="35">
        <f t="shared" si="35"/>
        <v>1</v>
      </c>
      <c r="BL46" s="35">
        <f t="shared" si="35"/>
        <v>2.2000000000000002</v>
      </c>
      <c r="BM46" s="35">
        <f t="shared" si="35"/>
        <v>13.200000000000001</v>
      </c>
      <c r="BN46" s="185">
        <f t="shared" si="36"/>
        <v>6.6000000000000005</v>
      </c>
      <c r="BO46" s="205">
        <f t="shared" si="37"/>
        <v>13.2</v>
      </c>
    </row>
    <row r="47" spans="1:67" ht="16.5">
      <c r="A47" s="26">
        <v>40</v>
      </c>
      <c r="B47" s="27" t="s">
        <v>95</v>
      </c>
      <c r="C47" s="28">
        <v>0</v>
      </c>
      <c r="D47" s="29">
        <f t="shared" si="1"/>
        <v>0</v>
      </c>
      <c r="E47" s="29">
        <f t="shared" si="2"/>
        <v>0</v>
      </c>
      <c r="F47" s="28">
        <v>1</v>
      </c>
      <c r="G47" s="30">
        <f t="shared" si="3"/>
        <v>2.2000000000000002</v>
      </c>
      <c r="H47" s="31">
        <f t="shared" si="4"/>
        <v>13.200000000000001</v>
      </c>
      <c r="I47" s="32">
        <f t="shared" si="5"/>
        <v>1</v>
      </c>
      <c r="J47" s="32">
        <f t="shared" si="5"/>
        <v>2.2000000000000002</v>
      </c>
      <c r="K47" s="32">
        <f t="shared" si="5"/>
        <v>13.200000000000001</v>
      </c>
      <c r="L47" s="28">
        <v>0</v>
      </c>
      <c r="M47" s="29">
        <f t="shared" si="6"/>
        <v>0</v>
      </c>
      <c r="N47" s="29">
        <f t="shared" si="7"/>
        <v>0</v>
      </c>
      <c r="O47" s="28">
        <v>0</v>
      </c>
      <c r="P47" s="33">
        <f t="shared" si="8"/>
        <v>0</v>
      </c>
      <c r="Q47" s="33">
        <f t="shared" si="9"/>
        <v>0</v>
      </c>
      <c r="R47" s="32">
        <f t="shared" si="10"/>
        <v>0</v>
      </c>
      <c r="S47" s="32">
        <f t="shared" si="10"/>
        <v>0</v>
      </c>
      <c r="T47" s="32">
        <f t="shared" si="10"/>
        <v>0</v>
      </c>
      <c r="U47" s="28">
        <v>0</v>
      </c>
      <c r="V47" s="29">
        <f t="shared" si="11"/>
        <v>0</v>
      </c>
      <c r="W47" s="29">
        <f t="shared" si="12"/>
        <v>0</v>
      </c>
      <c r="X47" s="28">
        <v>2</v>
      </c>
      <c r="Y47" s="33">
        <f t="shared" si="13"/>
        <v>4.4000000000000004</v>
      </c>
      <c r="Z47" s="33">
        <f t="shared" si="14"/>
        <v>26.400000000000002</v>
      </c>
      <c r="AA47" s="32">
        <f t="shared" si="15"/>
        <v>2</v>
      </c>
      <c r="AB47" s="32">
        <f t="shared" si="15"/>
        <v>4.4000000000000004</v>
      </c>
      <c r="AC47" s="32">
        <f t="shared" si="15"/>
        <v>26.400000000000002</v>
      </c>
      <c r="AD47" s="28">
        <v>0</v>
      </c>
      <c r="AE47" s="29">
        <f t="shared" si="16"/>
        <v>0</v>
      </c>
      <c r="AF47" s="29">
        <f t="shared" si="17"/>
        <v>0</v>
      </c>
      <c r="AG47" s="28">
        <v>0</v>
      </c>
      <c r="AH47" s="30">
        <f t="shared" si="18"/>
        <v>0</v>
      </c>
      <c r="AI47" s="30">
        <f t="shared" si="19"/>
        <v>0</v>
      </c>
      <c r="AJ47" s="29">
        <f t="shared" si="20"/>
        <v>0</v>
      </c>
      <c r="AK47" s="33">
        <f t="shared" si="20"/>
        <v>0</v>
      </c>
      <c r="AL47" s="33">
        <f t="shared" si="20"/>
        <v>0</v>
      </c>
      <c r="AM47" s="28">
        <v>0</v>
      </c>
      <c r="AN47" s="29">
        <f t="shared" si="21"/>
        <v>0</v>
      </c>
      <c r="AO47" s="29">
        <f t="shared" si="22"/>
        <v>0</v>
      </c>
      <c r="AP47" s="28">
        <v>0</v>
      </c>
      <c r="AQ47" s="33">
        <f t="shared" si="23"/>
        <v>0</v>
      </c>
      <c r="AR47" s="33">
        <f t="shared" si="24"/>
        <v>0</v>
      </c>
      <c r="AS47" s="29">
        <f t="shared" si="25"/>
        <v>0</v>
      </c>
      <c r="AT47" s="33">
        <f t="shared" si="25"/>
        <v>0</v>
      </c>
      <c r="AU47" s="33">
        <f t="shared" si="25"/>
        <v>0</v>
      </c>
      <c r="AV47" s="28">
        <v>0</v>
      </c>
      <c r="AW47" s="29">
        <f t="shared" si="26"/>
        <v>0</v>
      </c>
      <c r="AX47" s="29">
        <f t="shared" si="27"/>
        <v>0</v>
      </c>
      <c r="AY47" s="28">
        <v>0</v>
      </c>
      <c r="AZ47" s="33">
        <f t="shared" si="28"/>
        <v>0</v>
      </c>
      <c r="BA47" s="33">
        <f t="shared" si="29"/>
        <v>0</v>
      </c>
      <c r="BB47" s="29">
        <f t="shared" si="30"/>
        <v>0</v>
      </c>
      <c r="BC47" s="29">
        <f t="shared" si="30"/>
        <v>0</v>
      </c>
      <c r="BD47" s="29">
        <f t="shared" si="30"/>
        <v>0</v>
      </c>
      <c r="BE47" s="34">
        <f t="shared" si="0"/>
        <v>0</v>
      </c>
      <c r="BF47" s="34">
        <f t="shared" si="31"/>
        <v>0</v>
      </c>
      <c r="BG47" s="34">
        <f t="shared" si="32"/>
        <v>0</v>
      </c>
      <c r="BH47" s="34">
        <f t="shared" si="38"/>
        <v>3</v>
      </c>
      <c r="BI47" s="35">
        <f t="shared" si="38"/>
        <v>6.6000000000000005</v>
      </c>
      <c r="BJ47" s="35">
        <f t="shared" si="34"/>
        <v>39.6</v>
      </c>
      <c r="BK47" s="35">
        <f t="shared" si="35"/>
        <v>3</v>
      </c>
      <c r="BL47" s="35">
        <f t="shared" si="35"/>
        <v>6.6000000000000005</v>
      </c>
      <c r="BM47" s="35">
        <f t="shared" si="35"/>
        <v>39.6</v>
      </c>
      <c r="BN47" s="185">
        <f t="shared" si="36"/>
        <v>19.8</v>
      </c>
      <c r="BO47" s="205">
        <f t="shared" si="37"/>
        <v>39.6</v>
      </c>
    </row>
    <row r="48" spans="1:67" ht="16.5">
      <c r="A48" s="26">
        <v>41</v>
      </c>
      <c r="B48" s="27" t="s">
        <v>96</v>
      </c>
      <c r="C48" s="28">
        <v>0</v>
      </c>
      <c r="D48" s="29">
        <f t="shared" si="1"/>
        <v>0</v>
      </c>
      <c r="E48" s="29">
        <f t="shared" si="2"/>
        <v>0</v>
      </c>
      <c r="F48" s="28">
        <v>0</v>
      </c>
      <c r="G48" s="30">
        <f t="shared" si="3"/>
        <v>0</v>
      </c>
      <c r="H48" s="31">
        <f t="shared" si="4"/>
        <v>0</v>
      </c>
      <c r="I48" s="32">
        <f t="shared" si="5"/>
        <v>0</v>
      </c>
      <c r="J48" s="32">
        <f t="shared" si="5"/>
        <v>0</v>
      </c>
      <c r="K48" s="32">
        <f t="shared" si="5"/>
        <v>0</v>
      </c>
      <c r="L48" s="28">
        <v>0</v>
      </c>
      <c r="M48" s="29">
        <f t="shared" si="6"/>
        <v>0</v>
      </c>
      <c r="N48" s="29">
        <f t="shared" si="7"/>
        <v>0</v>
      </c>
      <c r="O48" s="28">
        <v>0</v>
      </c>
      <c r="P48" s="33">
        <f t="shared" si="8"/>
        <v>0</v>
      </c>
      <c r="Q48" s="33">
        <f t="shared" si="9"/>
        <v>0</v>
      </c>
      <c r="R48" s="32">
        <f t="shared" si="10"/>
        <v>0</v>
      </c>
      <c r="S48" s="32">
        <f t="shared" si="10"/>
        <v>0</v>
      </c>
      <c r="T48" s="32">
        <f t="shared" si="10"/>
        <v>0</v>
      </c>
      <c r="U48" s="28">
        <v>3</v>
      </c>
      <c r="V48" s="29">
        <f t="shared" si="11"/>
        <v>14.052</v>
      </c>
      <c r="W48" s="29">
        <f t="shared" si="12"/>
        <v>84.311999999999998</v>
      </c>
      <c r="X48" s="28">
        <v>0</v>
      </c>
      <c r="Y48" s="33">
        <f t="shared" si="13"/>
        <v>0</v>
      </c>
      <c r="Z48" s="33">
        <f t="shared" si="14"/>
        <v>0</v>
      </c>
      <c r="AA48" s="32">
        <f t="shared" si="15"/>
        <v>3</v>
      </c>
      <c r="AB48" s="32">
        <f t="shared" si="15"/>
        <v>14.052</v>
      </c>
      <c r="AC48" s="32">
        <f t="shared" si="15"/>
        <v>84.311999999999998</v>
      </c>
      <c r="AD48" s="28">
        <v>1</v>
      </c>
      <c r="AE48" s="29">
        <f t="shared" si="16"/>
        <v>4.6840000000000002</v>
      </c>
      <c r="AF48" s="29">
        <f t="shared" si="17"/>
        <v>28.103999999999999</v>
      </c>
      <c r="AG48" s="28">
        <v>0</v>
      </c>
      <c r="AH48" s="30">
        <f t="shared" si="18"/>
        <v>0</v>
      </c>
      <c r="AI48" s="30">
        <f t="shared" si="19"/>
        <v>0</v>
      </c>
      <c r="AJ48" s="29">
        <f t="shared" si="20"/>
        <v>1</v>
      </c>
      <c r="AK48" s="33">
        <f t="shared" si="20"/>
        <v>4.6840000000000002</v>
      </c>
      <c r="AL48" s="33">
        <f t="shared" si="20"/>
        <v>28.103999999999999</v>
      </c>
      <c r="AM48" s="28">
        <v>0</v>
      </c>
      <c r="AN48" s="29">
        <f t="shared" si="21"/>
        <v>0</v>
      </c>
      <c r="AO48" s="29">
        <f t="shared" si="22"/>
        <v>0</v>
      </c>
      <c r="AP48" s="28">
        <v>0</v>
      </c>
      <c r="AQ48" s="33">
        <f t="shared" si="23"/>
        <v>0</v>
      </c>
      <c r="AR48" s="33">
        <f t="shared" si="24"/>
        <v>0</v>
      </c>
      <c r="AS48" s="29">
        <f t="shared" si="25"/>
        <v>0</v>
      </c>
      <c r="AT48" s="33">
        <f t="shared" si="25"/>
        <v>0</v>
      </c>
      <c r="AU48" s="33">
        <f t="shared" si="25"/>
        <v>0</v>
      </c>
      <c r="AV48" s="28">
        <v>0</v>
      </c>
      <c r="AW48" s="29">
        <f t="shared" si="26"/>
        <v>0</v>
      </c>
      <c r="AX48" s="29">
        <f t="shared" si="27"/>
        <v>0</v>
      </c>
      <c r="AY48" s="28">
        <v>0</v>
      </c>
      <c r="AZ48" s="33">
        <f t="shared" si="28"/>
        <v>0</v>
      </c>
      <c r="BA48" s="33">
        <f t="shared" si="29"/>
        <v>0</v>
      </c>
      <c r="BB48" s="29">
        <f t="shared" si="30"/>
        <v>0</v>
      </c>
      <c r="BC48" s="29">
        <f t="shared" si="30"/>
        <v>0</v>
      </c>
      <c r="BD48" s="29">
        <f t="shared" si="30"/>
        <v>0</v>
      </c>
      <c r="BE48" s="34">
        <f t="shared" si="0"/>
        <v>3</v>
      </c>
      <c r="BF48" s="34">
        <f t="shared" si="31"/>
        <v>14.052</v>
      </c>
      <c r="BG48" s="34">
        <f t="shared" si="32"/>
        <v>84.311999999999998</v>
      </c>
      <c r="BH48" s="34">
        <f t="shared" si="38"/>
        <v>0</v>
      </c>
      <c r="BI48" s="35">
        <f t="shared" si="38"/>
        <v>0</v>
      </c>
      <c r="BJ48" s="35">
        <f t="shared" si="34"/>
        <v>0</v>
      </c>
      <c r="BK48" s="35">
        <f t="shared" si="35"/>
        <v>3</v>
      </c>
      <c r="BL48" s="35">
        <f t="shared" si="35"/>
        <v>14.052</v>
      </c>
      <c r="BM48" s="35">
        <f t="shared" si="35"/>
        <v>84.311999999999998</v>
      </c>
      <c r="BN48" s="185">
        <f t="shared" si="36"/>
        <v>42.155999999999999</v>
      </c>
      <c r="BO48" s="205">
        <f t="shared" si="37"/>
        <v>84.3</v>
      </c>
    </row>
    <row r="49" spans="1:67" ht="16.5">
      <c r="A49" s="26">
        <v>42</v>
      </c>
      <c r="B49" s="27" t="s">
        <v>97</v>
      </c>
      <c r="C49" s="28">
        <v>0</v>
      </c>
      <c r="D49" s="29">
        <f t="shared" si="1"/>
        <v>0</v>
      </c>
      <c r="E49" s="29">
        <f t="shared" si="2"/>
        <v>0</v>
      </c>
      <c r="F49" s="28">
        <v>0</v>
      </c>
      <c r="G49" s="30">
        <f t="shared" si="3"/>
        <v>0</v>
      </c>
      <c r="H49" s="31">
        <f t="shared" si="4"/>
        <v>0</v>
      </c>
      <c r="I49" s="32">
        <f t="shared" si="5"/>
        <v>0</v>
      </c>
      <c r="J49" s="32">
        <f t="shared" si="5"/>
        <v>0</v>
      </c>
      <c r="K49" s="32">
        <f t="shared" si="5"/>
        <v>0</v>
      </c>
      <c r="L49" s="28">
        <v>0</v>
      </c>
      <c r="M49" s="29">
        <f t="shared" si="6"/>
        <v>0</v>
      </c>
      <c r="N49" s="29">
        <f t="shared" si="7"/>
        <v>0</v>
      </c>
      <c r="O49" s="28">
        <v>0</v>
      </c>
      <c r="P49" s="33">
        <f t="shared" si="8"/>
        <v>0</v>
      </c>
      <c r="Q49" s="33">
        <f t="shared" si="9"/>
        <v>0</v>
      </c>
      <c r="R49" s="32">
        <f t="shared" si="10"/>
        <v>0</v>
      </c>
      <c r="S49" s="32">
        <f t="shared" si="10"/>
        <v>0</v>
      </c>
      <c r="T49" s="32">
        <f t="shared" si="10"/>
        <v>0</v>
      </c>
      <c r="U49" s="28">
        <v>0</v>
      </c>
      <c r="V49" s="29">
        <f t="shared" si="11"/>
        <v>0</v>
      </c>
      <c r="W49" s="29">
        <f t="shared" si="12"/>
        <v>0</v>
      </c>
      <c r="X49" s="28">
        <v>0</v>
      </c>
      <c r="Y49" s="33">
        <f t="shared" si="13"/>
        <v>0</v>
      </c>
      <c r="Z49" s="33">
        <f t="shared" si="14"/>
        <v>0</v>
      </c>
      <c r="AA49" s="32">
        <f t="shared" si="15"/>
        <v>0</v>
      </c>
      <c r="AB49" s="32">
        <f t="shared" si="15"/>
        <v>0</v>
      </c>
      <c r="AC49" s="32">
        <f t="shared" si="15"/>
        <v>0</v>
      </c>
      <c r="AD49" s="28">
        <v>0</v>
      </c>
      <c r="AE49" s="29">
        <f t="shared" si="16"/>
        <v>0</v>
      </c>
      <c r="AF49" s="29">
        <f t="shared" si="17"/>
        <v>0</v>
      </c>
      <c r="AG49" s="28">
        <v>0</v>
      </c>
      <c r="AH49" s="30">
        <f t="shared" si="18"/>
        <v>0</v>
      </c>
      <c r="AI49" s="30">
        <f t="shared" si="19"/>
        <v>0</v>
      </c>
      <c r="AJ49" s="29">
        <f t="shared" si="20"/>
        <v>0</v>
      </c>
      <c r="AK49" s="33">
        <f t="shared" si="20"/>
        <v>0</v>
      </c>
      <c r="AL49" s="33">
        <f t="shared" si="20"/>
        <v>0</v>
      </c>
      <c r="AM49" s="28">
        <v>0</v>
      </c>
      <c r="AN49" s="29">
        <f t="shared" si="21"/>
        <v>0</v>
      </c>
      <c r="AO49" s="29">
        <f t="shared" si="22"/>
        <v>0</v>
      </c>
      <c r="AP49" s="28">
        <v>0</v>
      </c>
      <c r="AQ49" s="33">
        <f t="shared" si="23"/>
        <v>0</v>
      </c>
      <c r="AR49" s="33">
        <f t="shared" si="24"/>
        <v>0</v>
      </c>
      <c r="AS49" s="29">
        <f t="shared" si="25"/>
        <v>0</v>
      </c>
      <c r="AT49" s="33">
        <f t="shared" si="25"/>
        <v>0</v>
      </c>
      <c r="AU49" s="33">
        <f t="shared" si="25"/>
        <v>0</v>
      </c>
      <c r="AV49" s="28">
        <v>0</v>
      </c>
      <c r="AW49" s="29">
        <f t="shared" si="26"/>
        <v>0</v>
      </c>
      <c r="AX49" s="29">
        <f t="shared" si="27"/>
        <v>0</v>
      </c>
      <c r="AY49" s="28">
        <v>0</v>
      </c>
      <c r="AZ49" s="33">
        <f t="shared" si="28"/>
        <v>0</v>
      </c>
      <c r="BA49" s="33">
        <f t="shared" si="29"/>
        <v>0</v>
      </c>
      <c r="BB49" s="29">
        <f t="shared" si="30"/>
        <v>0</v>
      </c>
      <c r="BC49" s="29">
        <f t="shared" si="30"/>
        <v>0</v>
      </c>
      <c r="BD49" s="29">
        <f t="shared" si="30"/>
        <v>0</v>
      </c>
      <c r="BE49" s="34">
        <f t="shared" si="0"/>
        <v>0</v>
      </c>
      <c r="BF49" s="34">
        <f t="shared" si="31"/>
        <v>0</v>
      </c>
      <c r="BG49" s="34">
        <f t="shared" si="32"/>
        <v>0</v>
      </c>
      <c r="BH49" s="34">
        <f t="shared" si="38"/>
        <v>0</v>
      </c>
      <c r="BI49" s="35">
        <f t="shared" si="38"/>
        <v>0</v>
      </c>
      <c r="BJ49" s="35">
        <f t="shared" si="34"/>
        <v>0</v>
      </c>
      <c r="BK49" s="35">
        <f t="shared" si="35"/>
        <v>0</v>
      </c>
      <c r="BL49" s="35">
        <f t="shared" si="35"/>
        <v>0</v>
      </c>
      <c r="BM49" s="35">
        <f t="shared" si="35"/>
        <v>0</v>
      </c>
      <c r="BN49" s="185">
        <f t="shared" si="36"/>
        <v>0</v>
      </c>
      <c r="BO49" s="205">
        <f t="shared" si="37"/>
        <v>0</v>
      </c>
    </row>
    <row r="50" spans="1:67" ht="16.5">
      <c r="A50" s="26">
        <v>43</v>
      </c>
      <c r="B50" s="27" t="s">
        <v>98</v>
      </c>
      <c r="C50" s="28">
        <v>2</v>
      </c>
      <c r="D50" s="29">
        <f t="shared" si="1"/>
        <v>9.3680000000000003</v>
      </c>
      <c r="E50" s="29">
        <f t="shared" si="2"/>
        <v>56.207999999999998</v>
      </c>
      <c r="F50" s="28">
        <v>0</v>
      </c>
      <c r="G50" s="30">
        <f t="shared" si="3"/>
        <v>0</v>
      </c>
      <c r="H50" s="31">
        <f t="shared" si="4"/>
        <v>0</v>
      </c>
      <c r="I50" s="32">
        <f t="shared" si="5"/>
        <v>2</v>
      </c>
      <c r="J50" s="32">
        <f t="shared" si="5"/>
        <v>9.3680000000000003</v>
      </c>
      <c r="K50" s="32">
        <f t="shared" si="5"/>
        <v>56.207999999999998</v>
      </c>
      <c r="L50" s="28">
        <v>0</v>
      </c>
      <c r="M50" s="29">
        <f t="shared" si="6"/>
        <v>0</v>
      </c>
      <c r="N50" s="29">
        <f t="shared" si="7"/>
        <v>0</v>
      </c>
      <c r="O50" s="28">
        <v>0</v>
      </c>
      <c r="P50" s="33">
        <f t="shared" si="8"/>
        <v>0</v>
      </c>
      <c r="Q50" s="33">
        <f t="shared" si="9"/>
        <v>0</v>
      </c>
      <c r="R50" s="32">
        <f t="shared" si="10"/>
        <v>0</v>
      </c>
      <c r="S50" s="32">
        <f t="shared" si="10"/>
        <v>0</v>
      </c>
      <c r="T50" s="32">
        <f t="shared" si="10"/>
        <v>0</v>
      </c>
      <c r="U50" s="28">
        <v>1</v>
      </c>
      <c r="V50" s="29">
        <f t="shared" si="11"/>
        <v>4.6840000000000002</v>
      </c>
      <c r="W50" s="29">
        <f t="shared" si="12"/>
        <v>28.103999999999999</v>
      </c>
      <c r="X50" s="28">
        <v>0</v>
      </c>
      <c r="Y50" s="33">
        <f t="shared" si="13"/>
        <v>0</v>
      </c>
      <c r="Z50" s="33">
        <f t="shared" si="14"/>
        <v>0</v>
      </c>
      <c r="AA50" s="32">
        <f t="shared" si="15"/>
        <v>1</v>
      </c>
      <c r="AB50" s="32">
        <f t="shared" si="15"/>
        <v>4.6840000000000002</v>
      </c>
      <c r="AC50" s="32">
        <f t="shared" si="15"/>
        <v>28.103999999999999</v>
      </c>
      <c r="AD50" s="28">
        <v>0</v>
      </c>
      <c r="AE50" s="29">
        <f t="shared" si="16"/>
        <v>0</v>
      </c>
      <c r="AF50" s="29">
        <f t="shared" si="17"/>
        <v>0</v>
      </c>
      <c r="AG50" s="28">
        <v>0</v>
      </c>
      <c r="AH50" s="30">
        <f t="shared" si="18"/>
        <v>0</v>
      </c>
      <c r="AI50" s="30">
        <f t="shared" si="19"/>
        <v>0</v>
      </c>
      <c r="AJ50" s="29">
        <f t="shared" si="20"/>
        <v>0</v>
      </c>
      <c r="AK50" s="33">
        <f t="shared" si="20"/>
        <v>0</v>
      </c>
      <c r="AL50" s="33">
        <f t="shared" si="20"/>
        <v>0</v>
      </c>
      <c r="AM50" s="28">
        <v>0</v>
      </c>
      <c r="AN50" s="29">
        <f t="shared" si="21"/>
        <v>0</v>
      </c>
      <c r="AO50" s="29">
        <f t="shared" si="22"/>
        <v>0</v>
      </c>
      <c r="AP50" s="28">
        <v>0</v>
      </c>
      <c r="AQ50" s="33">
        <f t="shared" si="23"/>
        <v>0</v>
      </c>
      <c r="AR50" s="33">
        <f t="shared" si="24"/>
        <v>0</v>
      </c>
      <c r="AS50" s="29">
        <f t="shared" si="25"/>
        <v>0</v>
      </c>
      <c r="AT50" s="33">
        <f t="shared" si="25"/>
        <v>0</v>
      </c>
      <c r="AU50" s="33">
        <f t="shared" si="25"/>
        <v>0</v>
      </c>
      <c r="AV50" s="28"/>
      <c r="AW50" s="29">
        <f t="shared" si="26"/>
        <v>0</v>
      </c>
      <c r="AX50" s="29">
        <f t="shared" si="27"/>
        <v>0</v>
      </c>
      <c r="AY50" s="28">
        <v>0</v>
      </c>
      <c r="AZ50" s="33">
        <f t="shared" si="28"/>
        <v>0</v>
      </c>
      <c r="BA50" s="33">
        <f t="shared" si="29"/>
        <v>0</v>
      </c>
      <c r="BB50" s="29">
        <f t="shared" si="30"/>
        <v>0</v>
      </c>
      <c r="BC50" s="29">
        <f t="shared" si="30"/>
        <v>0</v>
      </c>
      <c r="BD50" s="29">
        <f t="shared" si="30"/>
        <v>0</v>
      </c>
      <c r="BE50" s="34">
        <f t="shared" si="0"/>
        <v>3</v>
      </c>
      <c r="BF50" s="34">
        <f t="shared" si="31"/>
        <v>14.052</v>
      </c>
      <c r="BG50" s="34">
        <f t="shared" si="32"/>
        <v>84.311999999999998</v>
      </c>
      <c r="BH50" s="34">
        <f t="shared" si="38"/>
        <v>0</v>
      </c>
      <c r="BI50" s="35">
        <f t="shared" si="38"/>
        <v>0</v>
      </c>
      <c r="BJ50" s="35">
        <f t="shared" si="34"/>
        <v>0</v>
      </c>
      <c r="BK50" s="35">
        <f t="shared" si="35"/>
        <v>3</v>
      </c>
      <c r="BL50" s="35">
        <f t="shared" si="35"/>
        <v>14.052</v>
      </c>
      <c r="BM50" s="35">
        <f t="shared" si="35"/>
        <v>84.311999999999998</v>
      </c>
      <c r="BN50" s="185">
        <f t="shared" si="36"/>
        <v>42.155999999999999</v>
      </c>
      <c r="BO50" s="205">
        <f t="shared" si="37"/>
        <v>84.3</v>
      </c>
    </row>
    <row r="51" spans="1:67" ht="16.5">
      <c r="A51" s="26">
        <v>44</v>
      </c>
      <c r="B51" s="27" t="s">
        <v>99</v>
      </c>
      <c r="C51" s="28">
        <v>0</v>
      </c>
      <c r="D51" s="29">
        <f t="shared" si="1"/>
        <v>0</v>
      </c>
      <c r="E51" s="29">
        <f t="shared" si="2"/>
        <v>0</v>
      </c>
      <c r="F51" s="28">
        <v>1</v>
      </c>
      <c r="G51" s="30">
        <f t="shared" si="3"/>
        <v>2.2000000000000002</v>
      </c>
      <c r="H51" s="31">
        <f t="shared" si="4"/>
        <v>13.200000000000001</v>
      </c>
      <c r="I51" s="32">
        <f t="shared" si="5"/>
        <v>1</v>
      </c>
      <c r="J51" s="32">
        <f t="shared" si="5"/>
        <v>2.2000000000000002</v>
      </c>
      <c r="K51" s="32">
        <f t="shared" si="5"/>
        <v>13.200000000000001</v>
      </c>
      <c r="L51" s="28">
        <v>0</v>
      </c>
      <c r="M51" s="29">
        <f t="shared" si="6"/>
        <v>0</v>
      </c>
      <c r="N51" s="29">
        <f t="shared" si="7"/>
        <v>0</v>
      </c>
      <c r="O51" s="28">
        <v>0</v>
      </c>
      <c r="P51" s="33">
        <f t="shared" si="8"/>
        <v>0</v>
      </c>
      <c r="Q51" s="33">
        <f t="shared" si="9"/>
        <v>0</v>
      </c>
      <c r="R51" s="32">
        <f t="shared" si="10"/>
        <v>0</v>
      </c>
      <c r="S51" s="32">
        <f t="shared" si="10"/>
        <v>0</v>
      </c>
      <c r="T51" s="32">
        <f t="shared" si="10"/>
        <v>0</v>
      </c>
      <c r="U51" s="28">
        <v>0</v>
      </c>
      <c r="V51" s="29">
        <f t="shared" si="11"/>
        <v>0</v>
      </c>
      <c r="W51" s="29">
        <f t="shared" si="12"/>
        <v>0</v>
      </c>
      <c r="X51" s="28">
        <v>0</v>
      </c>
      <c r="Y51" s="33">
        <f t="shared" si="13"/>
        <v>0</v>
      </c>
      <c r="Z51" s="33">
        <f t="shared" si="14"/>
        <v>0</v>
      </c>
      <c r="AA51" s="32">
        <f t="shared" si="15"/>
        <v>0</v>
      </c>
      <c r="AB51" s="32">
        <f t="shared" si="15"/>
        <v>0</v>
      </c>
      <c r="AC51" s="32">
        <f t="shared" si="15"/>
        <v>0</v>
      </c>
      <c r="AD51" s="28">
        <v>0</v>
      </c>
      <c r="AE51" s="29">
        <f t="shared" si="16"/>
        <v>0</v>
      </c>
      <c r="AF51" s="29">
        <f t="shared" si="17"/>
        <v>0</v>
      </c>
      <c r="AG51" s="28">
        <v>0</v>
      </c>
      <c r="AH51" s="30">
        <f t="shared" si="18"/>
        <v>0</v>
      </c>
      <c r="AI51" s="30">
        <f t="shared" si="19"/>
        <v>0</v>
      </c>
      <c r="AJ51" s="29">
        <f t="shared" si="20"/>
        <v>0</v>
      </c>
      <c r="AK51" s="33">
        <f t="shared" si="20"/>
        <v>0</v>
      </c>
      <c r="AL51" s="33">
        <f t="shared" si="20"/>
        <v>0</v>
      </c>
      <c r="AM51" s="28">
        <v>0</v>
      </c>
      <c r="AN51" s="29">
        <f t="shared" si="21"/>
        <v>0</v>
      </c>
      <c r="AO51" s="29">
        <f t="shared" si="22"/>
        <v>0</v>
      </c>
      <c r="AP51" s="28">
        <v>0</v>
      </c>
      <c r="AQ51" s="33">
        <f t="shared" si="23"/>
        <v>0</v>
      </c>
      <c r="AR51" s="33">
        <f t="shared" si="24"/>
        <v>0</v>
      </c>
      <c r="AS51" s="29">
        <f t="shared" si="25"/>
        <v>0</v>
      </c>
      <c r="AT51" s="33">
        <f t="shared" si="25"/>
        <v>0</v>
      </c>
      <c r="AU51" s="33">
        <f t="shared" si="25"/>
        <v>0</v>
      </c>
      <c r="AV51" s="28">
        <v>0</v>
      </c>
      <c r="AW51" s="29">
        <f t="shared" si="26"/>
        <v>0</v>
      </c>
      <c r="AX51" s="29">
        <f t="shared" si="27"/>
        <v>0</v>
      </c>
      <c r="AY51" s="28">
        <v>0</v>
      </c>
      <c r="AZ51" s="33">
        <f t="shared" si="28"/>
        <v>0</v>
      </c>
      <c r="BA51" s="33">
        <f t="shared" si="29"/>
        <v>0</v>
      </c>
      <c r="BB51" s="29">
        <f t="shared" si="30"/>
        <v>0</v>
      </c>
      <c r="BC51" s="29">
        <f t="shared" si="30"/>
        <v>0</v>
      </c>
      <c r="BD51" s="29">
        <f t="shared" si="30"/>
        <v>0</v>
      </c>
      <c r="BE51" s="34">
        <f t="shared" si="0"/>
        <v>0</v>
      </c>
      <c r="BF51" s="34">
        <f t="shared" si="31"/>
        <v>0</v>
      </c>
      <c r="BG51" s="34">
        <f t="shared" si="32"/>
        <v>0</v>
      </c>
      <c r="BH51" s="34">
        <f t="shared" si="38"/>
        <v>1</v>
      </c>
      <c r="BI51" s="35">
        <f t="shared" si="38"/>
        <v>2.2000000000000002</v>
      </c>
      <c r="BJ51" s="35">
        <f t="shared" si="34"/>
        <v>13.200000000000001</v>
      </c>
      <c r="BK51" s="35">
        <f t="shared" si="35"/>
        <v>1</v>
      </c>
      <c r="BL51" s="35">
        <f t="shared" si="35"/>
        <v>2.2000000000000002</v>
      </c>
      <c r="BM51" s="35">
        <f t="shared" si="35"/>
        <v>13.200000000000001</v>
      </c>
      <c r="BN51" s="185">
        <f t="shared" si="36"/>
        <v>6.6000000000000005</v>
      </c>
      <c r="BO51" s="205">
        <f t="shared" si="37"/>
        <v>13.2</v>
      </c>
    </row>
    <row r="52" spans="1:67" ht="16.5">
      <c r="A52" s="26">
        <v>45</v>
      </c>
      <c r="B52" s="27" t="s">
        <v>100</v>
      </c>
      <c r="C52" s="28">
        <v>1</v>
      </c>
      <c r="D52" s="29">
        <f t="shared" si="1"/>
        <v>4.6840000000000002</v>
      </c>
      <c r="E52" s="29">
        <f t="shared" si="2"/>
        <v>28.103999999999999</v>
      </c>
      <c r="F52" s="28">
        <v>0</v>
      </c>
      <c r="G52" s="30">
        <f t="shared" si="3"/>
        <v>0</v>
      </c>
      <c r="H52" s="31">
        <f t="shared" si="4"/>
        <v>0</v>
      </c>
      <c r="I52" s="32">
        <f t="shared" si="5"/>
        <v>1</v>
      </c>
      <c r="J52" s="32">
        <f t="shared" si="5"/>
        <v>4.6840000000000002</v>
      </c>
      <c r="K52" s="32">
        <f t="shared" si="5"/>
        <v>28.103999999999999</v>
      </c>
      <c r="L52" s="28">
        <v>0</v>
      </c>
      <c r="M52" s="29">
        <f t="shared" si="6"/>
        <v>0</v>
      </c>
      <c r="N52" s="29">
        <f t="shared" si="7"/>
        <v>0</v>
      </c>
      <c r="O52" s="28">
        <v>0</v>
      </c>
      <c r="P52" s="33">
        <f t="shared" si="8"/>
        <v>0</v>
      </c>
      <c r="Q52" s="33">
        <f t="shared" si="9"/>
        <v>0</v>
      </c>
      <c r="R52" s="32">
        <f t="shared" si="10"/>
        <v>0</v>
      </c>
      <c r="S52" s="32">
        <f t="shared" si="10"/>
        <v>0</v>
      </c>
      <c r="T52" s="32">
        <f t="shared" si="10"/>
        <v>0</v>
      </c>
      <c r="U52" s="28">
        <v>0</v>
      </c>
      <c r="V52" s="29">
        <f t="shared" si="11"/>
        <v>0</v>
      </c>
      <c r="W52" s="29">
        <f t="shared" si="12"/>
        <v>0</v>
      </c>
      <c r="X52" s="28">
        <v>0</v>
      </c>
      <c r="Y52" s="33">
        <f t="shared" si="13"/>
        <v>0</v>
      </c>
      <c r="Z52" s="33">
        <f t="shared" si="14"/>
        <v>0</v>
      </c>
      <c r="AA52" s="32">
        <f t="shared" si="15"/>
        <v>0</v>
      </c>
      <c r="AB52" s="32">
        <f t="shared" si="15"/>
        <v>0</v>
      </c>
      <c r="AC52" s="32">
        <f t="shared" si="15"/>
        <v>0</v>
      </c>
      <c r="AD52" s="28">
        <v>0</v>
      </c>
      <c r="AE52" s="29">
        <f t="shared" si="16"/>
        <v>0</v>
      </c>
      <c r="AF52" s="29">
        <f t="shared" si="17"/>
        <v>0</v>
      </c>
      <c r="AG52" s="28">
        <v>0</v>
      </c>
      <c r="AH52" s="30">
        <f t="shared" si="18"/>
        <v>0</v>
      </c>
      <c r="AI52" s="30">
        <f t="shared" si="19"/>
        <v>0</v>
      </c>
      <c r="AJ52" s="29">
        <f t="shared" si="20"/>
        <v>0</v>
      </c>
      <c r="AK52" s="33">
        <f t="shared" si="20"/>
        <v>0</v>
      </c>
      <c r="AL52" s="33">
        <f t="shared" si="20"/>
        <v>0</v>
      </c>
      <c r="AM52" s="28">
        <v>0</v>
      </c>
      <c r="AN52" s="29">
        <f t="shared" si="21"/>
        <v>0</v>
      </c>
      <c r="AO52" s="29">
        <f t="shared" si="22"/>
        <v>0</v>
      </c>
      <c r="AP52" s="28">
        <v>0</v>
      </c>
      <c r="AQ52" s="33">
        <f t="shared" si="23"/>
        <v>0</v>
      </c>
      <c r="AR52" s="33">
        <f t="shared" si="24"/>
        <v>0</v>
      </c>
      <c r="AS52" s="29">
        <f t="shared" si="25"/>
        <v>0</v>
      </c>
      <c r="AT52" s="33">
        <f t="shared" si="25"/>
        <v>0</v>
      </c>
      <c r="AU52" s="33">
        <f t="shared" si="25"/>
        <v>0</v>
      </c>
      <c r="AV52" s="28">
        <v>0</v>
      </c>
      <c r="AW52" s="29">
        <f t="shared" si="26"/>
        <v>0</v>
      </c>
      <c r="AX52" s="29">
        <f t="shared" si="27"/>
        <v>0</v>
      </c>
      <c r="AY52" s="28">
        <v>0</v>
      </c>
      <c r="AZ52" s="33">
        <f t="shared" si="28"/>
        <v>0</v>
      </c>
      <c r="BA52" s="33">
        <f t="shared" si="29"/>
        <v>0</v>
      </c>
      <c r="BB52" s="29">
        <f t="shared" si="30"/>
        <v>0</v>
      </c>
      <c r="BC52" s="29">
        <f t="shared" si="30"/>
        <v>0</v>
      </c>
      <c r="BD52" s="29">
        <f t="shared" si="30"/>
        <v>0</v>
      </c>
      <c r="BE52" s="34">
        <f t="shared" si="0"/>
        <v>1</v>
      </c>
      <c r="BF52" s="34">
        <f t="shared" si="31"/>
        <v>4.6840000000000002</v>
      </c>
      <c r="BG52" s="34">
        <f t="shared" si="32"/>
        <v>28.103999999999999</v>
      </c>
      <c r="BH52" s="34">
        <f t="shared" si="38"/>
        <v>0</v>
      </c>
      <c r="BI52" s="35">
        <f t="shared" si="38"/>
        <v>0</v>
      </c>
      <c r="BJ52" s="35">
        <f t="shared" si="34"/>
        <v>0</v>
      </c>
      <c r="BK52" s="35">
        <f t="shared" si="35"/>
        <v>1</v>
      </c>
      <c r="BL52" s="35">
        <f t="shared" si="35"/>
        <v>4.6840000000000002</v>
      </c>
      <c r="BM52" s="35">
        <f t="shared" si="35"/>
        <v>28.103999999999999</v>
      </c>
      <c r="BN52" s="185">
        <f t="shared" si="36"/>
        <v>14.052</v>
      </c>
      <c r="BO52" s="205">
        <f t="shared" si="37"/>
        <v>28.1</v>
      </c>
    </row>
    <row r="53" spans="1:67" ht="16.5">
      <c r="A53" s="26">
        <v>46</v>
      </c>
      <c r="B53" s="27" t="s">
        <v>101</v>
      </c>
      <c r="C53" s="28">
        <v>0</v>
      </c>
      <c r="D53" s="29">
        <f t="shared" si="1"/>
        <v>0</v>
      </c>
      <c r="E53" s="29">
        <f t="shared" si="2"/>
        <v>0</v>
      </c>
      <c r="F53" s="28">
        <v>0</v>
      </c>
      <c r="G53" s="30">
        <f t="shared" si="3"/>
        <v>0</v>
      </c>
      <c r="H53" s="31">
        <f t="shared" si="4"/>
        <v>0</v>
      </c>
      <c r="I53" s="32">
        <f t="shared" si="5"/>
        <v>0</v>
      </c>
      <c r="J53" s="32">
        <f t="shared" si="5"/>
        <v>0</v>
      </c>
      <c r="K53" s="32">
        <f t="shared" si="5"/>
        <v>0</v>
      </c>
      <c r="L53" s="28">
        <v>0</v>
      </c>
      <c r="M53" s="29">
        <f t="shared" si="6"/>
        <v>0</v>
      </c>
      <c r="N53" s="29">
        <f t="shared" si="7"/>
        <v>0</v>
      </c>
      <c r="O53" s="28">
        <v>0</v>
      </c>
      <c r="P53" s="33">
        <f t="shared" si="8"/>
        <v>0</v>
      </c>
      <c r="Q53" s="33">
        <f t="shared" si="9"/>
        <v>0</v>
      </c>
      <c r="R53" s="32">
        <f t="shared" si="10"/>
        <v>0</v>
      </c>
      <c r="S53" s="32">
        <f t="shared" si="10"/>
        <v>0</v>
      </c>
      <c r="T53" s="32">
        <f t="shared" si="10"/>
        <v>0</v>
      </c>
      <c r="U53" s="28">
        <v>0</v>
      </c>
      <c r="V53" s="29">
        <f t="shared" si="11"/>
        <v>0</v>
      </c>
      <c r="W53" s="29">
        <f t="shared" si="12"/>
        <v>0</v>
      </c>
      <c r="X53" s="28">
        <v>0</v>
      </c>
      <c r="Y53" s="33">
        <f t="shared" si="13"/>
        <v>0</v>
      </c>
      <c r="Z53" s="33">
        <f t="shared" si="14"/>
        <v>0</v>
      </c>
      <c r="AA53" s="32">
        <f t="shared" si="15"/>
        <v>0</v>
      </c>
      <c r="AB53" s="32">
        <f t="shared" si="15"/>
        <v>0</v>
      </c>
      <c r="AC53" s="32">
        <f t="shared" si="15"/>
        <v>0</v>
      </c>
      <c r="AD53" s="28">
        <v>0</v>
      </c>
      <c r="AE53" s="29">
        <f t="shared" si="16"/>
        <v>0</v>
      </c>
      <c r="AF53" s="29">
        <f t="shared" si="17"/>
        <v>0</v>
      </c>
      <c r="AG53" s="28">
        <v>0</v>
      </c>
      <c r="AH53" s="30">
        <f t="shared" si="18"/>
        <v>0</v>
      </c>
      <c r="AI53" s="30">
        <f t="shared" si="19"/>
        <v>0</v>
      </c>
      <c r="AJ53" s="29">
        <f t="shared" si="20"/>
        <v>0</v>
      </c>
      <c r="AK53" s="33">
        <f t="shared" si="20"/>
        <v>0</v>
      </c>
      <c r="AL53" s="33">
        <f t="shared" si="20"/>
        <v>0</v>
      </c>
      <c r="AM53" s="28">
        <v>0</v>
      </c>
      <c r="AN53" s="29">
        <f t="shared" si="21"/>
        <v>0</v>
      </c>
      <c r="AO53" s="29">
        <f t="shared" si="22"/>
        <v>0</v>
      </c>
      <c r="AP53" s="28">
        <v>0</v>
      </c>
      <c r="AQ53" s="33">
        <f t="shared" si="23"/>
        <v>0</v>
      </c>
      <c r="AR53" s="33">
        <f t="shared" si="24"/>
        <v>0</v>
      </c>
      <c r="AS53" s="29">
        <f t="shared" si="25"/>
        <v>0</v>
      </c>
      <c r="AT53" s="33">
        <f t="shared" si="25"/>
        <v>0</v>
      </c>
      <c r="AU53" s="33">
        <f t="shared" si="25"/>
        <v>0</v>
      </c>
      <c r="AV53" s="28">
        <v>0</v>
      </c>
      <c r="AW53" s="29">
        <f t="shared" si="26"/>
        <v>0</v>
      </c>
      <c r="AX53" s="29">
        <f t="shared" si="27"/>
        <v>0</v>
      </c>
      <c r="AY53" s="28">
        <v>0</v>
      </c>
      <c r="AZ53" s="33">
        <f t="shared" si="28"/>
        <v>0</v>
      </c>
      <c r="BA53" s="33">
        <f t="shared" si="29"/>
        <v>0</v>
      </c>
      <c r="BB53" s="29">
        <f t="shared" si="30"/>
        <v>0</v>
      </c>
      <c r="BC53" s="29">
        <f t="shared" si="30"/>
        <v>0</v>
      </c>
      <c r="BD53" s="29">
        <f t="shared" si="30"/>
        <v>0</v>
      </c>
      <c r="BE53" s="34">
        <f t="shared" si="0"/>
        <v>0</v>
      </c>
      <c r="BF53" s="34">
        <f t="shared" si="31"/>
        <v>0</v>
      </c>
      <c r="BG53" s="34">
        <f t="shared" si="32"/>
        <v>0</v>
      </c>
      <c r="BH53" s="34">
        <f t="shared" si="38"/>
        <v>0</v>
      </c>
      <c r="BI53" s="35">
        <f t="shared" si="38"/>
        <v>0</v>
      </c>
      <c r="BJ53" s="35">
        <f t="shared" si="34"/>
        <v>0</v>
      </c>
      <c r="BK53" s="35">
        <f t="shared" si="35"/>
        <v>0</v>
      </c>
      <c r="BL53" s="35">
        <f t="shared" si="35"/>
        <v>0</v>
      </c>
      <c r="BM53" s="35">
        <f t="shared" si="35"/>
        <v>0</v>
      </c>
      <c r="BN53" s="185">
        <f t="shared" si="36"/>
        <v>0</v>
      </c>
      <c r="BO53" s="205">
        <f t="shared" si="37"/>
        <v>0</v>
      </c>
    </row>
    <row r="54" spans="1:67" ht="16.5">
      <c r="A54" s="26">
        <v>47</v>
      </c>
      <c r="B54" s="27" t="s">
        <v>102</v>
      </c>
      <c r="C54" s="28">
        <v>0</v>
      </c>
      <c r="D54" s="29">
        <f t="shared" si="1"/>
        <v>0</v>
      </c>
      <c r="E54" s="29">
        <f t="shared" si="2"/>
        <v>0</v>
      </c>
      <c r="F54" s="28">
        <v>0</v>
      </c>
      <c r="G54" s="30">
        <f t="shared" si="3"/>
        <v>0</v>
      </c>
      <c r="H54" s="31">
        <f t="shared" si="4"/>
        <v>0</v>
      </c>
      <c r="I54" s="32">
        <f t="shared" si="5"/>
        <v>0</v>
      </c>
      <c r="J54" s="32">
        <f t="shared" si="5"/>
        <v>0</v>
      </c>
      <c r="K54" s="32">
        <f t="shared" si="5"/>
        <v>0</v>
      </c>
      <c r="L54" s="28">
        <v>0</v>
      </c>
      <c r="M54" s="29">
        <f t="shared" si="6"/>
        <v>0</v>
      </c>
      <c r="N54" s="29">
        <f t="shared" si="7"/>
        <v>0</v>
      </c>
      <c r="O54" s="28">
        <v>0</v>
      </c>
      <c r="P54" s="33">
        <f t="shared" si="8"/>
        <v>0</v>
      </c>
      <c r="Q54" s="33">
        <f t="shared" si="9"/>
        <v>0</v>
      </c>
      <c r="R54" s="32">
        <f t="shared" si="10"/>
        <v>0</v>
      </c>
      <c r="S54" s="32">
        <f t="shared" si="10"/>
        <v>0</v>
      </c>
      <c r="T54" s="32">
        <f t="shared" si="10"/>
        <v>0</v>
      </c>
      <c r="U54" s="28">
        <v>0</v>
      </c>
      <c r="V54" s="29">
        <f t="shared" si="11"/>
        <v>0</v>
      </c>
      <c r="W54" s="29">
        <f t="shared" si="12"/>
        <v>0</v>
      </c>
      <c r="X54" s="28">
        <v>0</v>
      </c>
      <c r="Y54" s="33">
        <f t="shared" si="13"/>
        <v>0</v>
      </c>
      <c r="Z54" s="33">
        <f t="shared" si="14"/>
        <v>0</v>
      </c>
      <c r="AA54" s="32">
        <f t="shared" si="15"/>
        <v>0</v>
      </c>
      <c r="AB54" s="32">
        <f t="shared" si="15"/>
        <v>0</v>
      </c>
      <c r="AC54" s="32">
        <f t="shared" si="15"/>
        <v>0</v>
      </c>
      <c r="AD54" s="28">
        <v>0</v>
      </c>
      <c r="AE54" s="29">
        <f t="shared" si="16"/>
        <v>0</v>
      </c>
      <c r="AF54" s="29">
        <f t="shared" si="17"/>
        <v>0</v>
      </c>
      <c r="AG54" s="28">
        <v>0</v>
      </c>
      <c r="AH54" s="30">
        <f t="shared" si="18"/>
        <v>0</v>
      </c>
      <c r="AI54" s="30">
        <f t="shared" si="19"/>
        <v>0</v>
      </c>
      <c r="AJ54" s="29">
        <f t="shared" si="20"/>
        <v>0</v>
      </c>
      <c r="AK54" s="33">
        <f t="shared" si="20"/>
        <v>0</v>
      </c>
      <c r="AL54" s="33">
        <f t="shared" si="20"/>
        <v>0</v>
      </c>
      <c r="AM54" s="28">
        <v>0</v>
      </c>
      <c r="AN54" s="29">
        <f t="shared" si="21"/>
        <v>0</v>
      </c>
      <c r="AO54" s="29">
        <f t="shared" si="22"/>
        <v>0</v>
      </c>
      <c r="AP54" s="28">
        <v>0</v>
      </c>
      <c r="AQ54" s="33">
        <f t="shared" si="23"/>
        <v>0</v>
      </c>
      <c r="AR54" s="33">
        <f t="shared" si="24"/>
        <v>0</v>
      </c>
      <c r="AS54" s="29">
        <f t="shared" si="25"/>
        <v>0</v>
      </c>
      <c r="AT54" s="33">
        <f t="shared" si="25"/>
        <v>0</v>
      </c>
      <c r="AU54" s="33">
        <f t="shared" si="25"/>
        <v>0</v>
      </c>
      <c r="AV54" s="28">
        <v>0</v>
      </c>
      <c r="AW54" s="29">
        <f t="shared" si="26"/>
        <v>0</v>
      </c>
      <c r="AX54" s="29">
        <f t="shared" si="27"/>
        <v>0</v>
      </c>
      <c r="AY54" s="28">
        <v>0</v>
      </c>
      <c r="AZ54" s="33">
        <f t="shared" si="28"/>
        <v>0</v>
      </c>
      <c r="BA54" s="33">
        <f t="shared" si="29"/>
        <v>0</v>
      </c>
      <c r="BB54" s="29">
        <f t="shared" si="30"/>
        <v>0</v>
      </c>
      <c r="BC54" s="29">
        <f t="shared" si="30"/>
        <v>0</v>
      </c>
      <c r="BD54" s="29">
        <f t="shared" si="30"/>
        <v>0</v>
      </c>
      <c r="BE54" s="34">
        <f t="shared" si="0"/>
        <v>0</v>
      </c>
      <c r="BF54" s="34">
        <f t="shared" si="31"/>
        <v>0</v>
      </c>
      <c r="BG54" s="34">
        <f t="shared" si="32"/>
        <v>0</v>
      </c>
      <c r="BH54" s="34">
        <f t="shared" si="38"/>
        <v>0</v>
      </c>
      <c r="BI54" s="35">
        <f t="shared" si="38"/>
        <v>0</v>
      </c>
      <c r="BJ54" s="35">
        <f t="shared" si="34"/>
        <v>0</v>
      </c>
      <c r="BK54" s="35">
        <f t="shared" si="35"/>
        <v>0</v>
      </c>
      <c r="BL54" s="35">
        <f t="shared" si="35"/>
        <v>0</v>
      </c>
      <c r="BM54" s="35">
        <f t="shared" si="35"/>
        <v>0</v>
      </c>
      <c r="BN54" s="185">
        <f t="shared" si="36"/>
        <v>0</v>
      </c>
      <c r="BO54" s="205">
        <f t="shared" si="37"/>
        <v>0</v>
      </c>
    </row>
    <row r="55" spans="1:67" ht="16.5">
      <c r="A55" s="26">
        <v>48</v>
      </c>
      <c r="B55" s="27" t="s">
        <v>103</v>
      </c>
      <c r="C55" s="28">
        <v>2</v>
      </c>
      <c r="D55" s="29">
        <f t="shared" si="1"/>
        <v>9.3680000000000003</v>
      </c>
      <c r="E55" s="29">
        <f t="shared" si="2"/>
        <v>56.207999999999998</v>
      </c>
      <c r="F55" s="28">
        <v>0</v>
      </c>
      <c r="G55" s="30">
        <f t="shared" si="3"/>
        <v>0</v>
      </c>
      <c r="H55" s="31">
        <f t="shared" si="4"/>
        <v>0</v>
      </c>
      <c r="I55" s="32">
        <f t="shared" si="5"/>
        <v>2</v>
      </c>
      <c r="J55" s="32">
        <f t="shared" si="5"/>
        <v>9.3680000000000003</v>
      </c>
      <c r="K55" s="32">
        <f t="shared" si="5"/>
        <v>56.207999999999998</v>
      </c>
      <c r="L55" s="28">
        <v>0</v>
      </c>
      <c r="M55" s="29">
        <f t="shared" si="6"/>
        <v>0</v>
      </c>
      <c r="N55" s="29">
        <f t="shared" si="7"/>
        <v>0</v>
      </c>
      <c r="O55" s="28">
        <v>0</v>
      </c>
      <c r="P55" s="33">
        <f t="shared" si="8"/>
        <v>0</v>
      </c>
      <c r="Q55" s="33">
        <f t="shared" si="9"/>
        <v>0</v>
      </c>
      <c r="R55" s="32">
        <f t="shared" si="10"/>
        <v>0</v>
      </c>
      <c r="S55" s="32">
        <f t="shared" si="10"/>
        <v>0</v>
      </c>
      <c r="T55" s="32">
        <f t="shared" si="10"/>
        <v>0</v>
      </c>
      <c r="U55" s="28">
        <v>0</v>
      </c>
      <c r="V55" s="29">
        <f t="shared" si="11"/>
        <v>0</v>
      </c>
      <c r="W55" s="29">
        <f t="shared" si="12"/>
        <v>0</v>
      </c>
      <c r="X55" s="28">
        <v>0</v>
      </c>
      <c r="Y55" s="33">
        <f t="shared" si="13"/>
        <v>0</v>
      </c>
      <c r="Z55" s="33">
        <f t="shared" si="14"/>
        <v>0</v>
      </c>
      <c r="AA55" s="32">
        <f t="shared" si="15"/>
        <v>0</v>
      </c>
      <c r="AB55" s="32">
        <f t="shared" si="15"/>
        <v>0</v>
      </c>
      <c r="AC55" s="32">
        <f t="shared" si="15"/>
        <v>0</v>
      </c>
      <c r="AD55" s="28">
        <v>0</v>
      </c>
      <c r="AE55" s="29">
        <f t="shared" si="16"/>
        <v>0</v>
      </c>
      <c r="AF55" s="29">
        <f t="shared" si="17"/>
        <v>0</v>
      </c>
      <c r="AG55" s="28">
        <v>0</v>
      </c>
      <c r="AH55" s="30">
        <f t="shared" si="18"/>
        <v>0</v>
      </c>
      <c r="AI55" s="30">
        <f t="shared" si="19"/>
        <v>0</v>
      </c>
      <c r="AJ55" s="29">
        <f t="shared" si="20"/>
        <v>0</v>
      </c>
      <c r="AK55" s="33">
        <f t="shared" si="20"/>
        <v>0</v>
      </c>
      <c r="AL55" s="33">
        <f t="shared" si="20"/>
        <v>0</v>
      </c>
      <c r="AM55" s="28">
        <v>0</v>
      </c>
      <c r="AN55" s="29">
        <f t="shared" si="21"/>
        <v>0</v>
      </c>
      <c r="AO55" s="29">
        <f t="shared" si="22"/>
        <v>0</v>
      </c>
      <c r="AP55" s="28">
        <v>0</v>
      </c>
      <c r="AQ55" s="33">
        <f t="shared" si="23"/>
        <v>0</v>
      </c>
      <c r="AR55" s="33">
        <f t="shared" si="24"/>
        <v>0</v>
      </c>
      <c r="AS55" s="29">
        <f t="shared" si="25"/>
        <v>0</v>
      </c>
      <c r="AT55" s="33">
        <f t="shared" si="25"/>
        <v>0</v>
      </c>
      <c r="AU55" s="33">
        <f t="shared" si="25"/>
        <v>0</v>
      </c>
      <c r="AV55" s="28">
        <v>0</v>
      </c>
      <c r="AW55" s="29">
        <f t="shared" si="26"/>
        <v>0</v>
      </c>
      <c r="AX55" s="29">
        <f t="shared" si="27"/>
        <v>0</v>
      </c>
      <c r="AY55" s="28">
        <v>0</v>
      </c>
      <c r="AZ55" s="33">
        <f t="shared" si="28"/>
        <v>0</v>
      </c>
      <c r="BA55" s="33">
        <f t="shared" si="29"/>
        <v>0</v>
      </c>
      <c r="BB55" s="29">
        <f t="shared" si="30"/>
        <v>0</v>
      </c>
      <c r="BC55" s="29">
        <f t="shared" si="30"/>
        <v>0</v>
      </c>
      <c r="BD55" s="29">
        <f t="shared" si="30"/>
        <v>0</v>
      </c>
      <c r="BE55" s="34">
        <f t="shared" si="0"/>
        <v>2</v>
      </c>
      <c r="BF55" s="34">
        <f t="shared" si="31"/>
        <v>9.3680000000000003</v>
      </c>
      <c r="BG55" s="34">
        <f t="shared" si="32"/>
        <v>56.207999999999998</v>
      </c>
      <c r="BH55" s="34">
        <f t="shared" si="38"/>
        <v>0</v>
      </c>
      <c r="BI55" s="35">
        <f t="shared" si="38"/>
        <v>0</v>
      </c>
      <c r="BJ55" s="35">
        <f t="shared" si="34"/>
        <v>0</v>
      </c>
      <c r="BK55" s="35">
        <f t="shared" si="35"/>
        <v>2</v>
      </c>
      <c r="BL55" s="35">
        <f t="shared" si="35"/>
        <v>9.3680000000000003</v>
      </c>
      <c r="BM55" s="35">
        <f t="shared" si="35"/>
        <v>56.207999999999998</v>
      </c>
      <c r="BN55" s="185">
        <f t="shared" si="36"/>
        <v>28.103999999999999</v>
      </c>
      <c r="BO55" s="205">
        <f t="shared" si="37"/>
        <v>56.2</v>
      </c>
    </row>
    <row r="56" spans="1:67" ht="16.5">
      <c r="A56" s="26">
        <v>49</v>
      </c>
      <c r="B56" s="27" t="s">
        <v>104</v>
      </c>
      <c r="C56" s="28">
        <v>4</v>
      </c>
      <c r="D56" s="29">
        <f t="shared" si="1"/>
        <v>18.736000000000001</v>
      </c>
      <c r="E56" s="29">
        <f t="shared" si="2"/>
        <v>112.416</v>
      </c>
      <c r="F56" s="28">
        <v>0</v>
      </c>
      <c r="G56" s="30">
        <f t="shared" si="3"/>
        <v>0</v>
      </c>
      <c r="H56" s="31">
        <f t="shared" si="4"/>
        <v>0</v>
      </c>
      <c r="I56" s="32">
        <f t="shared" si="5"/>
        <v>4</v>
      </c>
      <c r="J56" s="32">
        <f t="shared" si="5"/>
        <v>18.736000000000001</v>
      </c>
      <c r="K56" s="32">
        <f t="shared" si="5"/>
        <v>112.416</v>
      </c>
      <c r="L56" s="28">
        <v>0</v>
      </c>
      <c r="M56" s="29">
        <f t="shared" si="6"/>
        <v>0</v>
      </c>
      <c r="N56" s="29">
        <f t="shared" si="7"/>
        <v>0</v>
      </c>
      <c r="O56" s="28">
        <v>0</v>
      </c>
      <c r="P56" s="33">
        <f t="shared" si="8"/>
        <v>0</v>
      </c>
      <c r="Q56" s="33">
        <f t="shared" si="9"/>
        <v>0</v>
      </c>
      <c r="R56" s="32">
        <f t="shared" si="10"/>
        <v>0</v>
      </c>
      <c r="S56" s="32">
        <f t="shared" si="10"/>
        <v>0</v>
      </c>
      <c r="T56" s="32">
        <f t="shared" si="10"/>
        <v>0</v>
      </c>
      <c r="U56" s="28">
        <v>2</v>
      </c>
      <c r="V56" s="29">
        <f t="shared" si="11"/>
        <v>9.3680000000000003</v>
      </c>
      <c r="W56" s="29">
        <f t="shared" si="12"/>
        <v>56.207999999999998</v>
      </c>
      <c r="X56" s="28">
        <v>0</v>
      </c>
      <c r="Y56" s="33">
        <f t="shared" si="13"/>
        <v>0</v>
      </c>
      <c r="Z56" s="33">
        <f t="shared" si="14"/>
        <v>0</v>
      </c>
      <c r="AA56" s="32">
        <f t="shared" si="15"/>
        <v>2</v>
      </c>
      <c r="AB56" s="32">
        <f t="shared" si="15"/>
        <v>9.3680000000000003</v>
      </c>
      <c r="AC56" s="32">
        <f t="shared" si="15"/>
        <v>56.207999999999998</v>
      </c>
      <c r="AD56" s="28">
        <v>0</v>
      </c>
      <c r="AE56" s="29">
        <f t="shared" si="16"/>
        <v>0</v>
      </c>
      <c r="AF56" s="29">
        <f t="shared" si="17"/>
        <v>0</v>
      </c>
      <c r="AG56" s="28">
        <v>0</v>
      </c>
      <c r="AH56" s="30">
        <f t="shared" si="18"/>
        <v>0</v>
      </c>
      <c r="AI56" s="30">
        <f t="shared" si="19"/>
        <v>0</v>
      </c>
      <c r="AJ56" s="29">
        <f t="shared" si="20"/>
        <v>0</v>
      </c>
      <c r="AK56" s="33">
        <f t="shared" si="20"/>
        <v>0</v>
      </c>
      <c r="AL56" s="33">
        <f t="shared" si="20"/>
        <v>0</v>
      </c>
      <c r="AM56" s="28">
        <v>0</v>
      </c>
      <c r="AN56" s="29">
        <f t="shared" si="21"/>
        <v>0</v>
      </c>
      <c r="AO56" s="29">
        <f t="shared" si="22"/>
        <v>0</v>
      </c>
      <c r="AP56" s="28">
        <v>0</v>
      </c>
      <c r="AQ56" s="33">
        <f t="shared" si="23"/>
        <v>0</v>
      </c>
      <c r="AR56" s="33">
        <f t="shared" si="24"/>
        <v>0</v>
      </c>
      <c r="AS56" s="29">
        <f t="shared" si="25"/>
        <v>0</v>
      </c>
      <c r="AT56" s="33">
        <f t="shared" si="25"/>
        <v>0</v>
      </c>
      <c r="AU56" s="33">
        <f t="shared" si="25"/>
        <v>0</v>
      </c>
      <c r="AV56" s="28">
        <v>0</v>
      </c>
      <c r="AW56" s="29">
        <f t="shared" si="26"/>
        <v>0</v>
      </c>
      <c r="AX56" s="29">
        <f t="shared" si="27"/>
        <v>0</v>
      </c>
      <c r="AY56" s="28">
        <v>0</v>
      </c>
      <c r="AZ56" s="33">
        <f t="shared" si="28"/>
        <v>0</v>
      </c>
      <c r="BA56" s="33">
        <f t="shared" si="29"/>
        <v>0</v>
      </c>
      <c r="BB56" s="29">
        <f t="shared" si="30"/>
        <v>0</v>
      </c>
      <c r="BC56" s="29">
        <f t="shared" si="30"/>
        <v>0</v>
      </c>
      <c r="BD56" s="29">
        <f t="shared" si="30"/>
        <v>0</v>
      </c>
      <c r="BE56" s="34">
        <f t="shared" si="0"/>
        <v>6</v>
      </c>
      <c r="BF56" s="34">
        <f t="shared" si="31"/>
        <v>28.103999999999999</v>
      </c>
      <c r="BG56" s="34">
        <f t="shared" si="32"/>
        <v>168.624</v>
      </c>
      <c r="BH56" s="34">
        <f t="shared" si="38"/>
        <v>0</v>
      </c>
      <c r="BI56" s="35">
        <f t="shared" si="38"/>
        <v>0</v>
      </c>
      <c r="BJ56" s="35">
        <f t="shared" si="34"/>
        <v>0</v>
      </c>
      <c r="BK56" s="35">
        <f t="shared" si="35"/>
        <v>6</v>
      </c>
      <c r="BL56" s="35">
        <f t="shared" si="35"/>
        <v>28.103999999999999</v>
      </c>
      <c r="BM56" s="35">
        <f t="shared" si="35"/>
        <v>168.624</v>
      </c>
      <c r="BN56" s="185">
        <f t="shared" si="36"/>
        <v>84.311999999999998</v>
      </c>
      <c r="BO56" s="205">
        <f t="shared" si="37"/>
        <v>168.6</v>
      </c>
    </row>
    <row r="57" spans="1:67" ht="16.5">
      <c r="A57" s="26">
        <v>50</v>
      </c>
      <c r="B57" s="27" t="s">
        <v>105</v>
      </c>
      <c r="C57" s="28">
        <v>0</v>
      </c>
      <c r="D57" s="29">
        <f t="shared" si="1"/>
        <v>0</v>
      </c>
      <c r="E57" s="29">
        <f t="shared" si="2"/>
        <v>0</v>
      </c>
      <c r="F57" s="28">
        <v>0</v>
      </c>
      <c r="G57" s="30">
        <f t="shared" si="3"/>
        <v>0</v>
      </c>
      <c r="H57" s="31">
        <f t="shared" si="4"/>
        <v>0</v>
      </c>
      <c r="I57" s="32">
        <f t="shared" si="5"/>
        <v>0</v>
      </c>
      <c r="J57" s="32">
        <f t="shared" si="5"/>
        <v>0</v>
      </c>
      <c r="K57" s="32">
        <f t="shared" si="5"/>
        <v>0</v>
      </c>
      <c r="L57" s="28">
        <v>0</v>
      </c>
      <c r="M57" s="29">
        <f t="shared" si="6"/>
        <v>0</v>
      </c>
      <c r="N57" s="29">
        <f t="shared" si="7"/>
        <v>0</v>
      </c>
      <c r="O57" s="28">
        <v>0</v>
      </c>
      <c r="P57" s="33">
        <f t="shared" si="8"/>
        <v>0</v>
      </c>
      <c r="Q57" s="33">
        <f t="shared" si="9"/>
        <v>0</v>
      </c>
      <c r="R57" s="32">
        <f t="shared" si="10"/>
        <v>0</v>
      </c>
      <c r="S57" s="32">
        <f t="shared" si="10"/>
        <v>0</v>
      </c>
      <c r="T57" s="32">
        <f t="shared" si="10"/>
        <v>0</v>
      </c>
      <c r="U57" s="28">
        <v>4</v>
      </c>
      <c r="V57" s="29">
        <f t="shared" si="11"/>
        <v>18.736000000000001</v>
      </c>
      <c r="W57" s="29">
        <f t="shared" si="12"/>
        <v>112.416</v>
      </c>
      <c r="X57" s="28">
        <v>0</v>
      </c>
      <c r="Y57" s="33">
        <f t="shared" si="13"/>
        <v>0</v>
      </c>
      <c r="Z57" s="33">
        <f t="shared" si="14"/>
        <v>0</v>
      </c>
      <c r="AA57" s="32">
        <f t="shared" si="15"/>
        <v>4</v>
      </c>
      <c r="AB57" s="32">
        <f t="shared" si="15"/>
        <v>18.736000000000001</v>
      </c>
      <c r="AC57" s="32">
        <f t="shared" si="15"/>
        <v>112.416</v>
      </c>
      <c r="AD57" s="28">
        <v>0</v>
      </c>
      <c r="AE57" s="29">
        <f t="shared" si="16"/>
        <v>0</v>
      </c>
      <c r="AF57" s="29">
        <f t="shared" si="17"/>
        <v>0</v>
      </c>
      <c r="AG57" s="28">
        <v>0</v>
      </c>
      <c r="AH57" s="30">
        <f t="shared" si="18"/>
        <v>0</v>
      </c>
      <c r="AI57" s="30">
        <f t="shared" si="19"/>
        <v>0</v>
      </c>
      <c r="AJ57" s="29">
        <f t="shared" si="20"/>
        <v>0</v>
      </c>
      <c r="AK57" s="33">
        <f t="shared" si="20"/>
        <v>0</v>
      </c>
      <c r="AL57" s="33">
        <f t="shared" si="20"/>
        <v>0</v>
      </c>
      <c r="AM57" s="28">
        <v>0</v>
      </c>
      <c r="AN57" s="29">
        <f t="shared" si="21"/>
        <v>0</v>
      </c>
      <c r="AO57" s="29">
        <f t="shared" si="22"/>
        <v>0</v>
      </c>
      <c r="AP57" s="28">
        <v>0</v>
      </c>
      <c r="AQ57" s="33">
        <f t="shared" si="23"/>
        <v>0</v>
      </c>
      <c r="AR57" s="33">
        <f t="shared" si="24"/>
        <v>0</v>
      </c>
      <c r="AS57" s="29">
        <f t="shared" si="25"/>
        <v>0</v>
      </c>
      <c r="AT57" s="33">
        <f t="shared" si="25"/>
        <v>0</v>
      </c>
      <c r="AU57" s="33">
        <f t="shared" si="25"/>
        <v>0</v>
      </c>
      <c r="AV57" s="28">
        <v>0</v>
      </c>
      <c r="AW57" s="29">
        <f t="shared" si="26"/>
        <v>0</v>
      </c>
      <c r="AX57" s="29">
        <f t="shared" si="27"/>
        <v>0</v>
      </c>
      <c r="AY57" s="28">
        <v>0</v>
      </c>
      <c r="AZ57" s="33">
        <f t="shared" si="28"/>
        <v>0</v>
      </c>
      <c r="BA57" s="33">
        <f t="shared" si="29"/>
        <v>0</v>
      </c>
      <c r="BB57" s="29">
        <f t="shared" si="30"/>
        <v>0</v>
      </c>
      <c r="BC57" s="29">
        <f t="shared" si="30"/>
        <v>0</v>
      </c>
      <c r="BD57" s="29">
        <f t="shared" si="30"/>
        <v>0</v>
      </c>
      <c r="BE57" s="34">
        <f t="shared" si="0"/>
        <v>4</v>
      </c>
      <c r="BF57" s="34">
        <f t="shared" si="31"/>
        <v>18.736000000000001</v>
      </c>
      <c r="BG57" s="34">
        <f t="shared" si="32"/>
        <v>112.416</v>
      </c>
      <c r="BH57" s="34">
        <f t="shared" si="38"/>
        <v>0</v>
      </c>
      <c r="BI57" s="35">
        <f t="shared" si="38"/>
        <v>0</v>
      </c>
      <c r="BJ57" s="35">
        <f t="shared" si="34"/>
        <v>0</v>
      </c>
      <c r="BK57" s="35">
        <f t="shared" si="35"/>
        <v>4</v>
      </c>
      <c r="BL57" s="35">
        <f t="shared" si="35"/>
        <v>18.736000000000001</v>
      </c>
      <c r="BM57" s="35">
        <f t="shared" si="35"/>
        <v>112.416</v>
      </c>
      <c r="BN57" s="185">
        <f t="shared" si="36"/>
        <v>56.207999999999998</v>
      </c>
      <c r="BO57" s="205">
        <f t="shared" si="37"/>
        <v>112.4</v>
      </c>
    </row>
    <row r="58" spans="1:67" ht="16.5">
      <c r="A58" s="26">
        <v>51</v>
      </c>
      <c r="B58" s="27" t="s">
        <v>106</v>
      </c>
      <c r="C58" s="28">
        <v>3</v>
      </c>
      <c r="D58" s="29">
        <f t="shared" si="1"/>
        <v>14.052</v>
      </c>
      <c r="E58" s="29">
        <f t="shared" si="2"/>
        <v>84.311999999999998</v>
      </c>
      <c r="F58" s="28">
        <v>0</v>
      </c>
      <c r="G58" s="30">
        <f t="shared" si="3"/>
        <v>0</v>
      </c>
      <c r="H58" s="31">
        <f t="shared" si="4"/>
        <v>0</v>
      </c>
      <c r="I58" s="32">
        <f t="shared" si="5"/>
        <v>3</v>
      </c>
      <c r="J58" s="32">
        <f t="shared" si="5"/>
        <v>14.052</v>
      </c>
      <c r="K58" s="32">
        <f t="shared" si="5"/>
        <v>84.311999999999998</v>
      </c>
      <c r="L58" s="28">
        <v>0</v>
      </c>
      <c r="M58" s="29">
        <f t="shared" si="6"/>
        <v>0</v>
      </c>
      <c r="N58" s="29">
        <f t="shared" si="7"/>
        <v>0</v>
      </c>
      <c r="O58" s="28">
        <v>0</v>
      </c>
      <c r="P58" s="33">
        <f t="shared" si="8"/>
        <v>0</v>
      </c>
      <c r="Q58" s="33">
        <f t="shared" si="9"/>
        <v>0</v>
      </c>
      <c r="R58" s="32">
        <f t="shared" si="10"/>
        <v>0</v>
      </c>
      <c r="S58" s="32">
        <f t="shared" si="10"/>
        <v>0</v>
      </c>
      <c r="T58" s="32">
        <f t="shared" si="10"/>
        <v>0</v>
      </c>
      <c r="U58" s="28">
        <v>0</v>
      </c>
      <c r="V58" s="29">
        <f t="shared" si="11"/>
        <v>0</v>
      </c>
      <c r="W58" s="29">
        <f t="shared" si="12"/>
        <v>0</v>
      </c>
      <c r="X58" s="28">
        <v>0</v>
      </c>
      <c r="Y58" s="33">
        <f t="shared" si="13"/>
        <v>0</v>
      </c>
      <c r="Z58" s="33">
        <f t="shared" si="14"/>
        <v>0</v>
      </c>
      <c r="AA58" s="32">
        <f t="shared" si="15"/>
        <v>0</v>
      </c>
      <c r="AB58" s="32">
        <f t="shared" si="15"/>
        <v>0</v>
      </c>
      <c r="AC58" s="32">
        <f t="shared" si="15"/>
        <v>0</v>
      </c>
      <c r="AD58" s="28">
        <v>0</v>
      </c>
      <c r="AE58" s="29">
        <f t="shared" si="16"/>
        <v>0</v>
      </c>
      <c r="AF58" s="29">
        <f t="shared" si="17"/>
        <v>0</v>
      </c>
      <c r="AG58" s="28">
        <v>0</v>
      </c>
      <c r="AH58" s="30">
        <f t="shared" si="18"/>
        <v>0</v>
      </c>
      <c r="AI58" s="30">
        <f t="shared" si="19"/>
        <v>0</v>
      </c>
      <c r="AJ58" s="29">
        <f t="shared" si="20"/>
        <v>0</v>
      </c>
      <c r="AK58" s="33">
        <f t="shared" si="20"/>
        <v>0</v>
      </c>
      <c r="AL58" s="33">
        <f t="shared" si="20"/>
        <v>0</v>
      </c>
      <c r="AM58" s="28">
        <v>0</v>
      </c>
      <c r="AN58" s="29">
        <f t="shared" si="21"/>
        <v>0</v>
      </c>
      <c r="AO58" s="29">
        <f t="shared" si="22"/>
        <v>0</v>
      </c>
      <c r="AP58" s="28">
        <v>0</v>
      </c>
      <c r="AQ58" s="33">
        <f t="shared" si="23"/>
        <v>0</v>
      </c>
      <c r="AR58" s="33">
        <f t="shared" si="24"/>
        <v>0</v>
      </c>
      <c r="AS58" s="29">
        <f t="shared" si="25"/>
        <v>0</v>
      </c>
      <c r="AT58" s="33">
        <f t="shared" si="25"/>
        <v>0</v>
      </c>
      <c r="AU58" s="33">
        <f t="shared" si="25"/>
        <v>0</v>
      </c>
      <c r="AV58" s="28">
        <v>0</v>
      </c>
      <c r="AW58" s="29">
        <f t="shared" si="26"/>
        <v>0</v>
      </c>
      <c r="AX58" s="29">
        <f t="shared" si="27"/>
        <v>0</v>
      </c>
      <c r="AY58" s="28">
        <v>0</v>
      </c>
      <c r="AZ58" s="33">
        <f t="shared" si="28"/>
        <v>0</v>
      </c>
      <c r="BA58" s="33">
        <f t="shared" si="29"/>
        <v>0</v>
      </c>
      <c r="BB58" s="29">
        <f t="shared" si="30"/>
        <v>0</v>
      </c>
      <c r="BC58" s="29">
        <f t="shared" si="30"/>
        <v>0</v>
      </c>
      <c r="BD58" s="29">
        <f t="shared" si="30"/>
        <v>0</v>
      </c>
      <c r="BE58" s="34">
        <f t="shared" si="0"/>
        <v>3</v>
      </c>
      <c r="BF58" s="34">
        <f t="shared" si="31"/>
        <v>14.052</v>
      </c>
      <c r="BG58" s="34">
        <f t="shared" si="32"/>
        <v>84.311999999999998</v>
      </c>
      <c r="BH58" s="34">
        <f t="shared" si="38"/>
        <v>0</v>
      </c>
      <c r="BI58" s="35">
        <f t="shared" si="38"/>
        <v>0</v>
      </c>
      <c r="BJ58" s="35">
        <f t="shared" si="34"/>
        <v>0</v>
      </c>
      <c r="BK58" s="35">
        <f t="shared" si="35"/>
        <v>3</v>
      </c>
      <c r="BL58" s="35">
        <f t="shared" si="35"/>
        <v>14.052</v>
      </c>
      <c r="BM58" s="35">
        <f t="shared" si="35"/>
        <v>84.311999999999998</v>
      </c>
      <c r="BN58" s="185">
        <f t="shared" si="36"/>
        <v>42.155999999999999</v>
      </c>
      <c r="BO58" s="205">
        <f t="shared" si="37"/>
        <v>84.3</v>
      </c>
    </row>
    <row r="59" spans="1:67" ht="16.5">
      <c r="A59" s="26">
        <v>52</v>
      </c>
      <c r="B59" s="27" t="s">
        <v>107</v>
      </c>
      <c r="C59" s="28">
        <v>0</v>
      </c>
      <c r="D59" s="29">
        <f t="shared" si="1"/>
        <v>0</v>
      </c>
      <c r="E59" s="29">
        <f t="shared" si="2"/>
        <v>0</v>
      </c>
      <c r="F59" s="28">
        <v>1</v>
      </c>
      <c r="G59" s="30">
        <f t="shared" si="3"/>
        <v>2.2000000000000002</v>
      </c>
      <c r="H59" s="31">
        <f t="shared" si="4"/>
        <v>13.200000000000001</v>
      </c>
      <c r="I59" s="32">
        <f t="shared" si="5"/>
        <v>1</v>
      </c>
      <c r="J59" s="32">
        <f t="shared" si="5"/>
        <v>2.2000000000000002</v>
      </c>
      <c r="K59" s="32">
        <f t="shared" si="5"/>
        <v>13.200000000000001</v>
      </c>
      <c r="L59" s="28">
        <v>0</v>
      </c>
      <c r="M59" s="29">
        <f t="shared" si="6"/>
        <v>0</v>
      </c>
      <c r="N59" s="29">
        <f t="shared" si="7"/>
        <v>0</v>
      </c>
      <c r="O59" s="28">
        <v>0</v>
      </c>
      <c r="P59" s="33">
        <f t="shared" si="8"/>
        <v>0</v>
      </c>
      <c r="Q59" s="33">
        <f t="shared" si="9"/>
        <v>0</v>
      </c>
      <c r="R59" s="32">
        <f t="shared" si="10"/>
        <v>0</v>
      </c>
      <c r="S59" s="32">
        <f t="shared" si="10"/>
        <v>0</v>
      </c>
      <c r="T59" s="32">
        <f t="shared" si="10"/>
        <v>0</v>
      </c>
      <c r="U59" s="28">
        <v>0</v>
      </c>
      <c r="V59" s="29">
        <f t="shared" si="11"/>
        <v>0</v>
      </c>
      <c r="W59" s="29">
        <f t="shared" si="12"/>
        <v>0</v>
      </c>
      <c r="X59" s="28">
        <v>0</v>
      </c>
      <c r="Y59" s="33">
        <f t="shared" si="13"/>
        <v>0</v>
      </c>
      <c r="Z59" s="33">
        <f t="shared" si="14"/>
        <v>0</v>
      </c>
      <c r="AA59" s="32">
        <f t="shared" si="15"/>
        <v>0</v>
      </c>
      <c r="AB59" s="32">
        <f t="shared" si="15"/>
        <v>0</v>
      </c>
      <c r="AC59" s="32">
        <f t="shared" si="15"/>
        <v>0</v>
      </c>
      <c r="AD59" s="28">
        <v>0</v>
      </c>
      <c r="AE59" s="29">
        <f t="shared" si="16"/>
        <v>0</v>
      </c>
      <c r="AF59" s="29">
        <f t="shared" si="17"/>
        <v>0</v>
      </c>
      <c r="AG59" s="28">
        <v>0</v>
      </c>
      <c r="AH59" s="30">
        <f t="shared" si="18"/>
        <v>0</v>
      </c>
      <c r="AI59" s="30">
        <f t="shared" si="19"/>
        <v>0</v>
      </c>
      <c r="AJ59" s="29">
        <f t="shared" si="20"/>
        <v>0</v>
      </c>
      <c r="AK59" s="33">
        <f t="shared" si="20"/>
        <v>0</v>
      </c>
      <c r="AL59" s="33">
        <f t="shared" si="20"/>
        <v>0</v>
      </c>
      <c r="AM59" s="28">
        <v>0</v>
      </c>
      <c r="AN59" s="29">
        <f t="shared" si="21"/>
        <v>0</v>
      </c>
      <c r="AO59" s="29">
        <f t="shared" si="22"/>
        <v>0</v>
      </c>
      <c r="AP59" s="28">
        <v>0</v>
      </c>
      <c r="AQ59" s="33">
        <f t="shared" si="23"/>
        <v>0</v>
      </c>
      <c r="AR59" s="33">
        <f t="shared" si="24"/>
        <v>0</v>
      </c>
      <c r="AS59" s="29">
        <f t="shared" si="25"/>
        <v>0</v>
      </c>
      <c r="AT59" s="33">
        <f t="shared" si="25"/>
        <v>0</v>
      </c>
      <c r="AU59" s="33">
        <f t="shared" si="25"/>
        <v>0</v>
      </c>
      <c r="AV59" s="28">
        <v>0</v>
      </c>
      <c r="AW59" s="29">
        <f t="shared" si="26"/>
        <v>0</v>
      </c>
      <c r="AX59" s="29">
        <f t="shared" si="27"/>
        <v>0</v>
      </c>
      <c r="AY59" s="28">
        <v>0</v>
      </c>
      <c r="AZ59" s="33">
        <f t="shared" si="28"/>
        <v>0</v>
      </c>
      <c r="BA59" s="33">
        <f t="shared" si="29"/>
        <v>0</v>
      </c>
      <c r="BB59" s="29">
        <f t="shared" si="30"/>
        <v>0</v>
      </c>
      <c r="BC59" s="29">
        <f t="shared" si="30"/>
        <v>0</v>
      </c>
      <c r="BD59" s="29">
        <f t="shared" si="30"/>
        <v>0</v>
      </c>
      <c r="BE59" s="34">
        <f t="shared" si="0"/>
        <v>0</v>
      </c>
      <c r="BF59" s="34">
        <f t="shared" si="31"/>
        <v>0</v>
      </c>
      <c r="BG59" s="34">
        <f t="shared" si="32"/>
        <v>0</v>
      </c>
      <c r="BH59" s="34">
        <f t="shared" si="38"/>
        <v>1</v>
      </c>
      <c r="BI59" s="35">
        <f t="shared" si="38"/>
        <v>2.2000000000000002</v>
      </c>
      <c r="BJ59" s="35">
        <f t="shared" si="34"/>
        <v>13.200000000000001</v>
      </c>
      <c r="BK59" s="35">
        <f t="shared" si="35"/>
        <v>1</v>
      </c>
      <c r="BL59" s="35">
        <f t="shared" si="35"/>
        <v>2.2000000000000002</v>
      </c>
      <c r="BM59" s="35">
        <f t="shared" si="35"/>
        <v>13.200000000000001</v>
      </c>
      <c r="BN59" s="185">
        <f t="shared" si="36"/>
        <v>6.6000000000000005</v>
      </c>
      <c r="BO59" s="205">
        <f t="shared" si="37"/>
        <v>13.2</v>
      </c>
    </row>
    <row r="60" spans="1:67" ht="16.5">
      <c r="A60" s="26">
        <v>53</v>
      </c>
      <c r="B60" s="27" t="s">
        <v>108</v>
      </c>
      <c r="C60" s="28">
        <v>2</v>
      </c>
      <c r="D60" s="29">
        <f t="shared" si="1"/>
        <v>9.3680000000000003</v>
      </c>
      <c r="E60" s="29">
        <f t="shared" si="2"/>
        <v>56.207999999999998</v>
      </c>
      <c r="F60" s="28">
        <v>0</v>
      </c>
      <c r="G60" s="30">
        <f t="shared" si="3"/>
        <v>0</v>
      </c>
      <c r="H60" s="31">
        <f t="shared" si="4"/>
        <v>0</v>
      </c>
      <c r="I60" s="32">
        <f t="shared" si="5"/>
        <v>2</v>
      </c>
      <c r="J60" s="32">
        <f t="shared" si="5"/>
        <v>9.3680000000000003</v>
      </c>
      <c r="K60" s="32">
        <f t="shared" si="5"/>
        <v>56.207999999999998</v>
      </c>
      <c r="L60" s="28">
        <v>0</v>
      </c>
      <c r="M60" s="29">
        <f t="shared" si="6"/>
        <v>0</v>
      </c>
      <c r="N60" s="29">
        <f t="shared" si="7"/>
        <v>0</v>
      </c>
      <c r="O60" s="28">
        <v>0</v>
      </c>
      <c r="P60" s="33">
        <f t="shared" si="8"/>
        <v>0</v>
      </c>
      <c r="Q60" s="33">
        <f t="shared" si="9"/>
        <v>0</v>
      </c>
      <c r="R60" s="32">
        <f t="shared" si="10"/>
        <v>0</v>
      </c>
      <c r="S60" s="32">
        <f t="shared" si="10"/>
        <v>0</v>
      </c>
      <c r="T60" s="32">
        <f t="shared" si="10"/>
        <v>0</v>
      </c>
      <c r="U60" s="28">
        <v>0</v>
      </c>
      <c r="V60" s="29">
        <f t="shared" si="11"/>
        <v>0</v>
      </c>
      <c r="W60" s="29">
        <f t="shared" si="12"/>
        <v>0</v>
      </c>
      <c r="X60" s="28">
        <v>0</v>
      </c>
      <c r="Y60" s="33">
        <f t="shared" si="13"/>
        <v>0</v>
      </c>
      <c r="Z60" s="33">
        <f t="shared" si="14"/>
        <v>0</v>
      </c>
      <c r="AA60" s="32">
        <f t="shared" si="15"/>
        <v>0</v>
      </c>
      <c r="AB60" s="32">
        <f t="shared" si="15"/>
        <v>0</v>
      </c>
      <c r="AC60" s="32">
        <f t="shared" si="15"/>
        <v>0</v>
      </c>
      <c r="AD60" s="28">
        <v>0</v>
      </c>
      <c r="AE60" s="29">
        <f t="shared" si="16"/>
        <v>0</v>
      </c>
      <c r="AF60" s="29">
        <f t="shared" si="17"/>
        <v>0</v>
      </c>
      <c r="AG60" s="28">
        <v>0</v>
      </c>
      <c r="AH60" s="30">
        <f t="shared" si="18"/>
        <v>0</v>
      </c>
      <c r="AI60" s="30">
        <f t="shared" si="19"/>
        <v>0</v>
      </c>
      <c r="AJ60" s="29">
        <f t="shared" si="20"/>
        <v>0</v>
      </c>
      <c r="AK60" s="33">
        <f t="shared" si="20"/>
        <v>0</v>
      </c>
      <c r="AL60" s="33">
        <f t="shared" si="20"/>
        <v>0</v>
      </c>
      <c r="AM60" s="28">
        <v>0</v>
      </c>
      <c r="AN60" s="29">
        <f t="shared" si="21"/>
        <v>0</v>
      </c>
      <c r="AO60" s="29">
        <f t="shared" si="22"/>
        <v>0</v>
      </c>
      <c r="AP60" s="28">
        <v>0</v>
      </c>
      <c r="AQ60" s="33">
        <f t="shared" si="23"/>
        <v>0</v>
      </c>
      <c r="AR60" s="33">
        <f t="shared" si="24"/>
        <v>0</v>
      </c>
      <c r="AS60" s="29">
        <f t="shared" si="25"/>
        <v>0</v>
      </c>
      <c r="AT60" s="33">
        <f t="shared" si="25"/>
        <v>0</v>
      </c>
      <c r="AU60" s="33">
        <f t="shared" si="25"/>
        <v>0</v>
      </c>
      <c r="AV60" s="28">
        <v>0</v>
      </c>
      <c r="AW60" s="29">
        <f t="shared" si="26"/>
        <v>0</v>
      </c>
      <c r="AX60" s="29">
        <f t="shared" si="27"/>
        <v>0</v>
      </c>
      <c r="AY60" s="28">
        <v>0</v>
      </c>
      <c r="AZ60" s="33">
        <f t="shared" si="28"/>
        <v>0</v>
      </c>
      <c r="BA60" s="33">
        <f t="shared" si="29"/>
        <v>0</v>
      </c>
      <c r="BB60" s="29">
        <f t="shared" si="30"/>
        <v>0</v>
      </c>
      <c r="BC60" s="29">
        <f t="shared" si="30"/>
        <v>0</v>
      </c>
      <c r="BD60" s="29">
        <f t="shared" si="30"/>
        <v>0</v>
      </c>
      <c r="BE60" s="34">
        <f t="shared" si="0"/>
        <v>2</v>
      </c>
      <c r="BF60" s="34">
        <f t="shared" si="31"/>
        <v>9.3680000000000003</v>
      </c>
      <c r="BG60" s="34">
        <f t="shared" si="32"/>
        <v>56.207999999999998</v>
      </c>
      <c r="BH60" s="34">
        <f t="shared" si="38"/>
        <v>0</v>
      </c>
      <c r="BI60" s="35">
        <f t="shared" si="38"/>
        <v>0</v>
      </c>
      <c r="BJ60" s="35">
        <f t="shared" si="34"/>
        <v>0</v>
      </c>
      <c r="BK60" s="35">
        <f t="shared" si="35"/>
        <v>2</v>
      </c>
      <c r="BL60" s="35">
        <f t="shared" si="35"/>
        <v>9.3680000000000003</v>
      </c>
      <c r="BM60" s="35">
        <f t="shared" si="35"/>
        <v>56.207999999999998</v>
      </c>
      <c r="BN60" s="185">
        <f t="shared" si="36"/>
        <v>28.103999999999999</v>
      </c>
      <c r="BO60" s="205">
        <f t="shared" si="37"/>
        <v>56.2</v>
      </c>
    </row>
    <row r="61" spans="1:67" ht="16.5">
      <c r="A61" s="26">
        <v>54</v>
      </c>
      <c r="B61" s="27" t="s">
        <v>109</v>
      </c>
      <c r="C61" s="28">
        <v>0</v>
      </c>
      <c r="D61" s="29">
        <f t="shared" si="1"/>
        <v>0</v>
      </c>
      <c r="E61" s="29">
        <f t="shared" si="2"/>
        <v>0</v>
      </c>
      <c r="F61" s="28">
        <v>1</v>
      </c>
      <c r="G61" s="30">
        <f t="shared" si="3"/>
        <v>2.2000000000000002</v>
      </c>
      <c r="H61" s="31">
        <f t="shared" si="4"/>
        <v>13.200000000000001</v>
      </c>
      <c r="I61" s="32">
        <f t="shared" si="5"/>
        <v>1</v>
      </c>
      <c r="J61" s="32">
        <f t="shared" si="5"/>
        <v>2.2000000000000002</v>
      </c>
      <c r="K61" s="32">
        <f t="shared" si="5"/>
        <v>13.200000000000001</v>
      </c>
      <c r="L61" s="28">
        <v>0</v>
      </c>
      <c r="M61" s="29">
        <f t="shared" si="6"/>
        <v>0</v>
      </c>
      <c r="N61" s="29">
        <f t="shared" si="7"/>
        <v>0</v>
      </c>
      <c r="O61" s="28">
        <v>0</v>
      </c>
      <c r="P61" s="33">
        <f t="shared" si="8"/>
        <v>0</v>
      </c>
      <c r="Q61" s="33">
        <f t="shared" si="9"/>
        <v>0</v>
      </c>
      <c r="R61" s="32">
        <f t="shared" si="10"/>
        <v>0</v>
      </c>
      <c r="S61" s="32">
        <f t="shared" si="10"/>
        <v>0</v>
      </c>
      <c r="T61" s="32">
        <f t="shared" si="10"/>
        <v>0</v>
      </c>
      <c r="U61" s="28">
        <v>0</v>
      </c>
      <c r="V61" s="29">
        <f t="shared" si="11"/>
        <v>0</v>
      </c>
      <c r="W61" s="29">
        <f t="shared" si="12"/>
        <v>0</v>
      </c>
      <c r="X61" s="28">
        <v>0</v>
      </c>
      <c r="Y61" s="33">
        <f t="shared" si="13"/>
        <v>0</v>
      </c>
      <c r="Z61" s="33">
        <f t="shared" si="14"/>
        <v>0</v>
      </c>
      <c r="AA61" s="32">
        <f t="shared" si="15"/>
        <v>0</v>
      </c>
      <c r="AB61" s="32">
        <f t="shared" si="15"/>
        <v>0</v>
      </c>
      <c r="AC61" s="32">
        <f t="shared" si="15"/>
        <v>0</v>
      </c>
      <c r="AD61" s="28">
        <v>0</v>
      </c>
      <c r="AE61" s="29">
        <f t="shared" si="16"/>
        <v>0</v>
      </c>
      <c r="AF61" s="29">
        <f t="shared" si="17"/>
        <v>0</v>
      </c>
      <c r="AG61" s="28">
        <v>0</v>
      </c>
      <c r="AH61" s="30">
        <f t="shared" si="18"/>
        <v>0</v>
      </c>
      <c r="AI61" s="30">
        <f t="shared" si="19"/>
        <v>0</v>
      </c>
      <c r="AJ61" s="29">
        <f t="shared" si="20"/>
        <v>0</v>
      </c>
      <c r="AK61" s="33">
        <f t="shared" si="20"/>
        <v>0</v>
      </c>
      <c r="AL61" s="33">
        <f t="shared" si="20"/>
        <v>0</v>
      </c>
      <c r="AM61" s="28">
        <v>0</v>
      </c>
      <c r="AN61" s="29">
        <f t="shared" si="21"/>
        <v>0</v>
      </c>
      <c r="AO61" s="29">
        <f t="shared" si="22"/>
        <v>0</v>
      </c>
      <c r="AP61" s="28">
        <v>0</v>
      </c>
      <c r="AQ61" s="33">
        <f t="shared" si="23"/>
        <v>0</v>
      </c>
      <c r="AR61" s="33">
        <f t="shared" si="24"/>
        <v>0</v>
      </c>
      <c r="AS61" s="29">
        <f t="shared" si="25"/>
        <v>0</v>
      </c>
      <c r="AT61" s="33">
        <f t="shared" si="25"/>
        <v>0</v>
      </c>
      <c r="AU61" s="33">
        <f t="shared" si="25"/>
        <v>0</v>
      </c>
      <c r="AV61" s="28">
        <v>0</v>
      </c>
      <c r="AW61" s="29">
        <f t="shared" si="26"/>
        <v>0</v>
      </c>
      <c r="AX61" s="29">
        <f t="shared" si="27"/>
        <v>0</v>
      </c>
      <c r="AY61" s="28">
        <v>0</v>
      </c>
      <c r="AZ61" s="33">
        <f t="shared" si="28"/>
        <v>0</v>
      </c>
      <c r="BA61" s="33">
        <f t="shared" si="29"/>
        <v>0</v>
      </c>
      <c r="BB61" s="29">
        <f t="shared" si="30"/>
        <v>0</v>
      </c>
      <c r="BC61" s="29">
        <f t="shared" si="30"/>
        <v>0</v>
      </c>
      <c r="BD61" s="29">
        <f t="shared" si="30"/>
        <v>0</v>
      </c>
      <c r="BE61" s="34">
        <f t="shared" si="0"/>
        <v>0</v>
      </c>
      <c r="BF61" s="34">
        <f t="shared" si="31"/>
        <v>0</v>
      </c>
      <c r="BG61" s="34">
        <f t="shared" si="32"/>
        <v>0</v>
      </c>
      <c r="BH61" s="34">
        <f t="shared" si="38"/>
        <v>1</v>
      </c>
      <c r="BI61" s="35">
        <f t="shared" si="38"/>
        <v>2.2000000000000002</v>
      </c>
      <c r="BJ61" s="35">
        <f t="shared" si="34"/>
        <v>13.200000000000001</v>
      </c>
      <c r="BK61" s="35">
        <f t="shared" si="35"/>
        <v>1</v>
      </c>
      <c r="BL61" s="35">
        <f t="shared" si="35"/>
        <v>2.2000000000000002</v>
      </c>
      <c r="BM61" s="35">
        <f t="shared" si="35"/>
        <v>13.200000000000001</v>
      </c>
      <c r="BN61" s="185">
        <f t="shared" si="36"/>
        <v>6.6000000000000005</v>
      </c>
      <c r="BO61" s="205">
        <f t="shared" si="37"/>
        <v>13.2</v>
      </c>
    </row>
    <row r="62" spans="1:67" ht="16.5">
      <c r="A62" s="26">
        <v>55</v>
      </c>
      <c r="B62" s="27" t="s">
        <v>110</v>
      </c>
      <c r="C62" s="28">
        <v>2</v>
      </c>
      <c r="D62" s="29">
        <f t="shared" si="1"/>
        <v>9.3680000000000003</v>
      </c>
      <c r="E62" s="29">
        <f t="shared" si="2"/>
        <v>56.207999999999998</v>
      </c>
      <c r="F62" s="28">
        <v>0</v>
      </c>
      <c r="G62" s="30">
        <f t="shared" si="3"/>
        <v>0</v>
      </c>
      <c r="H62" s="31">
        <f t="shared" si="4"/>
        <v>0</v>
      </c>
      <c r="I62" s="32">
        <f t="shared" si="5"/>
        <v>2</v>
      </c>
      <c r="J62" s="32">
        <f t="shared" si="5"/>
        <v>9.3680000000000003</v>
      </c>
      <c r="K62" s="32">
        <f t="shared" si="5"/>
        <v>56.207999999999998</v>
      </c>
      <c r="L62" s="28">
        <v>0</v>
      </c>
      <c r="M62" s="29">
        <f t="shared" si="6"/>
        <v>0</v>
      </c>
      <c r="N62" s="29">
        <f t="shared" si="7"/>
        <v>0</v>
      </c>
      <c r="O62" s="28">
        <v>0</v>
      </c>
      <c r="P62" s="33">
        <f t="shared" si="8"/>
        <v>0</v>
      </c>
      <c r="Q62" s="33">
        <f t="shared" si="9"/>
        <v>0</v>
      </c>
      <c r="R62" s="32">
        <f t="shared" si="10"/>
        <v>0</v>
      </c>
      <c r="S62" s="32">
        <f t="shared" si="10"/>
        <v>0</v>
      </c>
      <c r="T62" s="32">
        <f t="shared" si="10"/>
        <v>0</v>
      </c>
      <c r="U62" s="28">
        <v>4</v>
      </c>
      <c r="V62" s="29">
        <f t="shared" si="11"/>
        <v>18.736000000000001</v>
      </c>
      <c r="W62" s="29">
        <f t="shared" si="12"/>
        <v>112.416</v>
      </c>
      <c r="X62" s="28">
        <v>3</v>
      </c>
      <c r="Y62" s="33">
        <f t="shared" si="13"/>
        <v>6.6000000000000005</v>
      </c>
      <c r="Z62" s="33">
        <f t="shared" si="14"/>
        <v>39.6</v>
      </c>
      <c r="AA62" s="32">
        <f t="shared" si="15"/>
        <v>7</v>
      </c>
      <c r="AB62" s="32">
        <f t="shared" si="15"/>
        <v>25.336000000000002</v>
      </c>
      <c r="AC62" s="32">
        <f t="shared" si="15"/>
        <v>152.01599999999999</v>
      </c>
      <c r="AD62" s="28">
        <v>0</v>
      </c>
      <c r="AE62" s="29">
        <f t="shared" si="16"/>
        <v>0</v>
      </c>
      <c r="AF62" s="29">
        <f t="shared" si="17"/>
        <v>0</v>
      </c>
      <c r="AG62" s="28">
        <v>3.8010000000000002</v>
      </c>
      <c r="AH62" s="30">
        <f t="shared" si="18"/>
        <v>8.3622000000000014</v>
      </c>
      <c r="AI62" s="30">
        <f t="shared" si="19"/>
        <v>50.173200000000008</v>
      </c>
      <c r="AJ62" s="29">
        <f t="shared" si="20"/>
        <v>3.8010000000000002</v>
      </c>
      <c r="AK62" s="33">
        <f t="shared" si="20"/>
        <v>8.3622000000000014</v>
      </c>
      <c r="AL62" s="33">
        <f t="shared" si="20"/>
        <v>50.173200000000008</v>
      </c>
      <c r="AM62" s="28">
        <v>0</v>
      </c>
      <c r="AN62" s="29">
        <f t="shared" si="21"/>
        <v>0</v>
      </c>
      <c r="AO62" s="29">
        <f t="shared" si="22"/>
        <v>0</v>
      </c>
      <c r="AP62" s="28">
        <v>0</v>
      </c>
      <c r="AQ62" s="33">
        <f t="shared" si="23"/>
        <v>0</v>
      </c>
      <c r="AR62" s="33">
        <f t="shared" si="24"/>
        <v>0</v>
      </c>
      <c r="AS62" s="29">
        <f t="shared" si="25"/>
        <v>0</v>
      </c>
      <c r="AT62" s="33">
        <f t="shared" si="25"/>
        <v>0</v>
      </c>
      <c r="AU62" s="33">
        <f t="shared" si="25"/>
        <v>0</v>
      </c>
      <c r="AV62" s="28">
        <v>0</v>
      </c>
      <c r="AW62" s="29">
        <f t="shared" si="26"/>
        <v>0</v>
      </c>
      <c r="AX62" s="29">
        <f t="shared" si="27"/>
        <v>0</v>
      </c>
      <c r="AY62" s="28">
        <v>0</v>
      </c>
      <c r="AZ62" s="33">
        <f t="shared" si="28"/>
        <v>0</v>
      </c>
      <c r="BA62" s="33">
        <f t="shared" si="29"/>
        <v>0</v>
      </c>
      <c r="BB62" s="29">
        <f t="shared" si="30"/>
        <v>0</v>
      </c>
      <c r="BC62" s="29">
        <f t="shared" si="30"/>
        <v>0</v>
      </c>
      <c r="BD62" s="29">
        <f t="shared" si="30"/>
        <v>0</v>
      </c>
      <c r="BE62" s="34">
        <f t="shared" si="0"/>
        <v>6</v>
      </c>
      <c r="BF62" s="34">
        <f t="shared" si="31"/>
        <v>28.103999999999999</v>
      </c>
      <c r="BG62" s="34">
        <f t="shared" si="32"/>
        <v>168.624</v>
      </c>
      <c r="BH62" s="34">
        <f t="shared" si="38"/>
        <v>3</v>
      </c>
      <c r="BI62" s="35">
        <f t="shared" si="38"/>
        <v>6.6000000000000005</v>
      </c>
      <c r="BJ62" s="35">
        <f t="shared" si="34"/>
        <v>39.6</v>
      </c>
      <c r="BK62" s="35">
        <f t="shared" si="35"/>
        <v>9</v>
      </c>
      <c r="BL62" s="35">
        <f t="shared" si="35"/>
        <v>34.704000000000001</v>
      </c>
      <c r="BM62" s="35">
        <f t="shared" si="35"/>
        <v>208.22399999999999</v>
      </c>
      <c r="BN62" s="185">
        <f t="shared" si="36"/>
        <v>104.11199999999999</v>
      </c>
      <c r="BO62" s="205">
        <f t="shared" si="37"/>
        <v>208.2</v>
      </c>
    </row>
    <row r="63" spans="1:67" ht="16.5">
      <c r="A63" s="26">
        <v>56</v>
      </c>
      <c r="B63" s="27" t="s">
        <v>111</v>
      </c>
      <c r="C63" s="28">
        <v>0</v>
      </c>
      <c r="D63" s="29">
        <f t="shared" si="1"/>
        <v>0</v>
      </c>
      <c r="E63" s="29">
        <f t="shared" si="2"/>
        <v>0</v>
      </c>
      <c r="F63" s="28">
        <v>0</v>
      </c>
      <c r="G63" s="30">
        <f t="shared" si="3"/>
        <v>0</v>
      </c>
      <c r="H63" s="31">
        <f t="shared" si="4"/>
        <v>0</v>
      </c>
      <c r="I63" s="32">
        <f t="shared" si="5"/>
        <v>0</v>
      </c>
      <c r="J63" s="32">
        <f t="shared" si="5"/>
        <v>0</v>
      </c>
      <c r="K63" s="32">
        <f t="shared" si="5"/>
        <v>0</v>
      </c>
      <c r="L63" s="28">
        <v>0</v>
      </c>
      <c r="M63" s="29">
        <f t="shared" si="6"/>
        <v>0</v>
      </c>
      <c r="N63" s="29">
        <f t="shared" si="7"/>
        <v>0</v>
      </c>
      <c r="O63" s="28">
        <v>0</v>
      </c>
      <c r="P63" s="33">
        <f t="shared" si="8"/>
        <v>0</v>
      </c>
      <c r="Q63" s="33">
        <f t="shared" si="9"/>
        <v>0</v>
      </c>
      <c r="R63" s="32">
        <f t="shared" si="10"/>
        <v>0</v>
      </c>
      <c r="S63" s="32">
        <f t="shared" si="10"/>
        <v>0</v>
      </c>
      <c r="T63" s="32">
        <f t="shared" si="10"/>
        <v>0</v>
      </c>
      <c r="U63" s="28">
        <v>1.1000000000000001</v>
      </c>
      <c r="V63" s="29">
        <f t="shared" si="11"/>
        <v>5.152400000000001</v>
      </c>
      <c r="W63" s="29">
        <f t="shared" si="12"/>
        <v>30.914400000000008</v>
      </c>
      <c r="X63" s="28">
        <v>1</v>
      </c>
      <c r="Y63" s="33">
        <f t="shared" si="13"/>
        <v>2.2000000000000002</v>
      </c>
      <c r="Z63" s="33">
        <f t="shared" si="14"/>
        <v>13.200000000000001</v>
      </c>
      <c r="AA63" s="32">
        <f t="shared" si="15"/>
        <v>2.1</v>
      </c>
      <c r="AB63" s="32">
        <f t="shared" si="15"/>
        <v>7.3524000000000012</v>
      </c>
      <c r="AC63" s="32">
        <f t="shared" si="15"/>
        <v>44.11440000000001</v>
      </c>
      <c r="AD63" s="28">
        <v>0</v>
      </c>
      <c r="AE63" s="29">
        <f t="shared" si="16"/>
        <v>0</v>
      </c>
      <c r="AF63" s="29">
        <f t="shared" si="17"/>
        <v>0</v>
      </c>
      <c r="AG63" s="28">
        <v>0</v>
      </c>
      <c r="AH63" s="30">
        <f t="shared" si="18"/>
        <v>0</v>
      </c>
      <c r="AI63" s="30">
        <f t="shared" si="19"/>
        <v>0</v>
      </c>
      <c r="AJ63" s="29">
        <f t="shared" si="20"/>
        <v>0</v>
      </c>
      <c r="AK63" s="33">
        <f t="shared" si="20"/>
        <v>0</v>
      </c>
      <c r="AL63" s="33">
        <f t="shared" si="20"/>
        <v>0</v>
      </c>
      <c r="AM63" s="28">
        <v>0</v>
      </c>
      <c r="AN63" s="29">
        <f t="shared" si="21"/>
        <v>0</v>
      </c>
      <c r="AO63" s="29">
        <f t="shared" si="22"/>
        <v>0</v>
      </c>
      <c r="AP63" s="28">
        <v>0</v>
      </c>
      <c r="AQ63" s="33">
        <f t="shared" si="23"/>
        <v>0</v>
      </c>
      <c r="AR63" s="33">
        <f t="shared" si="24"/>
        <v>0</v>
      </c>
      <c r="AS63" s="29">
        <f t="shared" si="25"/>
        <v>0</v>
      </c>
      <c r="AT63" s="33">
        <f t="shared" si="25"/>
        <v>0</v>
      </c>
      <c r="AU63" s="33">
        <f t="shared" si="25"/>
        <v>0</v>
      </c>
      <c r="AV63" s="28">
        <v>0</v>
      </c>
      <c r="AW63" s="29">
        <f t="shared" si="26"/>
        <v>0</v>
      </c>
      <c r="AX63" s="29">
        <f t="shared" si="27"/>
        <v>0</v>
      </c>
      <c r="AY63" s="28">
        <v>0</v>
      </c>
      <c r="AZ63" s="33">
        <f t="shared" si="28"/>
        <v>0</v>
      </c>
      <c r="BA63" s="33">
        <f t="shared" si="29"/>
        <v>0</v>
      </c>
      <c r="BB63" s="29">
        <f t="shared" si="30"/>
        <v>0</v>
      </c>
      <c r="BC63" s="29">
        <f t="shared" si="30"/>
        <v>0</v>
      </c>
      <c r="BD63" s="29">
        <f t="shared" si="30"/>
        <v>0</v>
      </c>
      <c r="BE63" s="34">
        <f t="shared" si="0"/>
        <v>1.1000000000000001</v>
      </c>
      <c r="BF63" s="34">
        <f t="shared" si="31"/>
        <v>5.152400000000001</v>
      </c>
      <c r="BG63" s="34">
        <f t="shared" si="32"/>
        <v>30.914400000000008</v>
      </c>
      <c r="BH63" s="34">
        <f t="shared" si="38"/>
        <v>1</v>
      </c>
      <c r="BI63" s="35">
        <f t="shared" si="38"/>
        <v>2.2000000000000002</v>
      </c>
      <c r="BJ63" s="35">
        <f t="shared" si="34"/>
        <v>13.200000000000001</v>
      </c>
      <c r="BK63" s="35">
        <f t="shared" si="35"/>
        <v>2.1</v>
      </c>
      <c r="BL63" s="35">
        <f t="shared" si="35"/>
        <v>7.3524000000000012</v>
      </c>
      <c r="BM63" s="35">
        <f t="shared" si="35"/>
        <v>44.11440000000001</v>
      </c>
      <c r="BN63" s="185">
        <f t="shared" si="36"/>
        <v>22.057200000000005</v>
      </c>
      <c r="BO63" s="205">
        <f t="shared" si="37"/>
        <v>44.1</v>
      </c>
    </row>
    <row r="64" spans="1:67" ht="16.5">
      <c r="A64" s="26">
        <v>57</v>
      </c>
      <c r="B64" s="27" t="s">
        <v>59</v>
      </c>
      <c r="C64" s="28">
        <v>0</v>
      </c>
      <c r="D64" s="29">
        <f t="shared" si="1"/>
        <v>0</v>
      </c>
      <c r="E64" s="29">
        <f t="shared" si="2"/>
        <v>0</v>
      </c>
      <c r="F64" s="28">
        <v>1</v>
      </c>
      <c r="G64" s="30">
        <f t="shared" si="3"/>
        <v>2.2000000000000002</v>
      </c>
      <c r="H64" s="31">
        <f t="shared" si="4"/>
        <v>13.200000000000001</v>
      </c>
      <c r="I64" s="32">
        <f t="shared" si="5"/>
        <v>1</v>
      </c>
      <c r="J64" s="32">
        <f t="shared" si="5"/>
        <v>2.2000000000000002</v>
      </c>
      <c r="K64" s="32">
        <f t="shared" si="5"/>
        <v>13.200000000000001</v>
      </c>
      <c r="L64" s="28">
        <v>0</v>
      </c>
      <c r="M64" s="29">
        <f t="shared" si="6"/>
        <v>0</v>
      </c>
      <c r="N64" s="29">
        <f t="shared" si="7"/>
        <v>0</v>
      </c>
      <c r="O64" s="28">
        <v>0</v>
      </c>
      <c r="P64" s="33">
        <f t="shared" si="8"/>
        <v>0</v>
      </c>
      <c r="Q64" s="33">
        <f t="shared" si="9"/>
        <v>0</v>
      </c>
      <c r="R64" s="32">
        <f t="shared" si="10"/>
        <v>0</v>
      </c>
      <c r="S64" s="32">
        <f t="shared" si="10"/>
        <v>0</v>
      </c>
      <c r="T64" s="32">
        <f t="shared" si="10"/>
        <v>0</v>
      </c>
      <c r="U64" s="28">
        <v>0</v>
      </c>
      <c r="V64" s="29">
        <f t="shared" si="11"/>
        <v>0</v>
      </c>
      <c r="W64" s="29">
        <f t="shared" si="12"/>
        <v>0</v>
      </c>
      <c r="X64" s="28">
        <v>0</v>
      </c>
      <c r="Y64" s="33">
        <f t="shared" si="13"/>
        <v>0</v>
      </c>
      <c r="Z64" s="33">
        <f t="shared" si="14"/>
        <v>0</v>
      </c>
      <c r="AA64" s="32">
        <f t="shared" si="15"/>
        <v>0</v>
      </c>
      <c r="AB64" s="32">
        <f t="shared" si="15"/>
        <v>0</v>
      </c>
      <c r="AC64" s="32">
        <f t="shared" si="15"/>
        <v>0</v>
      </c>
      <c r="AD64" s="28">
        <v>0</v>
      </c>
      <c r="AE64" s="29">
        <f t="shared" si="16"/>
        <v>0</v>
      </c>
      <c r="AF64" s="29">
        <f t="shared" si="17"/>
        <v>0</v>
      </c>
      <c r="AG64" s="28">
        <v>0</v>
      </c>
      <c r="AH64" s="30">
        <f t="shared" si="18"/>
        <v>0</v>
      </c>
      <c r="AI64" s="30">
        <f t="shared" si="19"/>
        <v>0</v>
      </c>
      <c r="AJ64" s="29">
        <f t="shared" si="20"/>
        <v>0</v>
      </c>
      <c r="AK64" s="33">
        <f t="shared" si="20"/>
        <v>0</v>
      </c>
      <c r="AL64" s="33">
        <f t="shared" si="20"/>
        <v>0</v>
      </c>
      <c r="AM64" s="28">
        <v>0</v>
      </c>
      <c r="AN64" s="29">
        <f t="shared" si="21"/>
        <v>0</v>
      </c>
      <c r="AO64" s="29">
        <f t="shared" si="22"/>
        <v>0</v>
      </c>
      <c r="AP64" s="28">
        <v>0</v>
      </c>
      <c r="AQ64" s="33">
        <f t="shared" si="23"/>
        <v>0</v>
      </c>
      <c r="AR64" s="33">
        <f t="shared" si="24"/>
        <v>0</v>
      </c>
      <c r="AS64" s="29">
        <f t="shared" si="25"/>
        <v>0</v>
      </c>
      <c r="AT64" s="33">
        <f t="shared" si="25"/>
        <v>0</v>
      </c>
      <c r="AU64" s="33">
        <f t="shared" si="25"/>
        <v>0</v>
      </c>
      <c r="AV64" s="28">
        <v>0</v>
      </c>
      <c r="AW64" s="29">
        <f t="shared" si="26"/>
        <v>0</v>
      </c>
      <c r="AX64" s="29">
        <f t="shared" si="27"/>
        <v>0</v>
      </c>
      <c r="AY64" s="28">
        <v>0</v>
      </c>
      <c r="AZ64" s="33">
        <f t="shared" si="28"/>
        <v>0</v>
      </c>
      <c r="BA64" s="33">
        <f t="shared" si="29"/>
        <v>0</v>
      </c>
      <c r="BB64" s="29">
        <f t="shared" si="30"/>
        <v>0</v>
      </c>
      <c r="BC64" s="29">
        <f t="shared" si="30"/>
        <v>0</v>
      </c>
      <c r="BD64" s="29">
        <f t="shared" si="30"/>
        <v>0</v>
      </c>
      <c r="BE64" s="34">
        <f t="shared" si="0"/>
        <v>0</v>
      </c>
      <c r="BF64" s="34">
        <f t="shared" si="31"/>
        <v>0</v>
      </c>
      <c r="BG64" s="34">
        <f t="shared" si="32"/>
        <v>0</v>
      </c>
      <c r="BH64" s="34">
        <f t="shared" si="38"/>
        <v>1</v>
      </c>
      <c r="BI64" s="35">
        <f t="shared" si="38"/>
        <v>2.2000000000000002</v>
      </c>
      <c r="BJ64" s="35">
        <f t="shared" si="34"/>
        <v>13.200000000000001</v>
      </c>
      <c r="BK64" s="35">
        <f t="shared" si="35"/>
        <v>1</v>
      </c>
      <c r="BL64" s="35">
        <f t="shared" si="35"/>
        <v>2.2000000000000002</v>
      </c>
      <c r="BM64" s="35">
        <f t="shared" si="35"/>
        <v>13.200000000000001</v>
      </c>
      <c r="BN64" s="185">
        <f t="shared" si="36"/>
        <v>6.6000000000000005</v>
      </c>
      <c r="BO64" s="205">
        <f t="shared" si="37"/>
        <v>13.2</v>
      </c>
    </row>
    <row r="65" spans="1:67" ht="16.5">
      <c r="A65" s="26">
        <v>58</v>
      </c>
      <c r="B65" s="27" t="s">
        <v>112</v>
      </c>
      <c r="C65" s="43">
        <v>0</v>
      </c>
      <c r="D65" s="29">
        <f t="shared" si="1"/>
        <v>0</v>
      </c>
      <c r="E65" s="29">
        <f t="shared" si="2"/>
        <v>0</v>
      </c>
      <c r="F65" s="28">
        <v>1</v>
      </c>
      <c r="G65" s="30">
        <f t="shared" si="3"/>
        <v>2.2000000000000002</v>
      </c>
      <c r="H65" s="31">
        <f t="shared" si="4"/>
        <v>13.200000000000001</v>
      </c>
      <c r="I65" s="32">
        <f t="shared" si="5"/>
        <v>1</v>
      </c>
      <c r="J65" s="32">
        <f t="shared" si="5"/>
        <v>2.2000000000000002</v>
      </c>
      <c r="K65" s="32">
        <f t="shared" si="5"/>
        <v>13.200000000000001</v>
      </c>
      <c r="L65" s="28">
        <v>0</v>
      </c>
      <c r="M65" s="29">
        <f t="shared" si="6"/>
        <v>0</v>
      </c>
      <c r="N65" s="29">
        <f t="shared" si="7"/>
        <v>0</v>
      </c>
      <c r="O65" s="28">
        <v>0</v>
      </c>
      <c r="P65" s="33">
        <f t="shared" si="8"/>
        <v>0</v>
      </c>
      <c r="Q65" s="33">
        <f t="shared" si="9"/>
        <v>0</v>
      </c>
      <c r="R65" s="32">
        <f t="shared" si="10"/>
        <v>0</v>
      </c>
      <c r="S65" s="32">
        <f t="shared" si="10"/>
        <v>0</v>
      </c>
      <c r="T65" s="32">
        <f t="shared" si="10"/>
        <v>0</v>
      </c>
      <c r="U65" s="28">
        <v>1</v>
      </c>
      <c r="V65" s="29">
        <f t="shared" si="11"/>
        <v>4.6840000000000002</v>
      </c>
      <c r="W65" s="29">
        <f t="shared" si="12"/>
        <v>28.103999999999999</v>
      </c>
      <c r="X65" s="28">
        <v>0</v>
      </c>
      <c r="Y65" s="33">
        <f t="shared" si="13"/>
        <v>0</v>
      </c>
      <c r="Z65" s="33">
        <f t="shared" si="14"/>
        <v>0</v>
      </c>
      <c r="AA65" s="32">
        <f t="shared" si="15"/>
        <v>1</v>
      </c>
      <c r="AB65" s="32">
        <f t="shared" si="15"/>
        <v>4.6840000000000002</v>
      </c>
      <c r="AC65" s="32">
        <f t="shared" si="15"/>
        <v>28.103999999999999</v>
      </c>
      <c r="AD65" s="28">
        <v>0</v>
      </c>
      <c r="AE65" s="29">
        <f t="shared" si="16"/>
        <v>0</v>
      </c>
      <c r="AF65" s="29">
        <f t="shared" si="17"/>
        <v>0</v>
      </c>
      <c r="AG65" s="28">
        <v>0</v>
      </c>
      <c r="AH65" s="30">
        <f t="shared" si="18"/>
        <v>0</v>
      </c>
      <c r="AI65" s="30">
        <f t="shared" si="19"/>
        <v>0</v>
      </c>
      <c r="AJ65" s="29">
        <f t="shared" si="20"/>
        <v>0</v>
      </c>
      <c r="AK65" s="33">
        <f t="shared" si="20"/>
        <v>0</v>
      </c>
      <c r="AL65" s="33">
        <f t="shared" si="20"/>
        <v>0</v>
      </c>
      <c r="AM65" s="28">
        <v>0</v>
      </c>
      <c r="AN65" s="29">
        <f t="shared" si="21"/>
        <v>0</v>
      </c>
      <c r="AO65" s="29">
        <f t="shared" si="22"/>
        <v>0</v>
      </c>
      <c r="AP65" s="28">
        <v>0</v>
      </c>
      <c r="AQ65" s="33">
        <f t="shared" si="23"/>
        <v>0</v>
      </c>
      <c r="AR65" s="33">
        <f t="shared" si="24"/>
        <v>0</v>
      </c>
      <c r="AS65" s="29">
        <f t="shared" si="25"/>
        <v>0</v>
      </c>
      <c r="AT65" s="33">
        <f t="shared" si="25"/>
        <v>0</v>
      </c>
      <c r="AU65" s="33">
        <f t="shared" si="25"/>
        <v>0</v>
      </c>
      <c r="AV65" s="28">
        <v>0</v>
      </c>
      <c r="AW65" s="29">
        <f t="shared" si="26"/>
        <v>0</v>
      </c>
      <c r="AX65" s="29">
        <f t="shared" si="27"/>
        <v>0</v>
      </c>
      <c r="AY65" s="28">
        <v>0</v>
      </c>
      <c r="AZ65" s="33">
        <f t="shared" si="28"/>
        <v>0</v>
      </c>
      <c r="BA65" s="33">
        <f t="shared" si="29"/>
        <v>0</v>
      </c>
      <c r="BB65" s="29">
        <f t="shared" si="30"/>
        <v>0</v>
      </c>
      <c r="BC65" s="29">
        <f t="shared" si="30"/>
        <v>0</v>
      </c>
      <c r="BD65" s="29">
        <f t="shared" si="30"/>
        <v>0</v>
      </c>
      <c r="BE65" s="34">
        <f t="shared" si="0"/>
        <v>1</v>
      </c>
      <c r="BF65" s="34">
        <f t="shared" si="31"/>
        <v>4.6840000000000002</v>
      </c>
      <c r="BG65" s="34">
        <f t="shared" si="32"/>
        <v>28.103999999999999</v>
      </c>
      <c r="BH65" s="34">
        <f t="shared" si="38"/>
        <v>1</v>
      </c>
      <c r="BI65" s="35">
        <f t="shared" si="38"/>
        <v>2.2000000000000002</v>
      </c>
      <c r="BJ65" s="35">
        <f t="shared" si="34"/>
        <v>13.200000000000001</v>
      </c>
      <c r="BK65" s="35">
        <f t="shared" si="35"/>
        <v>2</v>
      </c>
      <c r="BL65" s="35">
        <f t="shared" si="35"/>
        <v>6.8840000000000003</v>
      </c>
      <c r="BM65" s="35">
        <f t="shared" si="35"/>
        <v>41.304000000000002</v>
      </c>
      <c r="BN65" s="185">
        <f t="shared" si="36"/>
        <v>20.652000000000001</v>
      </c>
      <c r="BO65" s="205">
        <f t="shared" si="37"/>
        <v>41.3</v>
      </c>
    </row>
    <row r="66" spans="1:67" ht="16.5">
      <c r="A66" s="26">
        <v>59</v>
      </c>
      <c r="B66" s="27" t="s">
        <v>113</v>
      </c>
      <c r="C66" s="28">
        <v>2</v>
      </c>
      <c r="D66" s="29">
        <f t="shared" si="1"/>
        <v>9.3680000000000003</v>
      </c>
      <c r="E66" s="29">
        <f t="shared" si="2"/>
        <v>56.207999999999998</v>
      </c>
      <c r="F66" s="28">
        <v>1</v>
      </c>
      <c r="G66" s="30">
        <f t="shared" si="3"/>
        <v>2.2000000000000002</v>
      </c>
      <c r="H66" s="31">
        <f t="shared" si="4"/>
        <v>13.200000000000001</v>
      </c>
      <c r="I66" s="32">
        <f t="shared" si="5"/>
        <v>3</v>
      </c>
      <c r="J66" s="32">
        <f t="shared" si="5"/>
        <v>11.568000000000001</v>
      </c>
      <c r="K66" s="32">
        <f t="shared" si="5"/>
        <v>69.408000000000001</v>
      </c>
      <c r="L66" s="28">
        <v>0</v>
      </c>
      <c r="M66" s="29">
        <f t="shared" si="6"/>
        <v>0</v>
      </c>
      <c r="N66" s="29">
        <f t="shared" si="7"/>
        <v>0</v>
      </c>
      <c r="O66" s="28">
        <v>0</v>
      </c>
      <c r="P66" s="33">
        <f t="shared" si="8"/>
        <v>0</v>
      </c>
      <c r="Q66" s="33">
        <f t="shared" si="9"/>
        <v>0</v>
      </c>
      <c r="R66" s="32">
        <f t="shared" si="10"/>
        <v>0</v>
      </c>
      <c r="S66" s="32">
        <f t="shared" si="10"/>
        <v>0</v>
      </c>
      <c r="T66" s="32">
        <f t="shared" si="10"/>
        <v>0</v>
      </c>
      <c r="U66" s="28">
        <v>19</v>
      </c>
      <c r="V66" s="29">
        <f t="shared" si="11"/>
        <v>88.996000000000009</v>
      </c>
      <c r="W66" s="29">
        <f t="shared" si="12"/>
        <v>533.97600000000011</v>
      </c>
      <c r="X66" s="28">
        <v>0</v>
      </c>
      <c r="Y66" s="33">
        <f t="shared" si="13"/>
        <v>0</v>
      </c>
      <c r="Z66" s="33">
        <f t="shared" si="14"/>
        <v>0</v>
      </c>
      <c r="AA66" s="32">
        <f t="shared" si="15"/>
        <v>19</v>
      </c>
      <c r="AB66" s="32">
        <f t="shared" si="15"/>
        <v>88.996000000000009</v>
      </c>
      <c r="AC66" s="32">
        <f t="shared" si="15"/>
        <v>533.97600000000011</v>
      </c>
      <c r="AD66" s="41" t="s">
        <v>114</v>
      </c>
      <c r="AE66" s="29">
        <f t="shared" si="16"/>
        <v>4.6840000000000002</v>
      </c>
      <c r="AF66" s="29">
        <f t="shared" si="17"/>
        <v>28.103999999999999</v>
      </c>
      <c r="AG66" s="28">
        <v>0</v>
      </c>
      <c r="AH66" s="30">
        <f t="shared" si="18"/>
        <v>0</v>
      </c>
      <c r="AI66" s="30">
        <f t="shared" si="19"/>
        <v>0</v>
      </c>
      <c r="AJ66" s="29">
        <f t="shared" si="20"/>
        <v>1</v>
      </c>
      <c r="AK66" s="33">
        <f t="shared" si="20"/>
        <v>4.6840000000000002</v>
      </c>
      <c r="AL66" s="33">
        <f t="shared" si="20"/>
        <v>28.103999999999999</v>
      </c>
      <c r="AM66" s="28">
        <v>0</v>
      </c>
      <c r="AN66" s="29">
        <f t="shared" si="21"/>
        <v>0</v>
      </c>
      <c r="AO66" s="29">
        <f t="shared" si="22"/>
        <v>0</v>
      </c>
      <c r="AP66" s="28">
        <v>0</v>
      </c>
      <c r="AQ66" s="33">
        <f t="shared" si="23"/>
        <v>0</v>
      </c>
      <c r="AR66" s="33">
        <f t="shared" si="24"/>
        <v>0</v>
      </c>
      <c r="AS66" s="29">
        <f t="shared" si="25"/>
        <v>0</v>
      </c>
      <c r="AT66" s="33">
        <f t="shared" si="25"/>
        <v>0</v>
      </c>
      <c r="AU66" s="33">
        <f t="shared" si="25"/>
        <v>0</v>
      </c>
      <c r="AV66" s="28">
        <v>0</v>
      </c>
      <c r="AW66" s="29">
        <f t="shared" si="26"/>
        <v>0</v>
      </c>
      <c r="AX66" s="29">
        <f t="shared" si="27"/>
        <v>0</v>
      </c>
      <c r="AY66" s="28">
        <v>0</v>
      </c>
      <c r="AZ66" s="33">
        <f t="shared" si="28"/>
        <v>0</v>
      </c>
      <c r="BA66" s="33">
        <f t="shared" si="29"/>
        <v>0</v>
      </c>
      <c r="BB66" s="29">
        <f t="shared" si="30"/>
        <v>0</v>
      </c>
      <c r="BC66" s="29">
        <f t="shared" si="30"/>
        <v>0</v>
      </c>
      <c r="BD66" s="29">
        <f t="shared" si="30"/>
        <v>0</v>
      </c>
      <c r="BE66" s="34">
        <f t="shared" si="0"/>
        <v>21</v>
      </c>
      <c r="BF66" s="34">
        <f t="shared" si="31"/>
        <v>98.364000000000004</v>
      </c>
      <c r="BG66" s="34">
        <f t="shared" si="32"/>
        <v>590.18399999999997</v>
      </c>
      <c r="BH66" s="34">
        <f t="shared" si="38"/>
        <v>1</v>
      </c>
      <c r="BI66" s="35">
        <f t="shared" si="38"/>
        <v>2.2000000000000002</v>
      </c>
      <c r="BJ66" s="35">
        <f t="shared" si="34"/>
        <v>13.200000000000001</v>
      </c>
      <c r="BK66" s="35">
        <f t="shared" si="35"/>
        <v>22</v>
      </c>
      <c r="BL66" s="35">
        <f t="shared" si="35"/>
        <v>100.56400000000001</v>
      </c>
      <c r="BM66" s="35">
        <f t="shared" si="35"/>
        <v>603.38400000000001</v>
      </c>
      <c r="BN66" s="185">
        <f t="shared" si="36"/>
        <v>301.69200000000001</v>
      </c>
      <c r="BO66" s="205">
        <f t="shared" si="37"/>
        <v>603.4</v>
      </c>
    </row>
    <row r="67" spans="1:67" ht="16.5">
      <c r="A67" s="26">
        <v>60</v>
      </c>
      <c r="B67" s="27" t="s">
        <v>115</v>
      </c>
      <c r="C67" s="28">
        <v>0</v>
      </c>
      <c r="D67" s="29">
        <f t="shared" si="1"/>
        <v>0</v>
      </c>
      <c r="E67" s="29">
        <f t="shared" si="2"/>
        <v>0</v>
      </c>
      <c r="F67" s="28">
        <v>1</v>
      </c>
      <c r="G67" s="30">
        <f t="shared" si="3"/>
        <v>2.2000000000000002</v>
      </c>
      <c r="H67" s="31">
        <f t="shared" si="4"/>
        <v>13.200000000000001</v>
      </c>
      <c r="I67" s="32">
        <f t="shared" si="5"/>
        <v>1</v>
      </c>
      <c r="J67" s="32">
        <f t="shared" si="5"/>
        <v>2.2000000000000002</v>
      </c>
      <c r="K67" s="32">
        <f t="shared" si="5"/>
        <v>13.200000000000001</v>
      </c>
      <c r="L67" s="28">
        <v>0</v>
      </c>
      <c r="M67" s="29">
        <f t="shared" si="6"/>
        <v>0</v>
      </c>
      <c r="N67" s="29">
        <f t="shared" si="7"/>
        <v>0</v>
      </c>
      <c r="O67" s="28">
        <v>0</v>
      </c>
      <c r="P67" s="33">
        <f t="shared" si="8"/>
        <v>0</v>
      </c>
      <c r="Q67" s="33">
        <f t="shared" si="9"/>
        <v>0</v>
      </c>
      <c r="R67" s="32">
        <f t="shared" si="10"/>
        <v>0</v>
      </c>
      <c r="S67" s="32">
        <f t="shared" si="10"/>
        <v>0</v>
      </c>
      <c r="T67" s="32">
        <f t="shared" si="10"/>
        <v>0</v>
      </c>
      <c r="U67" s="28">
        <v>0</v>
      </c>
      <c r="V67" s="29">
        <f t="shared" si="11"/>
        <v>0</v>
      </c>
      <c r="W67" s="29">
        <f t="shared" si="12"/>
        <v>0</v>
      </c>
      <c r="X67" s="28">
        <v>0</v>
      </c>
      <c r="Y67" s="33">
        <f t="shared" si="13"/>
        <v>0</v>
      </c>
      <c r="Z67" s="33">
        <f t="shared" si="14"/>
        <v>0</v>
      </c>
      <c r="AA67" s="32">
        <f t="shared" si="15"/>
        <v>0</v>
      </c>
      <c r="AB67" s="32">
        <f t="shared" si="15"/>
        <v>0</v>
      </c>
      <c r="AC67" s="32">
        <f t="shared" si="15"/>
        <v>0</v>
      </c>
      <c r="AD67" s="28">
        <v>0</v>
      </c>
      <c r="AE67" s="29">
        <f t="shared" si="16"/>
        <v>0</v>
      </c>
      <c r="AF67" s="29">
        <f t="shared" si="17"/>
        <v>0</v>
      </c>
      <c r="AG67" s="28">
        <v>0</v>
      </c>
      <c r="AH67" s="30">
        <f t="shared" si="18"/>
        <v>0</v>
      </c>
      <c r="AI67" s="30">
        <f t="shared" si="19"/>
        <v>0</v>
      </c>
      <c r="AJ67" s="29">
        <f t="shared" si="20"/>
        <v>0</v>
      </c>
      <c r="AK67" s="33">
        <f t="shared" si="20"/>
        <v>0</v>
      </c>
      <c r="AL67" s="33">
        <f t="shared" si="20"/>
        <v>0</v>
      </c>
      <c r="AM67" s="28">
        <v>0</v>
      </c>
      <c r="AN67" s="29">
        <f t="shared" si="21"/>
        <v>0</v>
      </c>
      <c r="AO67" s="29">
        <f t="shared" si="22"/>
        <v>0</v>
      </c>
      <c r="AP67" s="28">
        <v>0</v>
      </c>
      <c r="AQ67" s="33">
        <f t="shared" si="23"/>
        <v>0</v>
      </c>
      <c r="AR67" s="33">
        <f t="shared" si="24"/>
        <v>0</v>
      </c>
      <c r="AS67" s="29">
        <f t="shared" si="25"/>
        <v>0</v>
      </c>
      <c r="AT67" s="33">
        <f t="shared" si="25"/>
        <v>0</v>
      </c>
      <c r="AU67" s="33">
        <f t="shared" si="25"/>
        <v>0</v>
      </c>
      <c r="AV67" s="28">
        <v>0</v>
      </c>
      <c r="AW67" s="29">
        <f t="shared" si="26"/>
        <v>0</v>
      </c>
      <c r="AX67" s="29">
        <f t="shared" si="27"/>
        <v>0</v>
      </c>
      <c r="AY67" s="28">
        <v>0</v>
      </c>
      <c r="AZ67" s="33">
        <f t="shared" si="28"/>
        <v>0</v>
      </c>
      <c r="BA67" s="33">
        <f t="shared" si="29"/>
        <v>0</v>
      </c>
      <c r="BB67" s="29">
        <f t="shared" si="30"/>
        <v>0</v>
      </c>
      <c r="BC67" s="29">
        <f t="shared" si="30"/>
        <v>0</v>
      </c>
      <c r="BD67" s="29">
        <f t="shared" si="30"/>
        <v>0</v>
      </c>
      <c r="BE67" s="34">
        <f t="shared" si="0"/>
        <v>0</v>
      </c>
      <c r="BF67" s="34">
        <f t="shared" si="31"/>
        <v>0</v>
      </c>
      <c r="BG67" s="34">
        <f t="shared" si="32"/>
        <v>0</v>
      </c>
      <c r="BH67" s="34">
        <f t="shared" si="38"/>
        <v>1</v>
      </c>
      <c r="BI67" s="35">
        <f t="shared" si="38"/>
        <v>2.2000000000000002</v>
      </c>
      <c r="BJ67" s="35">
        <f t="shared" si="34"/>
        <v>13.200000000000001</v>
      </c>
      <c r="BK67" s="35">
        <f t="shared" si="35"/>
        <v>1</v>
      </c>
      <c r="BL67" s="35">
        <f t="shared" si="35"/>
        <v>2.2000000000000002</v>
      </c>
      <c r="BM67" s="35">
        <f t="shared" si="35"/>
        <v>13.200000000000001</v>
      </c>
      <c r="BN67" s="185">
        <f t="shared" si="36"/>
        <v>6.6000000000000005</v>
      </c>
      <c r="BO67" s="205">
        <f t="shared" si="37"/>
        <v>13.2</v>
      </c>
    </row>
    <row r="68" spans="1:67" ht="16.5">
      <c r="A68" s="26">
        <v>61</v>
      </c>
      <c r="B68" s="27" t="s">
        <v>116</v>
      </c>
      <c r="C68" s="28">
        <v>1</v>
      </c>
      <c r="D68" s="29">
        <f t="shared" si="1"/>
        <v>4.6840000000000002</v>
      </c>
      <c r="E68" s="29">
        <f t="shared" si="2"/>
        <v>28.103999999999999</v>
      </c>
      <c r="F68" s="28">
        <v>0</v>
      </c>
      <c r="G68" s="30">
        <f t="shared" si="3"/>
        <v>0</v>
      </c>
      <c r="H68" s="31">
        <f t="shared" si="4"/>
        <v>0</v>
      </c>
      <c r="I68" s="32">
        <f t="shared" si="5"/>
        <v>1</v>
      </c>
      <c r="J68" s="32">
        <f t="shared" si="5"/>
        <v>4.6840000000000002</v>
      </c>
      <c r="K68" s="32">
        <f t="shared" si="5"/>
        <v>28.103999999999999</v>
      </c>
      <c r="L68" s="28">
        <v>1</v>
      </c>
      <c r="M68" s="29">
        <f t="shared" si="6"/>
        <v>4.6840000000000002</v>
      </c>
      <c r="N68" s="29">
        <f t="shared" si="7"/>
        <v>28.103999999999999</v>
      </c>
      <c r="O68" s="28">
        <v>0</v>
      </c>
      <c r="P68" s="33">
        <f t="shared" si="8"/>
        <v>0</v>
      </c>
      <c r="Q68" s="33">
        <f t="shared" si="9"/>
        <v>0</v>
      </c>
      <c r="R68" s="32">
        <f t="shared" si="10"/>
        <v>1</v>
      </c>
      <c r="S68" s="32">
        <f t="shared" si="10"/>
        <v>4.6840000000000002</v>
      </c>
      <c r="T68" s="32">
        <f t="shared" si="10"/>
        <v>28.103999999999999</v>
      </c>
      <c r="U68" s="28">
        <v>3.5</v>
      </c>
      <c r="V68" s="29">
        <f t="shared" si="11"/>
        <v>16.394000000000002</v>
      </c>
      <c r="W68" s="29">
        <f t="shared" si="12"/>
        <v>98.364000000000004</v>
      </c>
      <c r="X68" s="28">
        <v>0</v>
      </c>
      <c r="Y68" s="33">
        <f t="shared" si="13"/>
        <v>0</v>
      </c>
      <c r="Z68" s="33">
        <f t="shared" si="14"/>
        <v>0</v>
      </c>
      <c r="AA68" s="32">
        <f t="shared" si="15"/>
        <v>3.5</v>
      </c>
      <c r="AB68" s="32">
        <f t="shared" si="15"/>
        <v>16.394000000000002</v>
      </c>
      <c r="AC68" s="32">
        <f t="shared" si="15"/>
        <v>98.364000000000004</v>
      </c>
      <c r="AD68" s="28">
        <v>7</v>
      </c>
      <c r="AE68" s="29">
        <f t="shared" si="16"/>
        <v>32.788000000000004</v>
      </c>
      <c r="AF68" s="29">
        <f t="shared" si="17"/>
        <v>196.72800000000001</v>
      </c>
      <c r="AG68" s="28">
        <v>0</v>
      </c>
      <c r="AH68" s="30">
        <f t="shared" si="18"/>
        <v>0</v>
      </c>
      <c r="AI68" s="30">
        <f t="shared" si="19"/>
        <v>0</v>
      </c>
      <c r="AJ68" s="29">
        <f t="shared" si="20"/>
        <v>7</v>
      </c>
      <c r="AK68" s="33">
        <f t="shared" si="20"/>
        <v>32.788000000000004</v>
      </c>
      <c r="AL68" s="33">
        <f t="shared" si="20"/>
        <v>196.72800000000001</v>
      </c>
      <c r="AM68" s="28">
        <v>0</v>
      </c>
      <c r="AN68" s="29">
        <f t="shared" si="21"/>
        <v>0</v>
      </c>
      <c r="AO68" s="29">
        <f t="shared" si="22"/>
        <v>0</v>
      </c>
      <c r="AP68" s="28">
        <v>0</v>
      </c>
      <c r="AQ68" s="33">
        <f t="shared" si="23"/>
        <v>0</v>
      </c>
      <c r="AR68" s="33">
        <f t="shared" si="24"/>
        <v>0</v>
      </c>
      <c r="AS68" s="29">
        <f t="shared" si="25"/>
        <v>0</v>
      </c>
      <c r="AT68" s="33">
        <f t="shared" si="25"/>
        <v>0</v>
      </c>
      <c r="AU68" s="33">
        <f t="shared" si="25"/>
        <v>0</v>
      </c>
      <c r="AV68" s="28">
        <v>0</v>
      </c>
      <c r="AW68" s="29">
        <f t="shared" si="26"/>
        <v>0</v>
      </c>
      <c r="AX68" s="29">
        <f t="shared" si="27"/>
        <v>0</v>
      </c>
      <c r="AY68" s="28">
        <v>0</v>
      </c>
      <c r="AZ68" s="33">
        <f t="shared" si="28"/>
        <v>0</v>
      </c>
      <c r="BA68" s="33">
        <f t="shared" si="29"/>
        <v>0</v>
      </c>
      <c r="BB68" s="29">
        <f t="shared" si="30"/>
        <v>0</v>
      </c>
      <c r="BC68" s="29">
        <f t="shared" si="30"/>
        <v>0</v>
      </c>
      <c r="BD68" s="29">
        <f t="shared" si="30"/>
        <v>0</v>
      </c>
      <c r="BE68" s="34">
        <f t="shared" si="0"/>
        <v>4.5</v>
      </c>
      <c r="BF68" s="34">
        <f t="shared" si="31"/>
        <v>21.077999999999999</v>
      </c>
      <c r="BG68" s="34">
        <f t="shared" si="32"/>
        <v>126.46799999999999</v>
      </c>
      <c r="BH68" s="34">
        <f t="shared" si="38"/>
        <v>0</v>
      </c>
      <c r="BI68" s="35">
        <f t="shared" si="38"/>
        <v>0</v>
      </c>
      <c r="BJ68" s="35">
        <f t="shared" si="34"/>
        <v>0</v>
      </c>
      <c r="BK68" s="35">
        <f t="shared" si="35"/>
        <v>4.5</v>
      </c>
      <c r="BL68" s="35">
        <f t="shared" si="35"/>
        <v>21.077999999999999</v>
      </c>
      <c r="BM68" s="35">
        <f t="shared" si="35"/>
        <v>126.46799999999999</v>
      </c>
      <c r="BN68" s="185">
        <f t="shared" si="36"/>
        <v>63.233999999999995</v>
      </c>
      <c r="BO68" s="205">
        <f t="shared" si="37"/>
        <v>126.5</v>
      </c>
    </row>
    <row r="69" spans="1:67" ht="16.5">
      <c r="A69" s="26">
        <v>62</v>
      </c>
      <c r="B69" s="27" t="s">
        <v>117</v>
      </c>
      <c r="C69" s="28">
        <v>0</v>
      </c>
      <c r="D69" s="29">
        <f t="shared" si="1"/>
        <v>0</v>
      </c>
      <c r="E69" s="29">
        <f t="shared" si="2"/>
        <v>0</v>
      </c>
      <c r="F69" s="28">
        <v>1</v>
      </c>
      <c r="G69" s="30">
        <f t="shared" si="3"/>
        <v>2.2000000000000002</v>
      </c>
      <c r="H69" s="31">
        <f t="shared" si="4"/>
        <v>13.200000000000001</v>
      </c>
      <c r="I69" s="32">
        <f t="shared" si="5"/>
        <v>1</v>
      </c>
      <c r="J69" s="32">
        <f t="shared" si="5"/>
        <v>2.2000000000000002</v>
      </c>
      <c r="K69" s="32">
        <f t="shared" si="5"/>
        <v>13.200000000000001</v>
      </c>
      <c r="L69" s="28">
        <v>0</v>
      </c>
      <c r="M69" s="29">
        <f t="shared" si="6"/>
        <v>0</v>
      </c>
      <c r="N69" s="29">
        <f t="shared" si="7"/>
        <v>0</v>
      </c>
      <c r="O69" s="28">
        <v>0</v>
      </c>
      <c r="P69" s="33">
        <f t="shared" si="8"/>
        <v>0</v>
      </c>
      <c r="Q69" s="33">
        <f t="shared" si="9"/>
        <v>0</v>
      </c>
      <c r="R69" s="32">
        <f t="shared" si="10"/>
        <v>0</v>
      </c>
      <c r="S69" s="32">
        <f t="shared" si="10"/>
        <v>0</v>
      </c>
      <c r="T69" s="32">
        <f t="shared" si="10"/>
        <v>0</v>
      </c>
      <c r="U69" s="28">
        <v>0</v>
      </c>
      <c r="V69" s="29">
        <f t="shared" si="11"/>
        <v>0</v>
      </c>
      <c r="W69" s="29">
        <f t="shared" si="12"/>
        <v>0</v>
      </c>
      <c r="X69" s="28">
        <v>2</v>
      </c>
      <c r="Y69" s="33">
        <f t="shared" si="13"/>
        <v>4.4000000000000004</v>
      </c>
      <c r="Z69" s="33">
        <f t="shared" si="14"/>
        <v>26.400000000000002</v>
      </c>
      <c r="AA69" s="32">
        <f t="shared" si="15"/>
        <v>2</v>
      </c>
      <c r="AB69" s="32">
        <f t="shared" si="15"/>
        <v>4.4000000000000004</v>
      </c>
      <c r="AC69" s="32">
        <f t="shared" si="15"/>
        <v>26.400000000000002</v>
      </c>
      <c r="AD69" s="28">
        <v>0</v>
      </c>
      <c r="AE69" s="29">
        <f t="shared" si="16"/>
        <v>0</v>
      </c>
      <c r="AF69" s="29">
        <f t="shared" si="17"/>
        <v>0</v>
      </c>
      <c r="AG69" s="28">
        <v>0</v>
      </c>
      <c r="AH69" s="30">
        <f t="shared" si="18"/>
        <v>0</v>
      </c>
      <c r="AI69" s="30">
        <f t="shared" si="19"/>
        <v>0</v>
      </c>
      <c r="AJ69" s="29">
        <f t="shared" si="20"/>
        <v>0</v>
      </c>
      <c r="AK69" s="33">
        <f t="shared" si="20"/>
        <v>0</v>
      </c>
      <c r="AL69" s="33">
        <f t="shared" si="20"/>
        <v>0</v>
      </c>
      <c r="AM69" s="28">
        <v>0</v>
      </c>
      <c r="AN69" s="29">
        <f t="shared" si="21"/>
        <v>0</v>
      </c>
      <c r="AO69" s="29">
        <f t="shared" si="22"/>
        <v>0</v>
      </c>
      <c r="AP69" s="28">
        <v>0</v>
      </c>
      <c r="AQ69" s="33">
        <f t="shared" si="23"/>
        <v>0</v>
      </c>
      <c r="AR69" s="33">
        <f t="shared" si="24"/>
        <v>0</v>
      </c>
      <c r="AS69" s="29">
        <f t="shared" si="25"/>
        <v>0</v>
      </c>
      <c r="AT69" s="33">
        <f t="shared" si="25"/>
        <v>0</v>
      </c>
      <c r="AU69" s="33">
        <f t="shared" si="25"/>
        <v>0</v>
      </c>
      <c r="AV69" s="28">
        <v>0</v>
      </c>
      <c r="AW69" s="29">
        <f t="shared" si="26"/>
        <v>0</v>
      </c>
      <c r="AX69" s="29">
        <f t="shared" si="27"/>
        <v>0</v>
      </c>
      <c r="AY69" s="28">
        <v>0</v>
      </c>
      <c r="AZ69" s="33">
        <f t="shared" si="28"/>
        <v>0</v>
      </c>
      <c r="BA69" s="33">
        <f t="shared" si="29"/>
        <v>0</v>
      </c>
      <c r="BB69" s="29">
        <f t="shared" si="30"/>
        <v>0</v>
      </c>
      <c r="BC69" s="29">
        <f t="shared" si="30"/>
        <v>0</v>
      </c>
      <c r="BD69" s="29">
        <f t="shared" si="30"/>
        <v>0</v>
      </c>
      <c r="BE69" s="34">
        <f t="shared" si="0"/>
        <v>0</v>
      </c>
      <c r="BF69" s="34">
        <f t="shared" si="31"/>
        <v>0</v>
      </c>
      <c r="BG69" s="34">
        <f t="shared" si="32"/>
        <v>0</v>
      </c>
      <c r="BH69" s="34">
        <f t="shared" si="38"/>
        <v>3</v>
      </c>
      <c r="BI69" s="35">
        <f t="shared" si="38"/>
        <v>6.6000000000000005</v>
      </c>
      <c r="BJ69" s="35">
        <f t="shared" si="34"/>
        <v>39.6</v>
      </c>
      <c r="BK69" s="35">
        <f t="shared" si="35"/>
        <v>3</v>
      </c>
      <c r="BL69" s="35">
        <f t="shared" si="35"/>
        <v>6.6000000000000005</v>
      </c>
      <c r="BM69" s="35">
        <f t="shared" si="35"/>
        <v>39.6</v>
      </c>
      <c r="BN69" s="185">
        <f t="shared" si="36"/>
        <v>19.8</v>
      </c>
      <c r="BO69" s="205">
        <f t="shared" si="37"/>
        <v>39.6</v>
      </c>
    </row>
    <row r="70" spans="1:67" ht="16.5">
      <c r="A70" s="26">
        <v>63</v>
      </c>
      <c r="B70" s="27" t="s">
        <v>118</v>
      </c>
      <c r="C70" s="28">
        <v>0</v>
      </c>
      <c r="D70" s="29">
        <f t="shared" si="1"/>
        <v>0</v>
      </c>
      <c r="E70" s="29">
        <f t="shared" si="2"/>
        <v>0</v>
      </c>
      <c r="F70" s="28">
        <v>1</v>
      </c>
      <c r="G70" s="30">
        <f t="shared" si="3"/>
        <v>2.2000000000000002</v>
      </c>
      <c r="H70" s="31">
        <f t="shared" si="4"/>
        <v>13.200000000000001</v>
      </c>
      <c r="I70" s="32">
        <f t="shared" si="5"/>
        <v>1</v>
      </c>
      <c r="J70" s="32">
        <f t="shared" si="5"/>
        <v>2.2000000000000002</v>
      </c>
      <c r="K70" s="32">
        <f t="shared" si="5"/>
        <v>13.200000000000001</v>
      </c>
      <c r="L70" s="28">
        <v>0</v>
      </c>
      <c r="M70" s="29">
        <f t="shared" si="6"/>
        <v>0</v>
      </c>
      <c r="N70" s="29">
        <f t="shared" si="7"/>
        <v>0</v>
      </c>
      <c r="O70" s="28">
        <v>0</v>
      </c>
      <c r="P70" s="33">
        <f t="shared" si="8"/>
        <v>0</v>
      </c>
      <c r="Q70" s="33">
        <f t="shared" si="9"/>
        <v>0</v>
      </c>
      <c r="R70" s="32">
        <f t="shared" si="10"/>
        <v>0</v>
      </c>
      <c r="S70" s="32">
        <f t="shared" si="10"/>
        <v>0</v>
      </c>
      <c r="T70" s="32">
        <f t="shared" si="10"/>
        <v>0</v>
      </c>
      <c r="U70" s="28">
        <v>0</v>
      </c>
      <c r="V70" s="29">
        <f t="shared" si="11"/>
        <v>0</v>
      </c>
      <c r="W70" s="29">
        <f t="shared" si="12"/>
        <v>0</v>
      </c>
      <c r="X70" s="28">
        <v>0</v>
      </c>
      <c r="Y70" s="33">
        <f t="shared" si="13"/>
        <v>0</v>
      </c>
      <c r="Z70" s="33">
        <f t="shared" si="14"/>
        <v>0</v>
      </c>
      <c r="AA70" s="32">
        <f t="shared" si="15"/>
        <v>0</v>
      </c>
      <c r="AB70" s="32">
        <f t="shared" si="15"/>
        <v>0</v>
      </c>
      <c r="AC70" s="32">
        <f t="shared" si="15"/>
        <v>0</v>
      </c>
      <c r="AD70" s="28">
        <v>0</v>
      </c>
      <c r="AE70" s="29">
        <f t="shared" si="16"/>
        <v>0</v>
      </c>
      <c r="AF70" s="29">
        <f t="shared" si="17"/>
        <v>0</v>
      </c>
      <c r="AG70" s="28">
        <v>0</v>
      </c>
      <c r="AH70" s="30">
        <f t="shared" si="18"/>
        <v>0</v>
      </c>
      <c r="AI70" s="30">
        <f t="shared" si="19"/>
        <v>0</v>
      </c>
      <c r="AJ70" s="29">
        <f t="shared" si="20"/>
        <v>0</v>
      </c>
      <c r="AK70" s="33">
        <f t="shared" si="20"/>
        <v>0</v>
      </c>
      <c r="AL70" s="33">
        <f t="shared" si="20"/>
        <v>0</v>
      </c>
      <c r="AM70" s="28">
        <v>0</v>
      </c>
      <c r="AN70" s="29">
        <f t="shared" si="21"/>
        <v>0</v>
      </c>
      <c r="AO70" s="29">
        <f t="shared" si="22"/>
        <v>0</v>
      </c>
      <c r="AP70" s="28">
        <v>0</v>
      </c>
      <c r="AQ70" s="33">
        <f t="shared" si="23"/>
        <v>0</v>
      </c>
      <c r="AR70" s="33">
        <f t="shared" si="24"/>
        <v>0</v>
      </c>
      <c r="AS70" s="29">
        <f t="shared" si="25"/>
        <v>0</v>
      </c>
      <c r="AT70" s="33">
        <f t="shared" si="25"/>
        <v>0</v>
      </c>
      <c r="AU70" s="33">
        <f t="shared" si="25"/>
        <v>0</v>
      </c>
      <c r="AV70" s="28">
        <v>0</v>
      </c>
      <c r="AW70" s="29">
        <f t="shared" si="26"/>
        <v>0</v>
      </c>
      <c r="AX70" s="29">
        <f t="shared" si="27"/>
        <v>0</v>
      </c>
      <c r="AY70" s="28">
        <v>0</v>
      </c>
      <c r="AZ70" s="33">
        <f t="shared" si="28"/>
        <v>0</v>
      </c>
      <c r="BA70" s="33">
        <f t="shared" si="29"/>
        <v>0</v>
      </c>
      <c r="BB70" s="29">
        <f t="shared" si="30"/>
        <v>0</v>
      </c>
      <c r="BC70" s="29">
        <f t="shared" si="30"/>
        <v>0</v>
      </c>
      <c r="BD70" s="29">
        <f t="shared" si="30"/>
        <v>0</v>
      </c>
      <c r="BE70" s="34">
        <f t="shared" si="0"/>
        <v>0</v>
      </c>
      <c r="BF70" s="34">
        <f t="shared" si="31"/>
        <v>0</v>
      </c>
      <c r="BG70" s="34">
        <f t="shared" si="32"/>
        <v>0</v>
      </c>
      <c r="BH70" s="34">
        <f t="shared" si="38"/>
        <v>1</v>
      </c>
      <c r="BI70" s="35">
        <f t="shared" si="38"/>
        <v>2.2000000000000002</v>
      </c>
      <c r="BJ70" s="35">
        <f t="shared" si="34"/>
        <v>13.200000000000001</v>
      </c>
      <c r="BK70" s="35">
        <f t="shared" si="35"/>
        <v>1</v>
      </c>
      <c r="BL70" s="35">
        <f t="shared" si="35"/>
        <v>2.2000000000000002</v>
      </c>
      <c r="BM70" s="35">
        <f t="shared" si="35"/>
        <v>13.200000000000001</v>
      </c>
      <c r="BN70" s="185">
        <f t="shared" si="36"/>
        <v>6.6000000000000005</v>
      </c>
      <c r="BO70" s="205">
        <f t="shared" si="37"/>
        <v>13.2</v>
      </c>
    </row>
    <row r="71" spans="1:67" ht="16.5">
      <c r="A71" s="26">
        <v>64</v>
      </c>
      <c r="B71" s="27" t="s">
        <v>119</v>
      </c>
      <c r="C71" s="28">
        <v>0</v>
      </c>
      <c r="D71" s="29">
        <f t="shared" si="1"/>
        <v>0</v>
      </c>
      <c r="E71" s="29">
        <f t="shared" si="2"/>
        <v>0</v>
      </c>
      <c r="F71" s="28">
        <v>1</v>
      </c>
      <c r="G71" s="30">
        <f t="shared" si="3"/>
        <v>2.2000000000000002</v>
      </c>
      <c r="H71" s="31">
        <f t="shared" si="4"/>
        <v>13.200000000000001</v>
      </c>
      <c r="I71" s="32">
        <f t="shared" si="5"/>
        <v>1</v>
      </c>
      <c r="J71" s="32">
        <f t="shared" si="5"/>
        <v>2.2000000000000002</v>
      </c>
      <c r="K71" s="32">
        <f t="shared" si="5"/>
        <v>13.200000000000001</v>
      </c>
      <c r="L71" s="28">
        <v>1</v>
      </c>
      <c r="M71" s="29">
        <f t="shared" si="6"/>
        <v>4.6840000000000002</v>
      </c>
      <c r="N71" s="29">
        <f t="shared" si="7"/>
        <v>28.103999999999999</v>
      </c>
      <c r="O71" s="28">
        <v>0</v>
      </c>
      <c r="P71" s="33">
        <f t="shared" si="8"/>
        <v>0</v>
      </c>
      <c r="Q71" s="33">
        <f t="shared" si="9"/>
        <v>0</v>
      </c>
      <c r="R71" s="32">
        <f t="shared" si="10"/>
        <v>1</v>
      </c>
      <c r="S71" s="32">
        <f t="shared" si="10"/>
        <v>4.6840000000000002</v>
      </c>
      <c r="T71" s="32">
        <f t="shared" si="10"/>
        <v>28.103999999999999</v>
      </c>
      <c r="U71" s="28">
        <v>0</v>
      </c>
      <c r="V71" s="29">
        <f t="shared" si="11"/>
        <v>0</v>
      </c>
      <c r="W71" s="29">
        <f t="shared" si="12"/>
        <v>0</v>
      </c>
      <c r="X71" s="28">
        <v>0</v>
      </c>
      <c r="Y71" s="33">
        <f t="shared" si="13"/>
        <v>0</v>
      </c>
      <c r="Z71" s="33">
        <f t="shared" si="14"/>
        <v>0</v>
      </c>
      <c r="AA71" s="32">
        <f t="shared" si="15"/>
        <v>0</v>
      </c>
      <c r="AB71" s="32">
        <f t="shared" si="15"/>
        <v>0</v>
      </c>
      <c r="AC71" s="32">
        <f t="shared" si="15"/>
        <v>0</v>
      </c>
      <c r="AD71" s="28">
        <v>0</v>
      </c>
      <c r="AE71" s="29">
        <f t="shared" si="16"/>
        <v>0</v>
      </c>
      <c r="AF71" s="29">
        <f t="shared" si="17"/>
        <v>0</v>
      </c>
      <c r="AG71" s="28">
        <v>0</v>
      </c>
      <c r="AH71" s="30">
        <f t="shared" si="18"/>
        <v>0</v>
      </c>
      <c r="AI71" s="30">
        <f t="shared" si="19"/>
        <v>0</v>
      </c>
      <c r="AJ71" s="29">
        <f t="shared" si="20"/>
        <v>0</v>
      </c>
      <c r="AK71" s="33">
        <f t="shared" si="20"/>
        <v>0</v>
      </c>
      <c r="AL71" s="33">
        <f t="shared" si="20"/>
        <v>0</v>
      </c>
      <c r="AM71" s="28">
        <v>0</v>
      </c>
      <c r="AN71" s="29">
        <f t="shared" si="21"/>
        <v>0</v>
      </c>
      <c r="AO71" s="29">
        <f t="shared" si="22"/>
        <v>0</v>
      </c>
      <c r="AP71" s="28">
        <v>0</v>
      </c>
      <c r="AQ71" s="33">
        <f t="shared" si="23"/>
        <v>0</v>
      </c>
      <c r="AR71" s="33">
        <f t="shared" si="24"/>
        <v>0</v>
      </c>
      <c r="AS71" s="29">
        <f t="shared" si="25"/>
        <v>0</v>
      </c>
      <c r="AT71" s="33">
        <f t="shared" si="25"/>
        <v>0</v>
      </c>
      <c r="AU71" s="33">
        <f t="shared" si="25"/>
        <v>0</v>
      </c>
      <c r="AV71" s="28">
        <v>0</v>
      </c>
      <c r="AW71" s="29">
        <f t="shared" si="26"/>
        <v>0</v>
      </c>
      <c r="AX71" s="29">
        <f t="shared" si="27"/>
        <v>0</v>
      </c>
      <c r="AY71" s="28">
        <v>0</v>
      </c>
      <c r="AZ71" s="33">
        <f t="shared" si="28"/>
        <v>0</v>
      </c>
      <c r="BA71" s="33">
        <f t="shared" si="29"/>
        <v>0</v>
      </c>
      <c r="BB71" s="29">
        <f t="shared" si="30"/>
        <v>0</v>
      </c>
      <c r="BC71" s="29">
        <f t="shared" si="30"/>
        <v>0</v>
      </c>
      <c r="BD71" s="29">
        <f t="shared" si="30"/>
        <v>0</v>
      </c>
      <c r="BE71" s="34">
        <f t="shared" si="0"/>
        <v>0</v>
      </c>
      <c r="BF71" s="34">
        <f t="shared" si="31"/>
        <v>0</v>
      </c>
      <c r="BG71" s="34">
        <f t="shared" si="32"/>
        <v>0</v>
      </c>
      <c r="BH71" s="34">
        <f t="shared" si="38"/>
        <v>1</v>
      </c>
      <c r="BI71" s="35">
        <f t="shared" si="38"/>
        <v>2.2000000000000002</v>
      </c>
      <c r="BJ71" s="35">
        <f t="shared" si="34"/>
        <v>13.200000000000001</v>
      </c>
      <c r="BK71" s="35">
        <f t="shared" si="35"/>
        <v>1</v>
      </c>
      <c r="BL71" s="35">
        <f t="shared" si="35"/>
        <v>2.2000000000000002</v>
      </c>
      <c r="BM71" s="35">
        <f t="shared" si="35"/>
        <v>13.200000000000001</v>
      </c>
      <c r="BN71" s="185">
        <f t="shared" si="36"/>
        <v>6.6000000000000005</v>
      </c>
      <c r="BO71" s="205">
        <f t="shared" si="37"/>
        <v>13.2</v>
      </c>
    </row>
    <row r="72" spans="1:67" ht="16.5">
      <c r="A72" s="26">
        <v>65</v>
      </c>
      <c r="B72" s="27" t="s">
        <v>120</v>
      </c>
      <c r="C72" s="28">
        <v>1</v>
      </c>
      <c r="D72" s="29">
        <f t="shared" si="1"/>
        <v>4.6840000000000002</v>
      </c>
      <c r="E72" s="29">
        <f t="shared" si="2"/>
        <v>28.103999999999999</v>
      </c>
      <c r="F72" s="28">
        <v>1</v>
      </c>
      <c r="G72" s="30">
        <f t="shared" si="3"/>
        <v>2.2000000000000002</v>
      </c>
      <c r="H72" s="31">
        <f t="shared" si="4"/>
        <v>13.200000000000001</v>
      </c>
      <c r="I72" s="32">
        <f t="shared" si="5"/>
        <v>2</v>
      </c>
      <c r="J72" s="32">
        <f t="shared" si="5"/>
        <v>6.8840000000000003</v>
      </c>
      <c r="K72" s="32">
        <f t="shared" si="5"/>
        <v>41.304000000000002</v>
      </c>
      <c r="L72" s="28">
        <v>0</v>
      </c>
      <c r="M72" s="29">
        <f t="shared" si="6"/>
        <v>0</v>
      </c>
      <c r="N72" s="29">
        <f t="shared" si="7"/>
        <v>0</v>
      </c>
      <c r="O72" s="28">
        <v>0.54300000000000004</v>
      </c>
      <c r="P72" s="33">
        <f t="shared" si="8"/>
        <v>1.1946000000000001</v>
      </c>
      <c r="Q72" s="33">
        <f t="shared" si="9"/>
        <v>7.1676000000000002</v>
      </c>
      <c r="R72" s="32">
        <f t="shared" si="10"/>
        <v>0.54300000000000004</v>
      </c>
      <c r="S72" s="32">
        <f t="shared" si="10"/>
        <v>1.1946000000000001</v>
      </c>
      <c r="T72" s="32">
        <f t="shared" si="10"/>
        <v>7.1676000000000002</v>
      </c>
      <c r="U72" s="28">
        <v>4</v>
      </c>
      <c r="V72" s="29">
        <f t="shared" si="11"/>
        <v>18.736000000000001</v>
      </c>
      <c r="W72" s="29">
        <f t="shared" si="12"/>
        <v>112.416</v>
      </c>
      <c r="X72" s="28">
        <v>0</v>
      </c>
      <c r="Y72" s="33">
        <f t="shared" si="13"/>
        <v>0</v>
      </c>
      <c r="Z72" s="33">
        <f t="shared" si="14"/>
        <v>0</v>
      </c>
      <c r="AA72" s="32">
        <f t="shared" si="15"/>
        <v>4</v>
      </c>
      <c r="AB72" s="32">
        <f t="shared" si="15"/>
        <v>18.736000000000001</v>
      </c>
      <c r="AC72" s="32">
        <f t="shared" si="15"/>
        <v>112.416</v>
      </c>
      <c r="AD72" s="28">
        <v>3</v>
      </c>
      <c r="AE72" s="29">
        <f t="shared" si="16"/>
        <v>14.052</v>
      </c>
      <c r="AF72" s="29">
        <f t="shared" si="17"/>
        <v>84.311999999999998</v>
      </c>
      <c r="AG72" s="28">
        <v>0</v>
      </c>
      <c r="AH72" s="30">
        <f t="shared" si="18"/>
        <v>0</v>
      </c>
      <c r="AI72" s="30">
        <f t="shared" si="19"/>
        <v>0</v>
      </c>
      <c r="AJ72" s="29">
        <f t="shared" si="20"/>
        <v>3</v>
      </c>
      <c r="AK72" s="33">
        <f t="shared" si="20"/>
        <v>14.052</v>
      </c>
      <c r="AL72" s="33">
        <f t="shared" si="20"/>
        <v>84.311999999999998</v>
      </c>
      <c r="AM72" s="28">
        <v>0</v>
      </c>
      <c r="AN72" s="29">
        <f t="shared" si="21"/>
        <v>0</v>
      </c>
      <c r="AO72" s="29">
        <f t="shared" si="22"/>
        <v>0</v>
      </c>
      <c r="AP72" s="28">
        <v>0</v>
      </c>
      <c r="AQ72" s="33">
        <f t="shared" si="23"/>
        <v>0</v>
      </c>
      <c r="AR72" s="33">
        <f t="shared" si="24"/>
        <v>0</v>
      </c>
      <c r="AS72" s="29">
        <f t="shared" si="25"/>
        <v>0</v>
      </c>
      <c r="AT72" s="33">
        <f t="shared" si="25"/>
        <v>0</v>
      </c>
      <c r="AU72" s="33">
        <f t="shared" si="25"/>
        <v>0</v>
      </c>
      <c r="AV72" s="28">
        <v>0</v>
      </c>
      <c r="AW72" s="29">
        <f t="shared" si="26"/>
        <v>0</v>
      </c>
      <c r="AX72" s="29">
        <f t="shared" si="27"/>
        <v>0</v>
      </c>
      <c r="AY72" s="28">
        <v>0</v>
      </c>
      <c r="AZ72" s="33">
        <f t="shared" si="28"/>
        <v>0</v>
      </c>
      <c r="BA72" s="33">
        <f t="shared" si="29"/>
        <v>0</v>
      </c>
      <c r="BB72" s="29">
        <f t="shared" si="30"/>
        <v>0</v>
      </c>
      <c r="BC72" s="29">
        <f t="shared" si="30"/>
        <v>0</v>
      </c>
      <c r="BD72" s="29">
        <f t="shared" si="30"/>
        <v>0</v>
      </c>
      <c r="BE72" s="34">
        <f t="shared" ref="BE72:BE104" si="39">C72+U72+AM72</f>
        <v>5</v>
      </c>
      <c r="BF72" s="34">
        <f t="shared" si="31"/>
        <v>23.42</v>
      </c>
      <c r="BG72" s="34">
        <f t="shared" si="32"/>
        <v>140.52000000000001</v>
      </c>
      <c r="BH72" s="34">
        <f t="shared" si="38"/>
        <v>1</v>
      </c>
      <c r="BI72" s="35">
        <f t="shared" si="38"/>
        <v>2.2000000000000002</v>
      </c>
      <c r="BJ72" s="35">
        <f t="shared" si="34"/>
        <v>13.200000000000001</v>
      </c>
      <c r="BK72" s="35">
        <f t="shared" si="35"/>
        <v>6</v>
      </c>
      <c r="BL72" s="35">
        <f t="shared" si="35"/>
        <v>25.62</v>
      </c>
      <c r="BM72" s="35">
        <f t="shared" si="35"/>
        <v>153.72</v>
      </c>
      <c r="BN72" s="185">
        <f t="shared" si="36"/>
        <v>76.86</v>
      </c>
      <c r="BO72" s="205">
        <f t="shared" si="37"/>
        <v>153.69999999999999</v>
      </c>
    </row>
    <row r="73" spans="1:67" ht="16.5">
      <c r="A73" s="26">
        <v>66</v>
      </c>
      <c r="B73" s="27" t="s">
        <v>121</v>
      </c>
      <c r="C73" s="28">
        <v>0</v>
      </c>
      <c r="D73" s="29">
        <f t="shared" ref="D73:D104" si="40">C73*4.684</f>
        <v>0</v>
      </c>
      <c r="E73" s="29">
        <f t="shared" ref="E73:E104" si="41">D73*6</f>
        <v>0</v>
      </c>
      <c r="F73" s="28">
        <v>0</v>
      </c>
      <c r="G73" s="30">
        <f t="shared" ref="G73:G104" si="42">F73*2.2</f>
        <v>0</v>
      </c>
      <c r="H73" s="31">
        <f t="shared" ref="H73:H104" si="43">G73*6</f>
        <v>0</v>
      </c>
      <c r="I73" s="32">
        <f t="shared" ref="I73:K105" si="44">C73+F73</f>
        <v>0</v>
      </c>
      <c r="J73" s="32">
        <f t="shared" si="44"/>
        <v>0</v>
      </c>
      <c r="K73" s="32">
        <f t="shared" si="44"/>
        <v>0</v>
      </c>
      <c r="L73" s="28">
        <v>0</v>
      </c>
      <c r="M73" s="29">
        <f t="shared" ref="M73:M104" si="45">L73*4.684</f>
        <v>0</v>
      </c>
      <c r="N73" s="29">
        <f t="shared" ref="N73:N104" si="46">M73*6</f>
        <v>0</v>
      </c>
      <c r="O73" s="28">
        <v>0</v>
      </c>
      <c r="P73" s="33">
        <f t="shared" ref="P73:P104" si="47">O73*2.2</f>
        <v>0</v>
      </c>
      <c r="Q73" s="33">
        <f t="shared" ref="Q73:Q104" si="48">P73*6</f>
        <v>0</v>
      </c>
      <c r="R73" s="32">
        <f t="shared" ref="R73:T104" si="49">L73+O73</f>
        <v>0</v>
      </c>
      <c r="S73" s="32">
        <f t="shared" si="49"/>
        <v>0</v>
      </c>
      <c r="T73" s="32">
        <f t="shared" si="49"/>
        <v>0</v>
      </c>
      <c r="U73" s="28">
        <v>0</v>
      </c>
      <c r="V73" s="29">
        <f t="shared" ref="V73:V104" si="50">U73*4.684</f>
        <v>0</v>
      </c>
      <c r="W73" s="29">
        <f t="shared" ref="W73:W104" si="51">V73*6</f>
        <v>0</v>
      </c>
      <c r="X73" s="28">
        <v>0</v>
      </c>
      <c r="Y73" s="33">
        <f t="shared" ref="Y73:Y104" si="52">X73*2.2</f>
        <v>0</v>
      </c>
      <c r="Z73" s="33">
        <f t="shared" ref="Z73:Z104" si="53">Y73*6</f>
        <v>0</v>
      </c>
      <c r="AA73" s="32">
        <f t="shared" ref="AA73:AC104" si="54">U73+X73</f>
        <v>0</v>
      </c>
      <c r="AB73" s="32">
        <f t="shared" si="54"/>
        <v>0</v>
      </c>
      <c r="AC73" s="32">
        <f t="shared" si="54"/>
        <v>0</v>
      </c>
      <c r="AD73" s="28">
        <v>0</v>
      </c>
      <c r="AE73" s="29">
        <f t="shared" ref="AE73:AE104" si="55">AD73*4.684</f>
        <v>0</v>
      </c>
      <c r="AF73" s="29">
        <f t="shared" ref="AF73:AF104" si="56">AE73*6</f>
        <v>0</v>
      </c>
      <c r="AG73" s="28">
        <v>0</v>
      </c>
      <c r="AH73" s="30">
        <f t="shared" ref="AH73:AH105" si="57">AG73*2.2</f>
        <v>0</v>
      </c>
      <c r="AI73" s="30">
        <f t="shared" ref="AI73:AI104" si="58">AH73*6</f>
        <v>0</v>
      </c>
      <c r="AJ73" s="29">
        <f t="shared" ref="AJ73:AL105" si="59">AD73+AG73</f>
        <v>0</v>
      </c>
      <c r="AK73" s="33">
        <f t="shared" si="59"/>
        <v>0</v>
      </c>
      <c r="AL73" s="33">
        <f t="shared" si="59"/>
        <v>0</v>
      </c>
      <c r="AM73" s="28">
        <v>0</v>
      </c>
      <c r="AN73" s="29">
        <f t="shared" ref="AN73:AN104" si="60">AM73*4.684</f>
        <v>0</v>
      </c>
      <c r="AO73" s="29">
        <f t="shared" ref="AO73:AO104" si="61">AN73*6</f>
        <v>0</v>
      </c>
      <c r="AP73" s="28">
        <v>0</v>
      </c>
      <c r="AQ73" s="33">
        <f t="shared" ref="AQ73:AQ105" si="62">AP73*2.2</f>
        <v>0</v>
      </c>
      <c r="AR73" s="33">
        <f t="shared" ref="AR73:AR104" si="63">AQ73*6</f>
        <v>0</v>
      </c>
      <c r="AS73" s="29">
        <f t="shared" ref="AS73:AU105" si="64">AM73+AP73</f>
        <v>0</v>
      </c>
      <c r="AT73" s="33">
        <f t="shared" si="64"/>
        <v>0</v>
      </c>
      <c r="AU73" s="33">
        <f t="shared" si="64"/>
        <v>0</v>
      </c>
      <c r="AV73" s="28">
        <v>0</v>
      </c>
      <c r="AW73" s="29">
        <f t="shared" ref="AW73:AW104" si="65">AV73*4.684</f>
        <v>0</v>
      </c>
      <c r="AX73" s="29">
        <f t="shared" ref="AX73:AX104" si="66">AW73*6</f>
        <v>0</v>
      </c>
      <c r="AY73" s="28">
        <v>0</v>
      </c>
      <c r="AZ73" s="33">
        <f t="shared" ref="AZ73:AZ105" si="67">AY73*2.2</f>
        <v>0</v>
      </c>
      <c r="BA73" s="33">
        <f t="shared" ref="BA73:BA104" si="68">AZ73*6</f>
        <v>0</v>
      </c>
      <c r="BB73" s="29">
        <f t="shared" ref="BB73:BD105" si="69">AV73+AY73</f>
        <v>0</v>
      </c>
      <c r="BC73" s="29">
        <f t="shared" si="69"/>
        <v>0</v>
      </c>
      <c r="BD73" s="29">
        <f t="shared" si="69"/>
        <v>0</v>
      </c>
      <c r="BE73" s="34">
        <f t="shared" si="39"/>
        <v>0</v>
      </c>
      <c r="BF73" s="34">
        <f t="shared" ref="BF73:BF104" si="70">BE73*4.684</f>
        <v>0</v>
      </c>
      <c r="BG73" s="34">
        <f t="shared" ref="BG73:BG104" si="71">BF73*6</f>
        <v>0</v>
      </c>
      <c r="BH73" s="34">
        <f t="shared" ref="BH73:BI104" si="72">F73+X73+AP73</f>
        <v>0</v>
      </c>
      <c r="BI73" s="35">
        <f t="shared" si="72"/>
        <v>0</v>
      </c>
      <c r="BJ73" s="35">
        <f t="shared" ref="BJ73:BJ104" si="73">BI73*6</f>
        <v>0</v>
      </c>
      <c r="BK73" s="35">
        <f t="shared" ref="BK73:BM104" si="74">BE73+BH73</f>
        <v>0</v>
      </c>
      <c r="BL73" s="35">
        <f t="shared" si="74"/>
        <v>0</v>
      </c>
      <c r="BM73" s="35">
        <f t="shared" si="74"/>
        <v>0</v>
      </c>
      <c r="BN73" s="185">
        <f t="shared" ref="BN73:BN105" si="75">BM73/2</f>
        <v>0</v>
      </c>
      <c r="BO73" s="205">
        <f t="shared" ref="BO73:BO105" si="76">ROUND(BM73,1)</f>
        <v>0</v>
      </c>
    </row>
    <row r="74" spans="1:67" ht="16.5">
      <c r="A74" s="26">
        <v>67</v>
      </c>
      <c r="B74" s="27" t="s">
        <v>122</v>
      </c>
      <c r="C74" s="28">
        <v>1</v>
      </c>
      <c r="D74" s="29">
        <f t="shared" si="40"/>
        <v>4.6840000000000002</v>
      </c>
      <c r="E74" s="29">
        <f t="shared" si="41"/>
        <v>28.103999999999999</v>
      </c>
      <c r="F74" s="28">
        <v>0</v>
      </c>
      <c r="G74" s="30">
        <f t="shared" si="42"/>
        <v>0</v>
      </c>
      <c r="H74" s="31">
        <f t="shared" si="43"/>
        <v>0</v>
      </c>
      <c r="I74" s="32">
        <f t="shared" si="44"/>
        <v>1</v>
      </c>
      <c r="J74" s="32">
        <f t="shared" si="44"/>
        <v>4.6840000000000002</v>
      </c>
      <c r="K74" s="32">
        <f t="shared" si="44"/>
        <v>28.103999999999999</v>
      </c>
      <c r="L74" s="28">
        <v>0</v>
      </c>
      <c r="M74" s="29">
        <f t="shared" si="45"/>
        <v>0</v>
      </c>
      <c r="N74" s="29">
        <f t="shared" si="46"/>
        <v>0</v>
      </c>
      <c r="O74" s="28">
        <v>0</v>
      </c>
      <c r="P74" s="33">
        <f t="shared" si="47"/>
        <v>0</v>
      </c>
      <c r="Q74" s="33">
        <f t="shared" si="48"/>
        <v>0</v>
      </c>
      <c r="R74" s="32">
        <f t="shared" si="49"/>
        <v>0</v>
      </c>
      <c r="S74" s="32">
        <f t="shared" si="49"/>
        <v>0</v>
      </c>
      <c r="T74" s="32">
        <f t="shared" si="49"/>
        <v>0</v>
      </c>
      <c r="U74" s="28">
        <v>4</v>
      </c>
      <c r="V74" s="29">
        <f t="shared" si="50"/>
        <v>18.736000000000001</v>
      </c>
      <c r="W74" s="29">
        <f t="shared" si="51"/>
        <v>112.416</v>
      </c>
      <c r="X74" s="28">
        <v>0</v>
      </c>
      <c r="Y74" s="33">
        <f t="shared" si="52"/>
        <v>0</v>
      </c>
      <c r="Z74" s="33">
        <f t="shared" si="53"/>
        <v>0</v>
      </c>
      <c r="AA74" s="32">
        <f t="shared" si="54"/>
        <v>4</v>
      </c>
      <c r="AB74" s="32">
        <f t="shared" si="54"/>
        <v>18.736000000000001</v>
      </c>
      <c r="AC74" s="32">
        <f t="shared" si="54"/>
        <v>112.416</v>
      </c>
      <c r="AD74" s="28">
        <v>1</v>
      </c>
      <c r="AE74" s="29">
        <f t="shared" si="55"/>
        <v>4.6840000000000002</v>
      </c>
      <c r="AF74" s="29">
        <f t="shared" si="56"/>
        <v>28.103999999999999</v>
      </c>
      <c r="AG74" s="28">
        <v>0</v>
      </c>
      <c r="AH74" s="30">
        <f t="shared" si="57"/>
        <v>0</v>
      </c>
      <c r="AI74" s="30">
        <f t="shared" si="58"/>
        <v>0</v>
      </c>
      <c r="AJ74" s="29">
        <f t="shared" si="59"/>
        <v>1</v>
      </c>
      <c r="AK74" s="33">
        <f t="shared" si="59"/>
        <v>4.6840000000000002</v>
      </c>
      <c r="AL74" s="33">
        <f t="shared" si="59"/>
        <v>28.103999999999999</v>
      </c>
      <c r="AM74" s="28">
        <v>0</v>
      </c>
      <c r="AN74" s="29">
        <f t="shared" si="60"/>
        <v>0</v>
      </c>
      <c r="AO74" s="29">
        <f t="shared" si="61"/>
        <v>0</v>
      </c>
      <c r="AP74" s="28">
        <v>0</v>
      </c>
      <c r="AQ74" s="33">
        <f t="shared" si="62"/>
        <v>0</v>
      </c>
      <c r="AR74" s="33">
        <f t="shared" si="63"/>
        <v>0</v>
      </c>
      <c r="AS74" s="29">
        <f t="shared" si="64"/>
        <v>0</v>
      </c>
      <c r="AT74" s="33">
        <f t="shared" si="64"/>
        <v>0</v>
      </c>
      <c r="AU74" s="33">
        <f t="shared" si="64"/>
        <v>0</v>
      </c>
      <c r="AV74" s="28">
        <v>0</v>
      </c>
      <c r="AW74" s="29">
        <f t="shared" si="65"/>
        <v>0</v>
      </c>
      <c r="AX74" s="29">
        <f t="shared" si="66"/>
        <v>0</v>
      </c>
      <c r="AY74" s="28">
        <v>0</v>
      </c>
      <c r="AZ74" s="33">
        <f t="shared" si="67"/>
        <v>0</v>
      </c>
      <c r="BA74" s="33">
        <f t="shared" si="68"/>
        <v>0</v>
      </c>
      <c r="BB74" s="29">
        <f t="shared" si="69"/>
        <v>0</v>
      </c>
      <c r="BC74" s="29">
        <f t="shared" si="69"/>
        <v>0</v>
      </c>
      <c r="BD74" s="29">
        <f t="shared" si="69"/>
        <v>0</v>
      </c>
      <c r="BE74" s="34">
        <f t="shared" si="39"/>
        <v>5</v>
      </c>
      <c r="BF74" s="34">
        <f t="shared" si="70"/>
        <v>23.42</v>
      </c>
      <c r="BG74" s="34">
        <f t="shared" si="71"/>
        <v>140.52000000000001</v>
      </c>
      <c r="BH74" s="34">
        <f t="shared" si="72"/>
        <v>0</v>
      </c>
      <c r="BI74" s="35">
        <f t="shared" si="72"/>
        <v>0</v>
      </c>
      <c r="BJ74" s="35">
        <f t="shared" si="73"/>
        <v>0</v>
      </c>
      <c r="BK74" s="35">
        <f t="shared" si="74"/>
        <v>5</v>
      </c>
      <c r="BL74" s="35">
        <f t="shared" si="74"/>
        <v>23.42</v>
      </c>
      <c r="BM74" s="35">
        <f t="shared" si="74"/>
        <v>140.52000000000001</v>
      </c>
      <c r="BN74" s="185">
        <f t="shared" si="75"/>
        <v>70.260000000000005</v>
      </c>
      <c r="BO74" s="205">
        <f t="shared" si="76"/>
        <v>140.5</v>
      </c>
    </row>
    <row r="75" spans="1:67" ht="16.5">
      <c r="A75" s="26">
        <v>68</v>
      </c>
      <c r="B75" s="27" t="s">
        <v>123</v>
      </c>
      <c r="C75" s="28">
        <v>0</v>
      </c>
      <c r="D75" s="29">
        <f t="shared" si="40"/>
        <v>0</v>
      </c>
      <c r="E75" s="29">
        <f t="shared" si="41"/>
        <v>0</v>
      </c>
      <c r="F75" s="28">
        <v>0</v>
      </c>
      <c r="G75" s="30">
        <f t="shared" si="42"/>
        <v>0</v>
      </c>
      <c r="H75" s="31">
        <f t="shared" si="43"/>
        <v>0</v>
      </c>
      <c r="I75" s="32">
        <f t="shared" si="44"/>
        <v>0</v>
      </c>
      <c r="J75" s="32">
        <f t="shared" si="44"/>
        <v>0</v>
      </c>
      <c r="K75" s="32">
        <f t="shared" si="44"/>
        <v>0</v>
      </c>
      <c r="L75" s="28">
        <v>0</v>
      </c>
      <c r="M75" s="29">
        <f t="shared" si="45"/>
        <v>0</v>
      </c>
      <c r="N75" s="29">
        <f t="shared" si="46"/>
        <v>0</v>
      </c>
      <c r="O75" s="28">
        <v>0</v>
      </c>
      <c r="P75" s="33">
        <f t="shared" si="47"/>
        <v>0</v>
      </c>
      <c r="Q75" s="33">
        <f t="shared" si="48"/>
        <v>0</v>
      </c>
      <c r="R75" s="32">
        <f t="shared" si="49"/>
        <v>0</v>
      </c>
      <c r="S75" s="32">
        <f t="shared" si="49"/>
        <v>0</v>
      </c>
      <c r="T75" s="32">
        <f t="shared" si="49"/>
        <v>0</v>
      </c>
      <c r="U75" s="28">
        <v>1</v>
      </c>
      <c r="V75" s="29">
        <f t="shared" si="50"/>
        <v>4.6840000000000002</v>
      </c>
      <c r="W75" s="29">
        <f t="shared" si="51"/>
        <v>28.103999999999999</v>
      </c>
      <c r="X75" s="28">
        <v>0</v>
      </c>
      <c r="Y75" s="33">
        <f t="shared" si="52"/>
        <v>0</v>
      </c>
      <c r="Z75" s="33">
        <f t="shared" si="53"/>
        <v>0</v>
      </c>
      <c r="AA75" s="32">
        <f t="shared" si="54"/>
        <v>1</v>
      </c>
      <c r="AB75" s="32">
        <f t="shared" si="54"/>
        <v>4.6840000000000002</v>
      </c>
      <c r="AC75" s="32">
        <f t="shared" si="54"/>
        <v>28.103999999999999</v>
      </c>
      <c r="AD75" s="28">
        <v>7</v>
      </c>
      <c r="AE75" s="29">
        <f t="shared" si="55"/>
        <v>32.788000000000004</v>
      </c>
      <c r="AF75" s="29">
        <f t="shared" si="56"/>
        <v>196.72800000000001</v>
      </c>
      <c r="AG75" s="28">
        <v>0</v>
      </c>
      <c r="AH75" s="30">
        <f t="shared" si="57"/>
        <v>0</v>
      </c>
      <c r="AI75" s="30">
        <f t="shared" si="58"/>
        <v>0</v>
      </c>
      <c r="AJ75" s="29">
        <f t="shared" si="59"/>
        <v>7</v>
      </c>
      <c r="AK75" s="33">
        <f t="shared" si="59"/>
        <v>32.788000000000004</v>
      </c>
      <c r="AL75" s="33">
        <f t="shared" si="59"/>
        <v>196.72800000000001</v>
      </c>
      <c r="AM75" s="28">
        <v>0</v>
      </c>
      <c r="AN75" s="29">
        <f t="shared" si="60"/>
        <v>0</v>
      </c>
      <c r="AO75" s="29">
        <f t="shared" si="61"/>
        <v>0</v>
      </c>
      <c r="AP75" s="28">
        <v>0</v>
      </c>
      <c r="AQ75" s="33">
        <f t="shared" si="62"/>
        <v>0</v>
      </c>
      <c r="AR75" s="33">
        <f t="shared" si="63"/>
        <v>0</v>
      </c>
      <c r="AS75" s="29">
        <f t="shared" si="64"/>
        <v>0</v>
      </c>
      <c r="AT75" s="33">
        <f t="shared" si="64"/>
        <v>0</v>
      </c>
      <c r="AU75" s="33">
        <f t="shared" si="64"/>
        <v>0</v>
      </c>
      <c r="AV75" s="28">
        <v>0</v>
      </c>
      <c r="AW75" s="29">
        <f t="shared" si="65"/>
        <v>0</v>
      </c>
      <c r="AX75" s="29">
        <f t="shared" si="66"/>
        <v>0</v>
      </c>
      <c r="AY75" s="28">
        <v>0</v>
      </c>
      <c r="AZ75" s="33">
        <f t="shared" si="67"/>
        <v>0</v>
      </c>
      <c r="BA75" s="33">
        <f t="shared" si="68"/>
        <v>0</v>
      </c>
      <c r="BB75" s="29">
        <f t="shared" si="69"/>
        <v>0</v>
      </c>
      <c r="BC75" s="29">
        <f t="shared" si="69"/>
        <v>0</v>
      </c>
      <c r="BD75" s="29">
        <f t="shared" si="69"/>
        <v>0</v>
      </c>
      <c r="BE75" s="34">
        <f t="shared" si="39"/>
        <v>1</v>
      </c>
      <c r="BF75" s="34">
        <f t="shared" si="70"/>
        <v>4.6840000000000002</v>
      </c>
      <c r="BG75" s="34">
        <f t="shared" si="71"/>
        <v>28.103999999999999</v>
      </c>
      <c r="BH75" s="34">
        <f t="shared" si="72"/>
        <v>0</v>
      </c>
      <c r="BI75" s="35">
        <f t="shared" si="72"/>
        <v>0</v>
      </c>
      <c r="BJ75" s="35">
        <f t="shared" si="73"/>
        <v>0</v>
      </c>
      <c r="BK75" s="35">
        <f t="shared" si="74"/>
        <v>1</v>
      </c>
      <c r="BL75" s="35">
        <f t="shared" si="74"/>
        <v>4.6840000000000002</v>
      </c>
      <c r="BM75" s="35">
        <f t="shared" si="74"/>
        <v>28.103999999999999</v>
      </c>
      <c r="BN75" s="185">
        <f t="shared" si="75"/>
        <v>14.052</v>
      </c>
      <c r="BO75" s="205">
        <f t="shared" si="76"/>
        <v>28.1</v>
      </c>
    </row>
    <row r="76" spans="1:67" ht="16.5">
      <c r="A76" s="26">
        <v>69</v>
      </c>
      <c r="B76" s="27" t="s">
        <v>124</v>
      </c>
      <c r="C76" s="28">
        <v>0</v>
      </c>
      <c r="D76" s="29">
        <f t="shared" si="40"/>
        <v>0</v>
      </c>
      <c r="E76" s="29">
        <f t="shared" si="41"/>
        <v>0</v>
      </c>
      <c r="F76" s="28">
        <v>0</v>
      </c>
      <c r="G76" s="30">
        <f t="shared" si="42"/>
        <v>0</v>
      </c>
      <c r="H76" s="31">
        <f t="shared" si="43"/>
        <v>0</v>
      </c>
      <c r="I76" s="32">
        <f t="shared" si="44"/>
        <v>0</v>
      </c>
      <c r="J76" s="32">
        <f t="shared" si="44"/>
        <v>0</v>
      </c>
      <c r="K76" s="32">
        <f t="shared" si="44"/>
        <v>0</v>
      </c>
      <c r="L76" s="28">
        <v>0</v>
      </c>
      <c r="M76" s="29">
        <f t="shared" si="45"/>
        <v>0</v>
      </c>
      <c r="N76" s="29">
        <f t="shared" si="46"/>
        <v>0</v>
      </c>
      <c r="O76" s="28">
        <v>0</v>
      </c>
      <c r="P76" s="33">
        <f t="shared" si="47"/>
        <v>0</v>
      </c>
      <c r="Q76" s="33">
        <f t="shared" si="48"/>
        <v>0</v>
      </c>
      <c r="R76" s="32">
        <f t="shared" si="49"/>
        <v>0</v>
      </c>
      <c r="S76" s="32">
        <f t="shared" si="49"/>
        <v>0</v>
      </c>
      <c r="T76" s="32">
        <f t="shared" si="49"/>
        <v>0</v>
      </c>
      <c r="U76" s="28">
        <v>0</v>
      </c>
      <c r="V76" s="29">
        <f t="shared" si="50"/>
        <v>0</v>
      </c>
      <c r="W76" s="29">
        <f t="shared" si="51"/>
        <v>0</v>
      </c>
      <c r="X76" s="28">
        <v>2</v>
      </c>
      <c r="Y76" s="33">
        <f t="shared" si="52"/>
        <v>4.4000000000000004</v>
      </c>
      <c r="Z76" s="33">
        <f t="shared" si="53"/>
        <v>26.400000000000002</v>
      </c>
      <c r="AA76" s="32">
        <f t="shared" si="54"/>
        <v>2</v>
      </c>
      <c r="AB76" s="32">
        <f t="shared" si="54"/>
        <v>4.4000000000000004</v>
      </c>
      <c r="AC76" s="32">
        <f t="shared" si="54"/>
        <v>26.400000000000002</v>
      </c>
      <c r="AD76" s="28">
        <v>0</v>
      </c>
      <c r="AE76" s="29">
        <f t="shared" si="55"/>
        <v>0</v>
      </c>
      <c r="AF76" s="29">
        <f t="shared" si="56"/>
        <v>0</v>
      </c>
      <c r="AG76" s="28">
        <v>0</v>
      </c>
      <c r="AH76" s="30">
        <f t="shared" si="57"/>
        <v>0</v>
      </c>
      <c r="AI76" s="30">
        <f t="shared" si="58"/>
        <v>0</v>
      </c>
      <c r="AJ76" s="29">
        <f t="shared" si="59"/>
        <v>0</v>
      </c>
      <c r="AK76" s="33">
        <f t="shared" si="59"/>
        <v>0</v>
      </c>
      <c r="AL76" s="33">
        <f t="shared" si="59"/>
        <v>0</v>
      </c>
      <c r="AM76" s="28">
        <v>0</v>
      </c>
      <c r="AN76" s="29">
        <f t="shared" si="60"/>
        <v>0</v>
      </c>
      <c r="AO76" s="29">
        <f t="shared" si="61"/>
        <v>0</v>
      </c>
      <c r="AP76" s="28">
        <v>0</v>
      </c>
      <c r="AQ76" s="33">
        <f t="shared" si="62"/>
        <v>0</v>
      </c>
      <c r="AR76" s="33">
        <f t="shared" si="63"/>
        <v>0</v>
      </c>
      <c r="AS76" s="29">
        <f t="shared" si="64"/>
        <v>0</v>
      </c>
      <c r="AT76" s="33">
        <f t="shared" si="64"/>
        <v>0</v>
      </c>
      <c r="AU76" s="33">
        <f t="shared" si="64"/>
        <v>0</v>
      </c>
      <c r="AV76" s="28">
        <v>0</v>
      </c>
      <c r="AW76" s="29">
        <f t="shared" si="65"/>
        <v>0</v>
      </c>
      <c r="AX76" s="29">
        <f t="shared" si="66"/>
        <v>0</v>
      </c>
      <c r="AY76" s="28">
        <v>0</v>
      </c>
      <c r="AZ76" s="33">
        <f t="shared" si="67"/>
        <v>0</v>
      </c>
      <c r="BA76" s="33">
        <f t="shared" si="68"/>
        <v>0</v>
      </c>
      <c r="BB76" s="29">
        <f t="shared" si="69"/>
        <v>0</v>
      </c>
      <c r="BC76" s="29">
        <f t="shared" si="69"/>
        <v>0</v>
      </c>
      <c r="BD76" s="29">
        <f t="shared" si="69"/>
        <v>0</v>
      </c>
      <c r="BE76" s="34">
        <f t="shared" si="39"/>
        <v>0</v>
      </c>
      <c r="BF76" s="34">
        <f t="shared" si="70"/>
        <v>0</v>
      </c>
      <c r="BG76" s="34">
        <f t="shared" si="71"/>
        <v>0</v>
      </c>
      <c r="BH76" s="34">
        <f t="shared" si="72"/>
        <v>2</v>
      </c>
      <c r="BI76" s="35">
        <f t="shared" si="72"/>
        <v>4.4000000000000004</v>
      </c>
      <c r="BJ76" s="35">
        <f t="shared" si="73"/>
        <v>26.400000000000002</v>
      </c>
      <c r="BK76" s="35">
        <f t="shared" si="74"/>
        <v>2</v>
      </c>
      <c r="BL76" s="35">
        <f t="shared" si="74"/>
        <v>4.4000000000000004</v>
      </c>
      <c r="BM76" s="35">
        <f t="shared" si="74"/>
        <v>26.400000000000002</v>
      </c>
      <c r="BN76" s="185">
        <f t="shared" si="75"/>
        <v>13.200000000000001</v>
      </c>
      <c r="BO76" s="205">
        <f t="shared" si="76"/>
        <v>26.4</v>
      </c>
    </row>
    <row r="77" spans="1:67" ht="16.5">
      <c r="A77" s="26">
        <v>70</v>
      </c>
      <c r="B77" s="27" t="s">
        <v>125</v>
      </c>
      <c r="C77" s="40">
        <v>1</v>
      </c>
      <c r="D77" s="29">
        <f t="shared" si="40"/>
        <v>4.6840000000000002</v>
      </c>
      <c r="E77" s="29">
        <f t="shared" si="41"/>
        <v>28.103999999999999</v>
      </c>
      <c r="F77" s="28">
        <v>1</v>
      </c>
      <c r="G77" s="30">
        <f t="shared" si="42"/>
        <v>2.2000000000000002</v>
      </c>
      <c r="H77" s="31">
        <f t="shared" si="43"/>
        <v>13.200000000000001</v>
      </c>
      <c r="I77" s="32">
        <f t="shared" si="44"/>
        <v>2</v>
      </c>
      <c r="J77" s="32">
        <f t="shared" si="44"/>
        <v>6.8840000000000003</v>
      </c>
      <c r="K77" s="32">
        <f t="shared" si="44"/>
        <v>41.304000000000002</v>
      </c>
      <c r="L77" s="40">
        <v>0</v>
      </c>
      <c r="M77" s="29">
        <f t="shared" si="45"/>
        <v>0</v>
      </c>
      <c r="N77" s="29">
        <f t="shared" si="46"/>
        <v>0</v>
      </c>
      <c r="O77" s="28">
        <v>0</v>
      </c>
      <c r="P77" s="33">
        <f t="shared" si="47"/>
        <v>0</v>
      </c>
      <c r="Q77" s="33">
        <f t="shared" si="48"/>
        <v>0</v>
      </c>
      <c r="R77" s="32">
        <f t="shared" si="49"/>
        <v>0</v>
      </c>
      <c r="S77" s="32">
        <f t="shared" si="49"/>
        <v>0</v>
      </c>
      <c r="T77" s="32">
        <f t="shared" si="49"/>
        <v>0</v>
      </c>
      <c r="U77" s="40">
        <v>2</v>
      </c>
      <c r="V77" s="29">
        <f t="shared" si="50"/>
        <v>9.3680000000000003</v>
      </c>
      <c r="W77" s="29">
        <f t="shared" si="51"/>
        <v>56.207999999999998</v>
      </c>
      <c r="X77" s="28">
        <v>0</v>
      </c>
      <c r="Y77" s="33">
        <f t="shared" si="52"/>
        <v>0</v>
      </c>
      <c r="Z77" s="33">
        <f t="shared" si="53"/>
        <v>0</v>
      </c>
      <c r="AA77" s="32">
        <f t="shared" si="54"/>
        <v>2</v>
      </c>
      <c r="AB77" s="32">
        <f t="shared" si="54"/>
        <v>9.3680000000000003</v>
      </c>
      <c r="AC77" s="32">
        <f t="shared" si="54"/>
        <v>56.207999999999998</v>
      </c>
      <c r="AD77" s="40">
        <v>0</v>
      </c>
      <c r="AE77" s="29">
        <f t="shared" si="55"/>
        <v>0</v>
      </c>
      <c r="AF77" s="29">
        <f t="shared" si="56"/>
        <v>0</v>
      </c>
      <c r="AG77" s="28">
        <v>0</v>
      </c>
      <c r="AH77" s="30">
        <f t="shared" si="57"/>
        <v>0</v>
      </c>
      <c r="AI77" s="30">
        <f t="shared" si="58"/>
        <v>0</v>
      </c>
      <c r="AJ77" s="29">
        <f t="shared" si="59"/>
        <v>0</v>
      </c>
      <c r="AK77" s="33">
        <f t="shared" si="59"/>
        <v>0</v>
      </c>
      <c r="AL77" s="33">
        <f t="shared" si="59"/>
        <v>0</v>
      </c>
      <c r="AM77" s="40">
        <v>0</v>
      </c>
      <c r="AN77" s="29">
        <f t="shared" si="60"/>
        <v>0</v>
      </c>
      <c r="AO77" s="29">
        <f t="shared" si="61"/>
        <v>0</v>
      </c>
      <c r="AP77" s="28">
        <v>0</v>
      </c>
      <c r="AQ77" s="33">
        <f t="shared" si="62"/>
        <v>0</v>
      </c>
      <c r="AR77" s="33">
        <f t="shared" si="63"/>
        <v>0</v>
      </c>
      <c r="AS77" s="29">
        <f t="shared" si="64"/>
        <v>0</v>
      </c>
      <c r="AT77" s="33">
        <f t="shared" si="64"/>
        <v>0</v>
      </c>
      <c r="AU77" s="33">
        <f t="shared" si="64"/>
        <v>0</v>
      </c>
      <c r="AV77" s="40">
        <v>0</v>
      </c>
      <c r="AW77" s="29">
        <f t="shared" si="65"/>
        <v>0</v>
      </c>
      <c r="AX77" s="29">
        <f t="shared" si="66"/>
        <v>0</v>
      </c>
      <c r="AY77" s="28">
        <v>0</v>
      </c>
      <c r="AZ77" s="33">
        <f t="shared" si="67"/>
        <v>0</v>
      </c>
      <c r="BA77" s="33">
        <f t="shared" si="68"/>
        <v>0</v>
      </c>
      <c r="BB77" s="29">
        <f t="shared" si="69"/>
        <v>0</v>
      </c>
      <c r="BC77" s="29">
        <f t="shared" si="69"/>
        <v>0</v>
      </c>
      <c r="BD77" s="29">
        <f t="shared" si="69"/>
        <v>0</v>
      </c>
      <c r="BE77" s="34">
        <f t="shared" si="39"/>
        <v>3</v>
      </c>
      <c r="BF77" s="34">
        <f t="shared" si="70"/>
        <v>14.052</v>
      </c>
      <c r="BG77" s="34">
        <f t="shared" si="71"/>
        <v>84.311999999999998</v>
      </c>
      <c r="BH77" s="34">
        <f t="shared" si="72"/>
        <v>1</v>
      </c>
      <c r="BI77" s="35">
        <f t="shared" si="72"/>
        <v>2.2000000000000002</v>
      </c>
      <c r="BJ77" s="35">
        <f t="shared" si="73"/>
        <v>13.200000000000001</v>
      </c>
      <c r="BK77" s="35">
        <f t="shared" si="74"/>
        <v>4</v>
      </c>
      <c r="BL77" s="35">
        <f t="shared" si="74"/>
        <v>16.251999999999999</v>
      </c>
      <c r="BM77" s="35">
        <f t="shared" si="74"/>
        <v>97.512</v>
      </c>
      <c r="BN77" s="185">
        <f t="shared" si="75"/>
        <v>48.756</v>
      </c>
      <c r="BO77" s="205">
        <f t="shared" si="76"/>
        <v>97.5</v>
      </c>
    </row>
    <row r="78" spans="1:67" ht="16.5">
      <c r="A78" s="26">
        <v>71</v>
      </c>
      <c r="B78" s="27" t="s">
        <v>126</v>
      </c>
      <c r="C78" s="28">
        <v>0</v>
      </c>
      <c r="D78" s="29">
        <f t="shared" si="40"/>
        <v>0</v>
      </c>
      <c r="E78" s="29">
        <f t="shared" si="41"/>
        <v>0</v>
      </c>
      <c r="F78" s="28">
        <v>0</v>
      </c>
      <c r="G78" s="30">
        <f t="shared" si="42"/>
        <v>0</v>
      </c>
      <c r="H78" s="31">
        <f t="shared" si="43"/>
        <v>0</v>
      </c>
      <c r="I78" s="32">
        <f t="shared" si="44"/>
        <v>0</v>
      </c>
      <c r="J78" s="32">
        <f t="shared" si="44"/>
        <v>0</v>
      </c>
      <c r="K78" s="32">
        <f t="shared" si="44"/>
        <v>0</v>
      </c>
      <c r="L78" s="28">
        <v>0</v>
      </c>
      <c r="M78" s="29">
        <f t="shared" si="45"/>
        <v>0</v>
      </c>
      <c r="N78" s="29">
        <f t="shared" si="46"/>
        <v>0</v>
      </c>
      <c r="O78" s="28">
        <v>0</v>
      </c>
      <c r="P78" s="33">
        <f t="shared" si="47"/>
        <v>0</v>
      </c>
      <c r="Q78" s="33">
        <f t="shared" si="48"/>
        <v>0</v>
      </c>
      <c r="R78" s="32">
        <f t="shared" si="49"/>
        <v>0</v>
      </c>
      <c r="S78" s="32">
        <f t="shared" si="49"/>
        <v>0</v>
      </c>
      <c r="T78" s="32">
        <f t="shared" si="49"/>
        <v>0</v>
      </c>
      <c r="U78" s="28">
        <v>10</v>
      </c>
      <c r="V78" s="29">
        <f t="shared" si="50"/>
        <v>46.84</v>
      </c>
      <c r="W78" s="29">
        <f t="shared" si="51"/>
        <v>281.04000000000002</v>
      </c>
      <c r="X78" s="28">
        <v>0</v>
      </c>
      <c r="Y78" s="33">
        <f t="shared" si="52"/>
        <v>0</v>
      </c>
      <c r="Z78" s="33">
        <f t="shared" si="53"/>
        <v>0</v>
      </c>
      <c r="AA78" s="32">
        <f t="shared" si="54"/>
        <v>10</v>
      </c>
      <c r="AB78" s="32">
        <f t="shared" si="54"/>
        <v>46.84</v>
      </c>
      <c r="AC78" s="32">
        <f t="shared" si="54"/>
        <v>281.04000000000002</v>
      </c>
      <c r="AD78" s="28">
        <v>5</v>
      </c>
      <c r="AE78" s="29">
        <f t="shared" si="55"/>
        <v>23.42</v>
      </c>
      <c r="AF78" s="29">
        <f t="shared" si="56"/>
        <v>140.52000000000001</v>
      </c>
      <c r="AG78" s="28">
        <v>0</v>
      </c>
      <c r="AH78" s="30">
        <f t="shared" si="57"/>
        <v>0</v>
      </c>
      <c r="AI78" s="30">
        <f t="shared" si="58"/>
        <v>0</v>
      </c>
      <c r="AJ78" s="29">
        <f t="shared" si="59"/>
        <v>5</v>
      </c>
      <c r="AK78" s="33">
        <f t="shared" si="59"/>
        <v>23.42</v>
      </c>
      <c r="AL78" s="33">
        <f t="shared" si="59"/>
        <v>140.52000000000001</v>
      </c>
      <c r="AM78" s="28">
        <v>0</v>
      </c>
      <c r="AN78" s="29">
        <f t="shared" si="60"/>
        <v>0</v>
      </c>
      <c r="AO78" s="29">
        <f t="shared" si="61"/>
        <v>0</v>
      </c>
      <c r="AP78" s="28">
        <v>0</v>
      </c>
      <c r="AQ78" s="33">
        <f t="shared" si="62"/>
        <v>0</v>
      </c>
      <c r="AR78" s="33">
        <f t="shared" si="63"/>
        <v>0</v>
      </c>
      <c r="AS78" s="29">
        <f t="shared" si="64"/>
        <v>0</v>
      </c>
      <c r="AT78" s="33">
        <f t="shared" si="64"/>
        <v>0</v>
      </c>
      <c r="AU78" s="33">
        <f t="shared" si="64"/>
        <v>0</v>
      </c>
      <c r="AV78" s="28">
        <v>0</v>
      </c>
      <c r="AW78" s="29">
        <f t="shared" si="65"/>
        <v>0</v>
      </c>
      <c r="AX78" s="29">
        <f t="shared" si="66"/>
        <v>0</v>
      </c>
      <c r="AY78" s="28">
        <v>0</v>
      </c>
      <c r="AZ78" s="33">
        <f t="shared" si="67"/>
        <v>0</v>
      </c>
      <c r="BA78" s="33">
        <f t="shared" si="68"/>
        <v>0</v>
      </c>
      <c r="BB78" s="29">
        <f t="shared" si="69"/>
        <v>0</v>
      </c>
      <c r="BC78" s="29">
        <f t="shared" si="69"/>
        <v>0</v>
      </c>
      <c r="BD78" s="29">
        <f t="shared" si="69"/>
        <v>0</v>
      </c>
      <c r="BE78" s="34">
        <f t="shared" si="39"/>
        <v>10</v>
      </c>
      <c r="BF78" s="34">
        <f t="shared" si="70"/>
        <v>46.84</v>
      </c>
      <c r="BG78" s="34">
        <f t="shared" si="71"/>
        <v>281.04000000000002</v>
      </c>
      <c r="BH78" s="34">
        <f t="shared" si="72"/>
        <v>0</v>
      </c>
      <c r="BI78" s="35">
        <f t="shared" si="72"/>
        <v>0</v>
      </c>
      <c r="BJ78" s="35">
        <f t="shared" si="73"/>
        <v>0</v>
      </c>
      <c r="BK78" s="35">
        <f t="shared" si="74"/>
        <v>10</v>
      </c>
      <c r="BL78" s="35">
        <f t="shared" si="74"/>
        <v>46.84</v>
      </c>
      <c r="BM78" s="35">
        <f t="shared" si="74"/>
        <v>281.04000000000002</v>
      </c>
      <c r="BN78" s="185">
        <f t="shared" si="75"/>
        <v>140.52000000000001</v>
      </c>
      <c r="BO78" s="205">
        <f t="shared" si="76"/>
        <v>281</v>
      </c>
    </row>
    <row r="79" spans="1:67" ht="16.5">
      <c r="A79" s="26">
        <v>72</v>
      </c>
      <c r="B79" s="27" t="s">
        <v>127</v>
      </c>
      <c r="C79" s="28">
        <v>0</v>
      </c>
      <c r="D79" s="29">
        <f t="shared" si="40"/>
        <v>0</v>
      </c>
      <c r="E79" s="29">
        <f t="shared" si="41"/>
        <v>0</v>
      </c>
      <c r="F79" s="28">
        <v>0</v>
      </c>
      <c r="G79" s="30">
        <f t="shared" si="42"/>
        <v>0</v>
      </c>
      <c r="H79" s="31">
        <f t="shared" si="43"/>
        <v>0</v>
      </c>
      <c r="I79" s="32">
        <f t="shared" si="44"/>
        <v>0</v>
      </c>
      <c r="J79" s="32">
        <f t="shared" si="44"/>
        <v>0</v>
      </c>
      <c r="K79" s="32">
        <f t="shared" si="44"/>
        <v>0</v>
      </c>
      <c r="L79" s="28">
        <v>0</v>
      </c>
      <c r="M79" s="29">
        <f t="shared" si="45"/>
        <v>0</v>
      </c>
      <c r="N79" s="29">
        <f t="shared" si="46"/>
        <v>0</v>
      </c>
      <c r="O79" s="28">
        <v>0</v>
      </c>
      <c r="P79" s="33">
        <f t="shared" si="47"/>
        <v>0</v>
      </c>
      <c r="Q79" s="33">
        <f t="shared" si="48"/>
        <v>0</v>
      </c>
      <c r="R79" s="32">
        <f t="shared" si="49"/>
        <v>0</v>
      </c>
      <c r="S79" s="32">
        <f t="shared" si="49"/>
        <v>0</v>
      </c>
      <c r="T79" s="32">
        <f t="shared" si="49"/>
        <v>0</v>
      </c>
      <c r="U79" s="28">
        <v>2</v>
      </c>
      <c r="V79" s="29">
        <f t="shared" si="50"/>
        <v>9.3680000000000003</v>
      </c>
      <c r="W79" s="29">
        <f t="shared" si="51"/>
        <v>56.207999999999998</v>
      </c>
      <c r="X79" s="28">
        <v>0</v>
      </c>
      <c r="Y79" s="33">
        <f t="shared" si="52"/>
        <v>0</v>
      </c>
      <c r="Z79" s="33">
        <f t="shared" si="53"/>
        <v>0</v>
      </c>
      <c r="AA79" s="32">
        <f t="shared" si="54"/>
        <v>2</v>
      </c>
      <c r="AB79" s="32">
        <f t="shared" si="54"/>
        <v>9.3680000000000003</v>
      </c>
      <c r="AC79" s="32">
        <f t="shared" si="54"/>
        <v>56.207999999999998</v>
      </c>
      <c r="AD79" s="28">
        <v>1</v>
      </c>
      <c r="AE79" s="29">
        <f t="shared" si="55"/>
        <v>4.6840000000000002</v>
      </c>
      <c r="AF79" s="29">
        <f t="shared" si="56"/>
        <v>28.103999999999999</v>
      </c>
      <c r="AG79" s="28">
        <v>0</v>
      </c>
      <c r="AH79" s="30">
        <f t="shared" si="57"/>
        <v>0</v>
      </c>
      <c r="AI79" s="30">
        <f t="shared" si="58"/>
        <v>0</v>
      </c>
      <c r="AJ79" s="29">
        <f t="shared" si="59"/>
        <v>1</v>
      </c>
      <c r="AK79" s="33">
        <f t="shared" si="59"/>
        <v>4.6840000000000002</v>
      </c>
      <c r="AL79" s="33">
        <f t="shared" si="59"/>
        <v>28.103999999999999</v>
      </c>
      <c r="AM79" s="28">
        <v>0</v>
      </c>
      <c r="AN79" s="29">
        <f t="shared" si="60"/>
        <v>0</v>
      </c>
      <c r="AO79" s="29">
        <f t="shared" si="61"/>
        <v>0</v>
      </c>
      <c r="AP79" s="28">
        <v>0</v>
      </c>
      <c r="AQ79" s="33">
        <f t="shared" si="62"/>
        <v>0</v>
      </c>
      <c r="AR79" s="33">
        <f t="shared" si="63"/>
        <v>0</v>
      </c>
      <c r="AS79" s="29">
        <f t="shared" si="64"/>
        <v>0</v>
      </c>
      <c r="AT79" s="33">
        <f t="shared" si="64"/>
        <v>0</v>
      </c>
      <c r="AU79" s="33">
        <f t="shared" si="64"/>
        <v>0</v>
      </c>
      <c r="AV79" s="28">
        <v>0</v>
      </c>
      <c r="AW79" s="29">
        <f t="shared" si="65"/>
        <v>0</v>
      </c>
      <c r="AX79" s="29">
        <f t="shared" si="66"/>
        <v>0</v>
      </c>
      <c r="AY79" s="28">
        <v>0</v>
      </c>
      <c r="AZ79" s="33">
        <f t="shared" si="67"/>
        <v>0</v>
      </c>
      <c r="BA79" s="33">
        <f t="shared" si="68"/>
        <v>0</v>
      </c>
      <c r="BB79" s="29">
        <f t="shared" si="69"/>
        <v>0</v>
      </c>
      <c r="BC79" s="29">
        <f t="shared" si="69"/>
        <v>0</v>
      </c>
      <c r="BD79" s="29">
        <f t="shared" si="69"/>
        <v>0</v>
      </c>
      <c r="BE79" s="34">
        <f t="shared" si="39"/>
        <v>2</v>
      </c>
      <c r="BF79" s="34">
        <f t="shared" si="70"/>
        <v>9.3680000000000003</v>
      </c>
      <c r="BG79" s="34">
        <f t="shared" si="71"/>
        <v>56.207999999999998</v>
      </c>
      <c r="BH79" s="34">
        <f t="shared" si="72"/>
        <v>0</v>
      </c>
      <c r="BI79" s="35">
        <f t="shared" si="72"/>
        <v>0</v>
      </c>
      <c r="BJ79" s="35">
        <f t="shared" si="73"/>
        <v>0</v>
      </c>
      <c r="BK79" s="35">
        <f t="shared" si="74"/>
        <v>2</v>
      </c>
      <c r="BL79" s="35">
        <f t="shared" si="74"/>
        <v>9.3680000000000003</v>
      </c>
      <c r="BM79" s="35">
        <f t="shared" si="74"/>
        <v>56.207999999999998</v>
      </c>
      <c r="BN79" s="185">
        <f t="shared" si="75"/>
        <v>28.103999999999999</v>
      </c>
      <c r="BO79" s="205">
        <f t="shared" si="76"/>
        <v>56.2</v>
      </c>
    </row>
    <row r="80" spans="1:67" ht="16.5">
      <c r="A80" s="26">
        <v>73</v>
      </c>
      <c r="B80" s="27" t="s">
        <v>128</v>
      </c>
      <c r="C80" s="28"/>
      <c r="D80" s="29">
        <f t="shared" si="40"/>
        <v>0</v>
      </c>
      <c r="E80" s="29">
        <f t="shared" si="41"/>
        <v>0</v>
      </c>
      <c r="F80" s="28">
        <v>0</v>
      </c>
      <c r="G80" s="30">
        <f t="shared" si="42"/>
        <v>0</v>
      </c>
      <c r="H80" s="31">
        <f t="shared" si="43"/>
        <v>0</v>
      </c>
      <c r="I80" s="32">
        <f t="shared" si="44"/>
        <v>0</v>
      </c>
      <c r="J80" s="32">
        <f t="shared" si="44"/>
        <v>0</v>
      </c>
      <c r="K80" s="32">
        <f t="shared" si="44"/>
        <v>0</v>
      </c>
      <c r="L80" s="28"/>
      <c r="M80" s="29">
        <f t="shared" si="45"/>
        <v>0</v>
      </c>
      <c r="N80" s="29">
        <f t="shared" si="46"/>
        <v>0</v>
      </c>
      <c r="O80" s="28">
        <v>0</v>
      </c>
      <c r="P80" s="33">
        <f t="shared" si="47"/>
        <v>0</v>
      </c>
      <c r="Q80" s="33">
        <f t="shared" si="48"/>
        <v>0</v>
      </c>
      <c r="R80" s="32">
        <f t="shared" si="49"/>
        <v>0</v>
      </c>
      <c r="S80" s="32">
        <f t="shared" si="49"/>
        <v>0</v>
      </c>
      <c r="T80" s="32">
        <f t="shared" si="49"/>
        <v>0</v>
      </c>
      <c r="U80" s="28"/>
      <c r="V80" s="29">
        <f t="shared" si="50"/>
        <v>0</v>
      </c>
      <c r="W80" s="29">
        <f t="shared" si="51"/>
        <v>0</v>
      </c>
      <c r="X80" s="28">
        <v>0</v>
      </c>
      <c r="Y80" s="33">
        <f t="shared" si="52"/>
        <v>0</v>
      </c>
      <c r="Z80" s="33">
        <f t="shared" si="53"/>
        <v>0</v>
      </c>
      <c r="AA80" s="32">
        <f t="shared" si="54"/>
        <v>0</v>
      </c>
      <c r="AB80" s="32">
        <f t="shared" si="54"/>
        <v>0</v>
      </c>
      <c r="AC80" s="32">
        <f t="shared" si="54"/>
        <v>0</v>
      </c>
      <c r="AD80" s="28"/>
      <c r="AE80" s="29">
        <f t="shared" si="55"/>
        <v>0</v>
      </c>
      <c r="AF80" s="29">
        <f t="shared" si="56"/>
        <v>0</v>
      </c>
      <c r="AG80" s="28">
        <v>0</v>
      </c>
      <c r="AH80" s="30">
        <f t="shared" si="57"/>
        <v>0</v>
      </c>
      <c r="AI80" s="30">
        <f t="shared" si="58"/>
        <v>0</v>
      </c>
      <c r="AJ80" s="29">
        <f t="shared" si="59"/>
        <v>0</v>
      </c>
      <c r="AK80" s="33">
        <f t="shared" si="59"/>
        <v>0</v>
      </c>
      <c r="AL80" s="33">
        <f t="shared" si="59"/>
        <v>0</v>
      </c>
      <c r="AM80" s="28"/>
      <c r="AN80" s="29">
        <f t="shared" si="60"/>
        <v>0</v>
      </c>
      <c r="AO80" s="29">
        <f t="shared" si="61"/>
        <v>0</v>
      </c>
      <c r="AP80" s="28">
        <v>0</v>
      </c>
      <c r="AQ80" s="33">
        <f t="shared" si="62"/>
        <v>0</v>
      </c>
      <c r="AR80" s="33">
        <f t="shared" si="63"/>
        <v>0</v>
      </c>
      <c r="AS80" s="29">
        <f t="shared" si="64"/>
        <v>0</v>
      </c>
      <c r="AT80" s="33">
        <f t="shared" si="64"/>
        <v>0</v>
      </c>
      <c r="AU80" s="33">
        <f t="shared" si="64"/>
        <v>0</v>
      </c>
      <c r="AV80" s="28"/>
      <c r="AW80" s="29">
        <f t="shared" si="65"/>
        <v>0</v>
      </c>
      <c r="AX80" s="29">
        <f t="shared" si="66"/>
        <v>0</v>
      </c>
      <c r="AY80" s="28">
        <v>0</v>
      </c>
      <c r="AZ80" s="33">
        <f t="shared" si="67"/>
        <v>0</v>
      </c>
      <c r="BA80" s="33">
        <f t="shared" si="68"/>
        <v>0</v>
      </c>
      <c r="BB80" s="29">
        <f t="shared" si="69"/>
        <v>0</v>
      </c>
      <c r="BC80" s="29">
        <f t="shared" si="69"/>
        <v>0</v>
      </c>
      <c r="BD80" s="29">
        <f t="shared" si="69"/>
        <v>0</v>
      </c>
      <c r="BE80" s="34">
        <f t="shared" si="39"/>
        <v>0</v>
      </c>
      <c r="BF80" s="34">
        <f t="shared" si="70"/>
        <v>0</v>
      </c>
      <c r="BG80" s="34">
        <f t="shared" si="71"/>
        <v>0</v>
      </c>
      <c r="BH80" s="34">
        <f t="shared" si="72"/>
        <v>0</v>
      </c>
      <c r="BI80" s="35">
        <f t="shared" si="72"/>
        <v>0</v>
      </c>
      <c r="BJ80" s="35">
        <f t="shared" si="73"/>
        <v>0</v>
      </c>
      <c r="BK80" s="35">
        <f t="shared" si="74"/>
        <v>0</v>
      </c>
      <c r="BL80" s="35">
        <f t="shared" si="74"/>
        <v>0</v>
      </c>
      <c r="BM80" s="35">
        <f t="shared" si="74"/>
        <v>0</v>
      </c>
      <c r="BN80" s="185">
        <f t="shared" si="75"/>
        <v>0</v>
      </c>
      <c r="BO80" s="205">
        <f t="shared" si="76"/>
        <v>0</v>
      </c>
    </row>
    <row r="81" spans="1:67" ht="16.5">
      <c r="A81" s="26">
        <v>74</v>
      </c>
      <c r="B81" s="27" t="s">
        <v>129</v>
      </c>
      <c r="C81" s="28">
        <v>0</v>
      </c>
      <c r="D81" s="29">
        <f t="shared" si="40"/>
        <v>0</v>
      </c>
      <c r="E81" s="29">
        <f t="shared" si="41"/>
        <v>0</v>
      </c>
      <c r="F81" s="28">
        <v>0</v>
      </c>
      <c r="G81" s="30">
        <f t="shared" si="42"/>
        <v>0</v>
      </c>
      <c r="H81" s="31">
        <f t="shared" si="43"/>
        <v>0</v>
      </c>
      <c r="I81" s="32">
        <f t="shared" si="44"/>
        <v>0</v>
      </c>
      <c r="J81" s="32">
        <f t="shared" si="44"/>
        <v>0</v>
      </c>
      <c r="K81" s="32">
        <f t="shared" si="44"/>
        <v>0</v>
      </c>
      <c r="L81" s="28">
        <v>0</v>
      </c>
      <c r="M81" s="29">
        <f t="shared" si="45"/>
        <v>0</v>
      </c>
      <c r="N81" s="29">
        <f t="shared" si="46"/>
        <v>0</v>
      </c>
      <c r="O81" s="28">
        <v>0</v>
      </c>
      <c r="P81" s="33">
        <f t="shared" si="47"/>
        <v>0</v>
      </c>
      <c r="Q81" s="33">
        <f t="shared" si="48"/>
        <v>0</v>
      </c>
      <c r="R81" s="32">
        <f t="shared" si="49"/>
        <v>0</v>
      </c>
      <c r="S81" s="32">
        <f t="shared" si="49"/>
        <v>0</v>
      </c>
      <c r="T81" s="32">
        <f t="shared" si="49"/>
        <v>0</v>
      </c>
      <c r="U81" s="28">
        <v>0</v>
      </c>
      <c r="V81" s="29">
        <f t="shared" si="50"/>
        <v>0</v>
      </c>
      <c r="W81" s="29">
        <f t="shared" si="51"/>
        <v>0</v>
      </c>
      <c r="X81" s="28">
        <v>6</v>
      </c>
      <c r="Y81" s="33">
        <f t="shared" si="52"/>
        <v>13.200000000000001</v>
      </c>
      <c r="Z81" s="33">
        <f t="shared" si="53"/>
        <v>79.2</v>
      </c>
      <c r="AA81" s="32">
        <f t="shared" si="54"/>
        <v>6</v>
      </c>
      <c r="AB81" s="32">
        <f t="shared" si="54"/>
        <v>13.200000000000001</v>
      </c>
      <c r="AC81" s="32">
        <f t="shared" si="54"/>
        <v>79.2</v>
      </c>
      <c r="AD81" s="28">
        <v>0</v>
      </c>
      <c r="AE81" s="29">
        <f t="shared" si="55"/>
        <v>0</v>
      </c>
      <c r="AF81" s="29">
        <f t="shared" si="56"/>
        <v>0</v>
      </c>
      <c r="AG81" s="28">
        <v>0</v>
      </c>
      <c r="AH81" s="30">
        <f t="shared" si="57"/>
        <v>0</v>
      </c>
      <c r="AI81" s="30">
        <f t="shared" si="58"/>
        <v>0</v>
      </c>
      <c r="AJ81" s="29">
        <f t="shared" si="59"/>
        <v>0</v>
      </c>
      <c r="AK81" s="33">
        <f t="shared" si="59"/>
        <v>0</v>
      </c>
      <c r="AL81" s="33">
        <f t="shared" si="59"/>
        <v>0</v>
      </c>
      <c r="AM81" s="28">
        <v>0</v>
      </c>
      <c r="AN81" s="29">
        <f t="shared" si="60"/>
        <v>0</v>
      </c>
      <c r="AO81" s="29">
        <f t="shared" si="61"/>
        <v>0</v>
      </c>
      <c r="AP81" s="28">
        <v>0</v>
      </c>
      <c r="AQ81" s="33">
        <f t="shared" si="62"/>
        <v>0</v>
      </c>
      <c r="AR81" s="33">
        <f t="shared" si="63"/>
        <v>0</v>
      </c>
      <c r="AS81" s="29">
        <f t="shared" si="64"/>
        <v>0</v>
      </c>
      <c r="AT81" s="33">
        <f t="shared" si="64"/>
        <v>0</v>
      </c>
      <c r="AU81" s="33">
        <f t="shared" si="64"/>
        <v>0</v>
      </c>
      <c r="AV81" s="28">
        <v>0</v>
      </c>
      <c r="AW81" s="29">
        <f t="shared" si="65"/>
        <v>0</v>
      </c>
      <c r="AX81" s="29">
        <f t="shared" si="66"/>
        <v>0</v>
      </c>
      <c r="AY81" s="28">
        <v>0</v>
      </c>
      <c r="AZ81" s="33">
        <f t="shared" si="67"/>
        <v>0</v>
      </c>
      <c r="BA81" s="33">
        <f t="shared" si="68"/>
        <v>0</v>
      </c>
      <c r="BB81" s="29">
        <f t="shared" si="69"/>
        <v>0</v>
      </c>
      <c r="BC81" s="29">
        <f t="shared" si="69"/>
        <v>0</v>
      </c>
      <c r="BD81" s="29">
        <f t="shared" si="69"/>
        <v>0</v>
      </c>
      <c r="BE81" s="34">
        <f t="shared" si="39"/>
        <v>0</v>
      </c>
      <c r="BF81" s="34">
        <f t="shared" si="70"/>
        <v>0</v>
      </c>
      <c r="BG81" s="34">
        <f t="shared" si="71"/>
        <v>0</v>
      </c>
      <c r="BH81" s="34">
        <f t="shared" si="72"/>
        <v>6</v>
      </c>
      <c r="BI81" s="35">
        <f t="shared" si="72"/>
        <v>13.200000000000001</v>
      </c>
      <c r="BJ81" s="35">
        <f t="shared" si="73"/>
        <v>79.2</v>
      </c>
      <c r="BK81" s="35">
        <f t="shared" si="74"/>
        <v>6</v>
      </c>
      <c r="BL81" s="35">
        <f t="shared" si="74"/>
        <v>13.200000000000001</v>
      </c>
      <c r="BM81" s="35">
        <f t="shared" si="74"/>
        <v>79.2</v>
      </c>
      <c r="BN81" s="185">
        <f t="shared" si="75"/>
        <v>39.6</v>
      </c>
      <c r="BO81" s="205">
        <f t="shared" si="76"/>
        <v>79.2</v>
      </c>
    </row>
    <row r="82" spans="1:67" ht="16.5">
      <c r="A82" s="26">
        <v>75</v>
      </c>
      <c r="B82" s="27" t="s">
        <v>130</v>
      </c>
      <c r="C82" s="28">
        <v>1</v>
      </c>
      <c r="D82" s="29">
        <f t="shared" si="40"/>
        <v>4.6840000000000002</v>
      </c>
      <c r="E82" s="29">
        <f t="shared" si="41"/>
        <v>28.103999999999999</v>
      </c>
      <c r="F82" s="28">
        <v>0</v>
      </c>
      <c r="G82" s="30">
        <f t="shared" si="42"/>
        <v>0</v>
      </c>
      <c r="H82" s="31">
        <f t="shared" si="43"/>
        <v>0</v>
      </c>
      <c r="I82" s="32">
        <f t="shared" si="44"/>
        <v>1</v>
      </c>
      <c r="J82" s="32">
        <f t="shared" si="44"/>
        <v>4.6840000000000002</v>
      </c>
      <c r="K82" s="32">
        <f t="shared" si="44"/>
        <v>28.103999999999999</v>
      </c>
      <c r="L82" s="28">
        <v>0</v>
      </c>
      <c r="M82" s="29">
        <f t="shared" si="45"/>
        <v>0</v>
      </c>
      <c r="N82" s="29">
        <f t="shared" si="46"/>
        <v>0</v>
      </c>
      <c r="O82" s="28">
        <v>0</v>
      </c>
      <c r="P82" s="33">
        <f t="shared" si="47"/>
        <v>0</v>
      </c>
      <c r="Q82" s="33">
        <f t="shared" si="48"/>
        <v>0</v>
      </c>
      <c r="R82" s="32">
        <f t="shared" si="49"/>
        <v>0</v>
      </c>
      <c r="S82" s="32">
        <f t="shared" si="49"/>
        <v>0</v>
      </c>
      <c r="T82" s="32">
        <f t="shared" si="49"/>
        <v>0</v>
      </c>
      <c r="U82" s="28">
        <v>0</v>
      </c>
      <c r="V82" s="29">
        <f t="shared" si="50"/>
        <v>0</v>
      </c>
      <c r="W82" s="29">
        <f t="shared" si="51"/>
        <v>0</v>
      </c>
      <c r="X82" s="28">
        <v>0</v>
      </c>
      <c r="Y82" s="33">
        <f t="shared" si="52"/>
        <v>0</v>
      </c>
      <c r="Z82" s="33">
        <f t="shared" si="53"/>
        <v>0</v>
      </c>
      <c r="AA82" s="32">
        <f t="shared" si="54"/>
        <v>0</v>
      </c>
      <c r="AB82" s="32">
        <f t="shared" si="54"/>
        <v>0</v>
      </c>
      <c r="AC82" s="32">
        <f t="shared" si="54"/>
        <v>0</v>
      </c>
      <c r="AD82" s="28">
        <v>0</v>
      </c>
      <c r="AE82" s="29">
        <f t="shared" si="55"/>
        <v>0</v>
      </c>
      <c r="AF82" s="29">
        <f t="shared" si="56"/>
        <v>0</v>
      </c>
      <c r="AG82" s="28">
        <v>0</v>
      </c>
      <c r="AH82" s="30">
        <f t="shared" si="57"/>
        <v>0</v>
      </c>
      <c r="AI82" s="30">
        <f t="shared" si="58"/>
        <v>0</v>
      </c>
      <c r="AJ82" s="29">
        <f t="shared" si="59"/>
        <v>0</v>
      </c>
      <c r="AK82" s="33">
        <f t="shared" si="59"/>
        <v>0</v>
      </c>
      <c r="AL82" s="33">
        <f t="shared" si="59"/>
        <v>0</v>
      </c>
      <c r="AM82" s="28">
        <v>0</v>
      </c>
      <c r="AN82" s="29">
        <f t="shared" si="60"/>
        <v>0</v>
      </c>
      <c r="AO82" s="29">
        <f t="shared" si="61"/>
        <v>0</v>
      </c>
      <c r="AP82" s="28">
        <v>0</v>
      </c>
      <c r="AQ82" s="33">
        <f t="shared" si="62"/>
        <v>0</v>
      </c>
      <c r="AR82" s="33">
        <f t="shared" si="63"/>
        <v>0</v>
      </c>
      <c r="AS82" s="29">
        <f t="shared" si="64"/>
        <v>0</v>
      </c>
      <c r="AT82" s="33">
        <f t="shared" si="64"/>
        <v>0</v>
      </c>
      <c r="AU82" s="33">
        <f t="shared" si="64"/>
        <v>0</v>
      </c>
      <c r="AV82" s="28">
        <v>0</v>
      </c>
      <c r="AW82" s="29">
        <f t="shared" si="65"/>
        <v>0</v>
      </c>
      <c r="AX82" s="29">
        <f t="shared" si="66"/>
        <v>0</v>
      </c>
      <c r="AY82" s="28">
        <v>0</v>
      </c>
      <c r="AZ82" s="33">
        <f t="shared" si="67"/>
        <v>0</v>
      </c>
      <c r="BA82" s="33">
        <f t="shared" si="68"/>
        <v>0</v>
      </c>
      <c r="BB82" s="29">
        <f t="shared" si="69"/>
        <v>0</v>
      </c>
      <c r="BC82" s="29">
        <f t="shared" si="69"/>
        <v>0</v>
      </c>
      <c r="BD82" s="29">
        <f t="shared" si="69"/>
        <v>0</v>
      </c>
      <c r="BE82" s="34">
        <f t="shared" si="39"/>
        <v>1</v>
      </c>
      <c r="BF82" s="34">
        <f t="shared" si="70"/>
        <v>4.6840000000000002</v>
      </c>
      <c r="BG82" s="34">
        <f t="shared" si="71"/>
        <v>28.103999999999999</v>
      </c>
      <c r="BH82" s="34">
        <f t="shared" si="72"/>
        <v>0</v>
      </c>
      <c r="BI82" s="35">
        <f t="shared" si="72"/>
        <v>0</v>
      </c>
      <c r="BJ82" s="35">
        <f t="shared" si="73"/>
        <v>0</v>
      </c>
      <c r="BK82" s="35">
        <f t="shared" si="74"/>
        <v>1</v>
      </c>
      <c r="BL82" s="35">
        <f t="shared" si="74"/>
        <v>4.6840000000000002</v>
      </c>
      <c r="BM82" s="35">
        <f t="shared" si="74"/>
        <v>28.103999999999999</v>
      </c>
      <c r="BN82" s="185">
        <f t="shared" si="75"/>
        <v>14.052</v>
      </c>
      <c r="BO82" s="205">
        <f t="shared" si="76"/>
        <v>28.1</v>
      </c>
    </row>
    <row r="83" spans="1:67" ht="16.5">
      <c r="A83" s="26">
        <v>76</v>
      </c>
      <c r="B83" s="27" t="s">
        <v>131</v>
      </c>
      <c r="C83" s="41" t="s">
        <v>114</v>
      </c>
      <c r="D83" s="29">
        <f t="shared" si="40"/>
        <v>4.6840000000000002</v>
      </c>
      <c r="E83" s="29">
        <f t="shared" si="41"/>
        <v>28.103999999999999</v>
      </c>
      <c r="F83" s="28">
        <v>1</v>
      </c>
      <c r="G83" s="30">
        <f t="shared" si="42"/>
        <v>2.2000000000000002</v>
      </c>
      <c r="H83" s="31">
        <f t="shared" si="43"/>
        <v>13.200000000000001</v>
      </c>
      <c r="I83" s="32">
        <f t="shared" si="44"/>
        <v>2</v>
      </c>
      <c r="J83" s="32">
        <f t="shared" si="44"/>
        <v>6.8840000000000003</v>
      </c>
      <c r="K83" s="32">
        <f t="shared" si="44"/>
        <v>41.304000000000002</v>
      </c>
      <c r="L83" s="28">
        <v>0</v>
      </c>
      <c r="M83" s="29">
        <f t="shared" si="45"/>
        <v>0</v>
      </c>
      <c r="N83" s="29">
        <f t="shared" si="46"/>
        <v>0</v>
      </c>
      <c r="O83" s="28">
        <v>0</v>
      </c>
      <c r="P83" s="33">
        <f t="shared" si="47"/>
        <v>0</v>
      </c>
      <c r="Q83" s="33">
        <f t="shared" si="48"/>
        <v>0</v>
      </c>
      <c r="R83" s="32">
        <f t="shared" si="49"/>
        <v>0</v>
      </c>
      <c r="S83" s="32">
        <f t="shared" si="49"/>
        <v>0</v>
      </c>
      <c r="T83" s="32">
        <f t="shared" si="49"/>
        <v>0</v>
      </c>
      <c r="U83" s="41" t="s">
        <v>114</v>
      </c>
      <c r="V83" s="29">
        <f t="shared" si="50"/>
        <v>4.6840000000000002</v>
      </c>
      <c r="W83" s="29">
        <f t="shared" si="51"/>
        <v>28.103999999999999</v>
      </c>
      <c r="X83" s="28">
        <v>1</v>
      </c>
      <c r="Y83" s="33">
        <f t="shared" si="52"/>
        <v>2.2000000000000002</v>
      </c>
      <c r="Z83" s="33">
        <f t="shared" si="53"/>
        <v>13.200000000000001</v>
      </c>
      <c r="AA83" s="32">
        <f t="shared" si="54"/>
        <v>2</v>
      </c>
      <c r="AB83" s="32">
        <f t="shared" si="54"/>
        <v>6.8840000000000003</v>
      </c>
      <c r="AC83" s="32">
        <f t="shared" si="54"/>
        <v>41.304000000000002</v>
      </c>
      <c r="AD83" s="41">
        <v>0</v>
      </c>
      <c r="AE83" s="29">
        <f t="shared" si="55"/>
        <v>0</v>
      </c>
      <c r="AF83" s="29">
        <f t="shared" si="56"/>
        <v>0</v>
      </c>
      <c r="AG83" s="28">
        <v>0</v>
      </c>
      <c r="AH83" s="30">
        <f t="shared" si="57"/>
        <v>0</v>
      </c>
      <c r="AI83" s="30">
        <f t="shared" si="58"/>
        <v>0</v>
      </c>
      <c r="AJ83" s="29">
        <f t="shared" si="59"/>
        <v>0</v>
      </c>
      <c r="AK83" s="33">
        <f t="shared" si="59"/>
        <v>0</v>
      </c>
      <c r="AL83" s="33">
        <f t="shared" si="59"/>
        <v>0</v>
      </c>
      <c r="AM83" s="28">
        <v>0</v>
      </c>
      <c r="AN83" s="29">
        <f t="shared" si="60"/>
        <v>0</v>
      </c>
      <c r="AO83" s="29">
        <f t="shared" si="61"/>
        <v>0</v>
      </c>
      <c r="AP83" s="28">
        <v>0</v>
      </c>
      <c r="AQ83" s="33">
        <f t="shared" si="62"/>
        <v>0</v>
      </c>
      <c r="AR83" s="33">
        <f t="shared" si="63"/>
        <v>0</v>
      </c>
      <c r="AS83" s="29">
        <f t="shared" si="64"/>
        <v>0</v>
      </c>
      <c r="AT83" s="33">
        <f t="shared" si="64"/>
        <v>0</v>
      </c>
      <c r="AU83" s="33">
        <f t="shared" si="64"/>
        <v>0</v>
      </c>
      <c r="AV83" s="28">
        <v>0</v>
      </c>
      <c r="AW83" s="29">
        <f t="shared" si="65"/>
        <v>0</v>
      </c>
      <c r="AX83" s="29">
        <f t="shared" si="66"/>
        <v>0</v>
      </c>
      <c r="AY83" s="28">
        <v>0</v>
      </c>
      <c r="AZ83" s="33">
        <f t="shared" si="67"/>
        <v>0</v>
      </c>
      <c r="BA83" s="33">
        <f t="shared" si="68"/>
        <v>0</v>
      </c>
      <c r="BB83" s="29">
        <f t="shared" si="69"/>
        <v>0</v>
      </c>
      <c r="BC83" s="29">
        <f t="shared" si="69"/>
        <v>0</v>
      </c>
      <c r="BD83" s="29">
        <f t="shared" si="69"/>
        <v>0</v>
      </c>
      <c r="BE83" s="34">
        <f t="shared" si="39"/>
        <v>2</v>
      </c>
      <c r="BF83" s="34">
        <f t="shared" si="70"/>
        <v>9.3680000000000003</v>
      </c>
      <c r="BG83" s="34">
        <f t="shared" si="71"/>
        <v>56.207999999999998</v>
      </c>
      <c r="BH83" s="34">
        <f t="shared" si="72"/>
        <v>2</v>
      </c>
      <c r="BI83" s="35">
        <f t="shared" si="72"/>
        <v>4.4000000000000004</v>
      </c>
      <c r="BJ83" s="35">
        <f t="shared" si="73"/>
        <v>26.400000000000002</v>
      </c>
      <c r="BK83" s="35">
        <f t="shared" si="74"/>
        <v>4</v>
      </c>
      <c r="BL83" s="35">
        <f t="shared" si="74"/>
        <v>13.768000000000001</v>
      </c>
      <c r="BM83" s="35">
        <f t="shared" si="74"/>
        <v>82.608000000000004</v>
      </c>
      <c r="BN83" s="185">
        <f t="shared" si="75"/>
        <v>41.304000000000002</v>
      </c>
      <c r="BO83" s="205">
        <f t="shared" si="76"/>
        <v>82.6</v>
      </c>
    </row>
    <row r="84" spans="1:67" ht="16.5">
      <c r="A84" s="26">
        <v>77</v>
      </c>
      <c r="B84" s="27" t="s">
        <v>132</v>
      </c>
      <c r="C84" s="28">
        <v>0</v>
      </c>
      <c r="D84" s="29">
        <f t="shared" si="40"/>
        <v>0</v>
      </c>
      <c r="E84" s="29">
        <f t="shared" si="41"/>
        <v>0</v>
      </c>
      <c r="F84" s="28">
        <v>1</v>
      </c>
      <c r="G84" s="30">
        <f t="shared" si="42"/>
        <v>2.2000000000000002</v>
      </c>
      <c r="H84" s="31">
        <f t="shared" si="43"/>
        <v>13.200000000000001</v>
      </c>
      <c r="I84" s="32">
        <f t="shared" si="44"/>
        <v>1</v>
      </c>
      <c r="J84" s="32">
        <f t="shared" si="44"/>
        <v>2.2000000000000002</v>
      </c>
      <c r="K84" s="32">
        <f t="shared" si="44"/>
        <v>13.200000000000001</v>
      </c>
      <c r="L84" s="28">
        <v>0</v>
      </c>
      <c r="M84" s="29">
        <f t="shared" si="45"/>
        <v>0</v>
      </c>
      <c r="N84" s="29">
        <f t="shared" si="46"/>
        <v>0</v>
      </c>
      <c r="O84" s="28">
        <v>0</v>
      </c>
      <c r="P84" s="33">
        <f t="shared" si="47"/>
        <v>0</v>
      </c>
      <c r="Q84" s="33">
        <f t="shared" si="48"/>
        <v>0</v>
      </c>
      <c r="R84" s="32">
        <f t="shared" si="49"/>
        <v>0</v>
      </c>
      <c r="S84" s="32">
        <f t="shared" si="49"/>
        <v>0</v>
      </c>
      <c r="T84" s="32">
        <f t="shared" si="49"/>
        <v>0</v>
      </c>
      <c r="U84" s="28">
        <v>0</v>
      </c>
      <c r="V84" s="29">
        <f t="shared" si="50"/>
        <v>0</v>
      </c>
      <c r="W84" s="29">
        <f t="shared" si="51"/>
        <v>0</v>
      </c>
      <c r="X84" s="28">
        <v>1</v>
      </c>
      <c r="Y84" s="33">
        <f t="shared" si="52"/>
        <v>2.2000000000000002</v>
      </c>
      <c r="Z84" s="33">
        <f t="shared" si="53"/>
        <v>13.200000000000001</v>
      </c>
      <c r="AA84" s="32">
        <f t="shared" si="54"/>
        <v>1</v>
      </c>
      <c r="AB84" s="32">
        <f t="shared" si="54"/>
        <v>2.2000000000000002</v>
      </c>
      <c r="AC84" s="32">
        <f t="shared" si="54"/>
        <v>13.200000000000001</v>
      </c>
      <c r="AD84" s="28">
        <v>0</v>
      </c>
      <c r="AE84" s="29">
        <f t="shared" si="55"/>
        <v>0</v>
      </c>
      <c r="AF84" s="29">
        <f t="shared" si="56"/>
        <v>0</v>
      </c>
      <c r="AG84" s="28">
        <v>0</v>
      </c>
      <c r="AH84" s="30">
        <f t="shared" si="57"/>
        <v>0</v>
      </c>
      <c r="AI84" s="30">
        <f t="shared" si="58"/>
        <v>0</v>
      </c>
      <c r="AJ84" s="29">
        <f t="shared" si="59"/>
        <v>0</v>
      </c>
      <c r="AK84" s="33">
        <f t="shared" si="59"/>
        <v>0</v>
      </c>
      <c r="AL84" s="33">
        <f t="shared" si="59"/>
        <v>0</v>
      </c>
      <c r="AM84" s="28">
        <v>0</v>
      </c>
      <c r="AN84" s="29">
        <f t="shared" si="60"/>
        <v>0</v>
      </c>
      <c r="AO84" s="29">
        <f t="shared" si="61"/>
        <v>0</v>
      </c>
      <c r="AP84" s="28">
        <v>0</v>
      </c>
      <c r="AQ84" s="33">
        <f t="shared" si="62"/>
        <v>0</v>
      </c>
      <c r="AR84" s="33">
        <f t="shared" si="63"/>
        <v>0</v>
      </c>
      <c r="AS84" s="29">
        <f t="shared" si="64"/>
        <v>0</v>
      </c>
      <c r="AT84" s="33">
        <f t="shared" si="64"/>
        <v>0</v>
      </c>
      <c r="AU84" s="33">
        <f t="shared" si="64"/>
        <v>0</v>
      </c>
      <c r="AV84" s="28">
        <v>0</v>
      </c>
      <c r="AW84" s="29">
        <f t="shared" si="65"/>
        <v>0</v>
      </c>
      <c r="AX84" s="29">
        <f t="shared" si="66"/>
        <v>0</v>
      </c>
      <c r="AY84" s="28">
        <v>0</v>
      </c>
      <c r="AZ84" s="33">
        <f t="shared" si="67"/>
        <v>0</v>
      </c>
      <c r="BA84" s="33">
        <f t="shared" si="68"/>
        <v>0</v>
      </c>
      <c r="BB84" s="29">
        <f t="shared" si="69"/>
        <v>0</v>
      </c>
      <c r="BC84" s="29">
        <f t="shared" si="69"/>
        <v>0</v>
      </c>
      <c r="BD84" s="29">
        <f t="shared" si="69"/>
        <v>0</v>
      </c>
      <c r="BE84" s="34">
        <f t="shared" si="39"/>
        <v>0</v>
      </c>
      <c r="BF84" s="34">
        <f t="shared" si="70"/>
        <v>0</v>
      </c>
      <c r="BG84" s="34">
        <f t="shared" si="71"/>
        <v>0</v>
      </c>
      <c r="BH84" s="34">
        <f t="shared" si="72"/>
        <v>2</v>
      </c>
      <c r="BI84" s="35">
        <f t="shared" si="72"/>
        <v>4.4000000000000004</v>
      </c>
      <c r="BJ84" s="35">
        <f t="shared" si="73"/>
        <v>26.400000000000002</v>
      </c>
      <c r="BK84" s="35">
        <f t="shared" si="74"/>
        <v>2</v>
      </c>
      <c r="BL84" s="35">
        <f t="shared" si="74"/>
        <v>4.4000000000000004</v>
      </c>
      <c r="BM84" s="35">
        <f t="shared" si="74"/>
        <v>26.400000000000002</v>
      </c>
      <c r="BN84" s="185">
        <f t="shared" si="75"/>
        <v>13.200000000000001</v>
      </c>
      <c r="BO84" s="205">
        <f t="shared" si="76"/>
        <v>26.4</v>
      </c>
    </row>
    <row r="85" spans="1:67" ht="16.5">
      <c r="A85" s="26">
        <v>78</v>
      </c>
      <c r="B85" s="27" t="s">
        <v>133</v>
      </c>
      <c r="C85" s="28">
        <v>0</v>
      </c>
      <c r="D85" s="29">
        <f t="shared" si="40"/>
        <v>0</v>
      </c>
      <c r="E85" s="29">
        <f t="shared" si="41"/>
        <v>0</v>
      </c>
      <c r="F85" s="28">
        <v>1</v>
      </c>
      <c r="G85" s="30">
        <f t="shared" si="42"/>
        <v>2.2000000000000002</v>
      </c>
      <c r="H85" s="31">
        <f t="shared" si="43"/>
        <v>13.200000000000001</v>
      </c>
      <c r="I85" s="32">
        <f t="shared" si="44"/>
        <v>1</v>
      </c>
      <c r="J85" s="32">
        <f t="shared" si="44"/>
        <v>2.2000000000000002</v>
      </c>
      <c r="K85" s="32">
        <f t="shared" si="44"/>
        <v>13.200000000000001</v>
      </c>
      <c r="L85" s="28">
        <v>0</v>
      </c>
      <c r="M85" s="29">
        <f t="shared" si="45"/>
        <v>0</v>
      </c>
      <c r="N85" s="29">
        <f t="shared" si="46"/>
        <v>0</v>
      </c>
      <c r="O85" s="28">
        <v>0</v>
      </c>
      <c r="P85" s="33">
        <f t="shared" si="47"/>
        <v>0</v>
      </c>
      <c r="Q85" s="33">
        <f t="shared" si="48"/>
        <v>0</v>
      </c>
      <c r="R85" s="32">
        <f t="shared" si="49"/>
        <v>0</v>
      </c>
      <c r="S85" s="32">
        <f t="shared" si="49"/>
        <v>0</v>
      </c>
      <c r="T85" s="32">
        <f t="shared" si="49"/>
        <v>0</v>
      </c>
      <c r="U85" s="28">
        <v>0</v>
      </c>
      <c r="V85" s="29">
        <f t="shared" si="50"/>
        <v>0</v>
      </c>
      <c r="W85" s="29">
        <f t="shared" si="51"/>
        <v>0</v>
      </c>
      <c r="X85" s="28">
        <v>1</v>
      </c>
      <c r="Y85" s="33">
        <f t="shared" si="52"/>
        <v>2.2000000000000002</v>
      </c>
      <c r="Z85" s="33">
        <f t="shared" si="53"/>
        <v>13.200000000000001</v>
      </c>
      <c r="AA85" s="32">
        <f t="shared" si="54"/>
        <v>1</v>
      </c>
      <c r="AB85" s="32">
        <f t="shared" si="54"/>
        <v>2.2000000000000002</v>
      </c>
      <c r="AC85" s="32">
        <f t="shared" si="54"/>
        <v>13.200000000000001</v>
      </c>
      <c r="AD85" s="28">
        <v>0</v>
      </c>
      <c r="AE85" s="29">
        <f t="shared" si="55"/>
        <v>0</v>
      </c>
      <c r="AF85" s="29">
        <f t="shared" si="56"/>
        <v>0</v>
      </c>
      <c r="AG85" s="28">
        <v>0</v>
      </c>
      <c r="AH85" s="30">
        <f t="shared" si="57"/>
        <v>0</v>
      </c>
      <c r="AI85" s="30">
        <f t="shared" si="58"/>
        <v>0</v>
      </c>
      <c r="AJ85" s="29">
        <f t="shared" si="59"/>
        <v>0</v>
      </c>
      <c r="AK85" s="33">
        <f t="shared" si="59"/>
        <v>0</v>
      </c>
      <c r="AL85" s="33">
        <f t="shared" si="59"/>
        <v>0</v>
      </c>
      <c r="AM85" s="28">
        <v>0</v>
      </c>
      <c r="AN85" s="29">
        <f t="shared" si="60"/>
        <v>0</v>
      </c>
      <c r="AO85" s="29">
        <f t="shared" si="61"/>
        <v>0</v>
      </c>
      <c r="AP85" s="28">
        <v>0</v>
      </c>
      <c r="AQ85" s="33">
        <f t="shared" si="62"/>
        <v>0</v>
      </c>
      <c r="AR85" s="33">
        <f t="shared" si="63"/>
        <v>0</v>
      </c>
      <c r="AS85" s="29">
        <f t="shared" si="64"/>
        <v>0</v>
      </c>
      <c r="AT85" s="33">
        <f t="shared" si="64"/>
        <v>0</v>
      </c>
      <c r="AU85" s="33">
        <f t="shared" si="64"/>
        <v>0</v>
      </c>
      <c r="AV85" s="28">
        <v>0</v>
      </c>
      <c r="AW85" s="29">
        <f t="shared" si="65"/>
        <v>0</v>
      </c>
      <c r="AX85" s="29">
        <f t="shared" si="66"/>
        <v>0</v>
      </c>
      <c r="AY85" s="28">
        <v>0</v>
      </c>
      <c r="AZ85" s="33">
        <f t="shared" si="67"/>
        <v>0</v>
      </c>
      <c r="BA85" s="33">
        <f t="shared" si="68"/>
        <v>0</v>
      </c>
      <c r="BB85" s="29">
        <f t="shared" si="69"/>
        <v>0</v>
      </c>
      <c r="BC85" s="29">
        <f t="shared" si="69"/>
        <v>0</v>
      </c>
      <c r="BD85" s="29">
        <f t="shared" si="69"/>
        <v>0</v>
      </c>
      <c r="BE85" s="34">
        <f t="shared" si="39"/>
        <v>0</v>
      </c>
      <c r="BF85" s="34">
        <f t="shared" si="70"/>
        <v>0</v>
      </c>
      <c r="BG85" s="34">
        <f t="shared" si="71"/>
        <v>0</v>
      </c>
      <c r="BH85" s="34">
        <f t="shared" si="72"/>
        <v>2</v>
      </c>
      <c r="BI85" s="35">
        <f t="shared" si="72"/>
        <v>4.4000000000000004</v>
      </c>
      <c r="BJ85" s="35">
        <f t="shared" si="73"/>
        <v>26.400000000000002</v>
      </c>
      <c r="BK85" s="35">
        <f t="shared" si="74"/>
        <v>2</v>
      </c>
      <c r="BL85" s="35">
        <f t="shared" si="74"/>
        <v>4.4000000000000004</v>
      </c>
      <c r="BM85" s="35">
        <f t="shared" si="74"/>
        <v>26.400000000000002</v>
      </c>
      <c r="BN85" s="185">
        <f t="shared" si="75"/>
        <v>13.200000000000001</v>
      </c>
      <c r="BO85" s="205">
        <f t="shared" si="76"/>
        <v>26.4</v>
      </c>
    </row>
    <row r="86" spans="1:67" ht="16.5">
      <c r="A86" s="26">
        <v>79</v>
      </c>
      <c r="B86" s="27" t="s">
        <v>134</v>
      </c>
      <c r="C86" s="40">
        <v>0</v>
      </c>
      <c r="D86" s="29">
        <f t="shared" si="40"/>
        <v>0</v>
      </c>
      <c r="E86" s="29">
        <f t="shared" si="41"/>
        <v>0</v>
      </c>
      <c r="F86" s="28">
        <v>0</v>
      </c>
      <c r="G86" s="30">
        <f t="shared" si="42"/>
        <v>0</v>
      </c>
      <c r="H86" s="31">
        <f t="shared" si="43"/>
        <v>0</v>
      </c>
      <c r="I86" s="32">
        <f t="shared" si="44"/>
        <v>0</v>
      </c>
      <c r="J86" s="32">
        <f t="shared" si="44"/>
        <v>0</v>
      </c>
      <c r="K86" s="32">
        <f t="shared" si="44"/>
        <v>0</v>
      </c>
      <c r="L86" s="40">
        <v>0</v>
      </c>
      <c r="M86" s="29">
        <f t="shared" si="45"/>
        <v>0</v>
      </c>
      <c r="N86" s="29">
        <f t="shared" si="46"/>
        <v>0</v>
      </c>
      <c r="O86" s="28">
        <v>0</v>
      </c>
      <c r="P86" s="33">
        <f t="shared" si="47"/>
        <v>0</v>
      </c>
      <c r="Q86" s="33">
        <f t="shared" si="48"/>
        <v>0</v>
      </c>
      <c r="R86" s="32">
        <f t="shared" si="49"/>
        <v>0</v>
      </c>
      <c r="S86" s="32">
        <f t="shared" si="49"/>
        <v>0</v>
      </c>
      <c r="T86" s="32">
        <f t="shared" si="49"/>
        <v>0</v>
      </c>
      <c r="U86" s="40">
        <v>3</v>
      </c>
      <c r="V86" s="29">
        <f t="shared" si="50"/>
        <v>14.052</v>
      </c>
      <c r="W86" s="29">
        <f t="shared" si="51"/>
        <v>84.311999999999998</v>
      </c>
      <c r="X86" s="28">
        <v>0</v>
      </c>
      <c r="Y86" s="33">
        <f t="shared" si="52"/>
        <v>0</v>
      </c>
      <c r="Z86" s="33">
        <f t="shared" si="53"/>
        <v>0</v>
      </c>
      <c r="AA86" s="32">
        <f t="shared" si="54"/>
        <v>3</v>
      </c>
      <c r="AB86" s="32">
        <f t="shared" si="54"/>
        <v>14.052</v>
      </c>
      <c r="AC86" s="32">
        <f t="shared" si="54"/>
        <v>84.311999999999998</v>
      </c>
      <c r="AD86" s="40"/>
      <c r="AE86" s="29">
        <f t="shared" si="55"/>
        <v>0</v>
      </c>
      <c r="AF86" s="29">
        <f t="shared" si="56"/>
        <v>0</v>
      </c>
      <c r="AG86" s="28">
        <v>0</v>
      </c>
      <c r="AH86" s="30">
        <f t="shared" si="57"/>
        <v>0</v>
      </c>
      <c r="AI86" s="30">
        <f t="shared" si="58"/>
        <v>0</v>
      </c>
      <c r="AJ86" s="29">
        <f t="shared" si="59"/>
        <v>0</v>
      </c>
      <c r="AK86" s="33">
        <f t="shared" si="59"/>
        <v>0</v>
      </c>
      <c r="AL86" s="33">
        <f t="shared" si="59"/>
        <v>0</v>
      </c>
      <c r="AM86" s="40">
        <v>0</v>
      </c>
      <c r="AN86" s="29">
        <f t="shared" si="60"/>
        <v>0</v>
      </c>
      <c r="AO86" s="29">
        <f t="shared" si="61"/>
        <v>0</v>
      </c>
      <c r="AP86" s="28">
        <v>0</v>
      </c>
      <c r="AQ86" s="33">
        <f t="shared" si="62"/>
        <v>0</v>
      </c>
      <c r="AR86" s="33">
        <f t="shared" si="63"/>
        <v>0</v>
      </c>
      <c r="AS86" s="29">
        <f t="shared" si="64"/>
        <v>0</v>
      </c>
      <c r="AT86" s="33">
        <f t="shared" si="64"/>
        <v>0</v>
      </c>
      <c r="AU86" s="33">
        <f t="shared" si="64"/>
        <v>0</v>
      </c>
      <c r="AV86" s="40"/>
      <c r="AW86" s="29">
        <f t="shared" si="65"/>
        <v>0</v>
      </c>
      <c r="AX86" s="29">
        <f t="shared" si="66"/>
        <v>0</v>
      </c>
      <c r="AY86" s="28">
        <v>0</v>
      </c>
      <c r="AZ86" s="33">
        <f t="shared" si="67"/>
        <v>0</v>
      </c>
      <c r="BA86" s="33">
        <f t="shared" si="68"/>
        <v>0</v>
      </c>
      <c r="BB86" s="29">
        <f t="shared" si="69"/>
        <v>0</v>
      </c>
      <c r="BC86" s="29">
        <f t="shared" si="69"/>
        <v>0</v>
      </c>
      <c r="BD86" s="29">
        <f t="shared" si="69"/>
        <v>0</v>
      </c>
      <c r="BE86" s="34">
        <f t="shared" si="39"/>
        <v>3</v>
      </c>
      <c r="BF86" s="34">
        <f t="shared" si="70"/>
        <v>14.052</v>
      </c>
      <c r="BG86" s="34">
        <f t="shared" si="71"/>
        <v>84.311999999999998</v>
      </c>
      <c r="BH86" s="34">
        <f t="shared" si="72"/>
        <v>0</v>
      </c>
      <c r="BI86" s="35">
        <f t="shared" si="72"/>
        <v>0</v>
      </c>
      <c r="BJ86" s="35">
        <f t="shared" si="73"/>
        <v>0</v>
      </c>
      <c r="BK86" s="35">
        <f t="shared" si="74"/>
        <v>3</v>
      </c>
      <c r="BL86" s="35">
        <f t="shared" si="74"/>
        <v>14.052</v>
      </c>
      <c r="BM86" s="35">
        <f t="shared" si="74"/>
        <v>84.311999999999998</v>
      </c>
      <c r="BN86" s="185">
        <f t="shared" si="75"/>
        <v>42.155999999999999</v>
      </c>
      <c r="BO86" s="205">
        <f t="shared" si="76"/>
        <v>84.3</v>
      </c>
    </row>
    <row r="87" spans="1:67" ht="16.5">
      <c r="A87" s="26">
        <v>80</v>
      </c>
      <c r="B87" s="27" t="s">
        <v>135</v>
      </c>
      <c r="C87" s="28">
        <v>0</v>
      </c>
      <c r="D87" s="29">
        <f t="shared" si="40"/>
        <v>0</v>
      </c>
      <c r="E87" s="29">
        <f t="shared" si="41"/>
        <v>0</v>
      </c>
      <c r="F87" s="28">
        <v>0</v>
      </c>
      <c r="G87" s="30">
        <f t="shared" si="42"/>
        <v>0</v>
      </c>
      <c r="H87" s="31">
        <f t="shared" si="43"/>
        <v>0</v>
      </c>
      <c r="I87" s="32">
        <f t="shared" si="44"/>
        <v>0</v>
      </c>
      <c r="J87" s="32">
        <f t="shared" si="44"/>
        <v>0</v>
      </c>
      <c r="K87" s="32">
        <f t="shared" si="44"/>
        <v>0</v>
      </c>
      <c r="L87" s="28">
        <v>1</v>
      </c>
      <c r="M87" s="29">
        <f t="shared" si="45"/>
        <v>4.6840000000000002</v>
      </c>
      <c r="N87" s="29">
        <f t="shared" si="46"/>
        <v>28.103999999999999</v>
      </c>
      <c r="O87" s="28">
        <v>0</v>
      </c>
      <c r="P87" s="33">
        <f t="shared" si="47"/>
        <v>0</v>
      </c>
      <c r="Q87" s="33">
        <f t="shared" si="48"/>
        <v>0</v>
      </c>
      <c r="R87" s="32">
        <f t="shared" si="49"/>
        <v>1</v>
      </c>
      <c r="S87" s="32">
        <f t="shared" si="49"/>
        <v>4.6840000000000002</v>
      </c>
      <c r="T87" s="32">
        <f t="shared" si="49"/>
        <v>28.103999999999999</v>
      </c>
      <c r="U87" s="28">
        <v>0</v>
      </c>
      <c r="V87" s="29">
        <f t="shared" si="50"/>
        <v>0</v>
      </c>
      <c r="W87" s="29">
        <f t="shared" si="51"/>
        <v>0</v>
      </c>
      <c r="X87" s="28">
        <v>0</v>
      </c>
      <c r="Y87" s="33">
        <f t="shared" si="52"/>
        <v>0</v>
      </c>
      <c r="Z87" s="33">
        <f t="shared" si="53"/>
        <v>0</v>
      </c>
      <c r="AA87" s="32">
        <f t="shared" si="54"/>
        <v>0</v>
      </c>
      <c r="AB87" s="32">
        <f t="shared" si="54"/>
        <v>0</v>
      </c>
      <c r="AC87" s="32">
        <f t="shared" si="54"/>
        <v>0</v>
      </c>
      <c r="AD87" s="28">
        <v>0</v>
      </c>
      <c r="AE87" s="29">
        <f t="shared" si="55"/>
        <v>0</v>
      </c>
      <c r="AF87" s="29">
        <f t="shared" si="56"/>
        <v>0</v>
      </c>
      <c r="AG87" s="28">
        <v>0</v>
      </c>
      <c r="AH87" s="30">
        <f t="shared" si="57"/>
        <v>0</v>
      </c>
      <c r="AI87" s="30">
        <f t="shared" si="58"/>
        <v>0</v>
      </c>
      <c r="AJ87" s="29">
        <f t="shared" si="59"/>
        <v>0</v>
      </c>
      <c r="AK87" s="33">
        <f t="shared" si="59"/>
        <v>0</v>
      </c>
      <c r="AL87" s="33">
        <f t="shared" si="59"/>
        <v>0</v>
      </c>
      <c r="AM87" s="28">
        <v>0</v>
      </c>
      <c r="AN87" s="29">
        <f t="shared" si="60"/>
        <v>0</v>
      </c>
      <c r="AO87" s="29">
        <f t="shared" si="61"/>
        <v>0</v>
      </c>
      <c r="AP87" s="28">
        <v>0</v>
      </c>
      <c r="AQ87" s="33">
        <f t="shared" si="62"/>
        <v>0</v>
      </c>
      <c r="AR87" s="33">
        <f t="shared" si="63"/>
        <v>0</v>
      </c>
      <c r="AS87" s="29">
        <f t="shared" si="64"/>
        <v>0</v>
      </c>
      <c r="AT87" s="33">
        <f t="shared" si="64"/>
        <v>0</v>
      </c>
      <c r="AU87" s="33">
        <f t="shared" si="64"/>
        <v>0</v>
      </c>
      <c r="AV87" s="28">
        <v>0</v>
      </c>
      <c r="AW87" s="29">
        <f t="shared" si="65"/>
        <v>0</v>
      </c>
      <c r="AX87" s="29">
        <f t="shared" si="66"/>
        <v>0</v>
      </c>
      <c r="AY87" s="28">
        <v>0</v>
      </c>
      <c r="AZ87" s="33">
        <f t="shared" si="67"/>
        <v>0</v>
      </c>
      <c r="BA87" s="33">
        <f t="shared" si="68"/>
        <v>0</v>
      </c>
      <c r="BB87" s="29">
        <f t="shared" si="69"/>
        <v>0</v>
      </c>
      <c r="BC87" s="29">
        <f t="shared" si="69"/>
        <v>0</v>
      </c>
      <c r="BD87" s="29">
        <f t="shared" si="69"/>
        <v>0</v>
      </c>
      <c r="BE87" s="34">
        <f t="shared" si="39"/>
        <v>0</v>
      </c>
      <c r="BF87" s="34">
        <f t="shared" si="70"/>
        <v>0</v>
      </c>
      <c r="BG87" s="34">
        <f t="shared" si="71"/>
        <v>0</v>
      </c>
      <c r="BH87" s="34">
        <f t="shared" si="72"/>
        <v>0</v>
      </c>
      <c r="BI87" s="35">
        <f t="shared" si="72"/>
        <v>0</v>
      </c>
      <c r="BJ87" s="35">
        <f t="shared" si="73"/>
        <v>0</v>
      </c>
      <c r="BK87" s="35">
        <f t="shared" si="74"/>
        <v>0</v>
      </c>
      <c r="BL87" s="35">
        <f t="shared" si="74"/>
        <v>0</v>
      </c>
      <c r="BM87" s="35">
        <f t="shared" si="74"/>
        <v>0</v>
      </c>
      <c r="BN87" s="185">
        <f t="shared" si="75"/>
        <v>0</v>
      </c>
      <c r="BO87" s="205">
        <f t="shared" si="76"/>
        <v>0</v>
      </c>
    </row>
    <row r="88" spans="1:67" ht="16.5">
      <c r="A88" s="26">
        <v>81</v>
      </c>
      <c r="B88" s="27" t="s">
        <v>136</v>
      </c>
      <c r="C88" s="28">
        <v>0</v>
      </c>
      <c r="D88" s="29">
        <f t="shared" si="40"/>
        <v>0</v>
      </c>
      <c r="E88" s="29">
        <f t="shared" si="41"/>
        <v>0</v>
      </c>
      <c r="F88" s="28">
        <v>0</v>
      </c>
      <c r="G88" s="30">
        <f t="shared" si="42"/>
        <v>0</v>
      </c>
      <c r="H88" s="31">
        <f t="shared" si="43"/>
        <v>0</v>
      </c>
      <c r="I88" s="32">
        <f t="shared" si="44"/>
        <v>0</v>
      </c>
      <c r="J88" s="32">
        <f t="shared" si="44"/>
        <v>0</v>
      </c>
      <c r="K88" s="32">
        <f t="shared" si="44"/>
        <v>0</v>
      </c>
      <c r="L88" s="28">
        <v>1</v>
      </c>
      <c r="M88" s="29">
        <f t="shared" si="45"/>
        <v>4.6840000000000002</v>
      </c>
      <c r="N88" s="29">
        <f t="shared" si="46"/>
        <v>28.103999999999999</v>
      </c>
      <c r="O88" s="28">
        <v>0</v>
      </c>
      <c r="P88" s="33">
        <f t="shared" si="47"/>
        <v>0</v>
      </c>
      <c r="Q88" s="33">
        <f t="shared" si="48"/>
        <v>0</v>
      </c>
      <c r="R88" s="32">
        <f t="shared" si="49"/>
        <v>1</v>
      </c>
      <c r="S88" s="32">
        <f t="shared" si="49"/>
        <v>4.6840000000000002</v>
      </c>
      <c r="T88" s="32">
        <f t="shared" si="49"/>
        <v>28.103999999999999</v>
      </c>
      <c r="U88" s="28">
        <v>0</v>
      </c>
      <c r="V88" s="29">
        <f t="shared" si="50"/>
        <v>0</v>
      </c>
      <c r="W88" s="29">
        <f t="shared" si="51"/>
        <v>0</v>
      </c>
      <c r="X88" s="28">
        <v>0</v>
      </c>
      <c r="Y88" s="33">
        <f t="shared" si="52"/>
        <v>0</v>
      </c>
      <c r="Z88" s="33">
        <f t="shared" si="53"/>
        <v>0</v>
      </c>
      <c r="AA88" s="32">
        <f t="shared" si="54"/>
        <v>0</v>
      </c>
      <c r="AB88" s="32">
        <f t="shared" si="54"/>
        <v>0</v>
      </c>
      <c r="AC88" s="32">
        <f t="shared" si="54"/>
        <v>0</v>
      </c>
      <c r="AD88" s="28">
        <v>0</v>
      </c>
      <c r="AE88" s="29">
        <f t="shared" si="55"/>
        <v>0</v>
      </c>
      <c r="AF88" s="29">
        <f t="shared" si="56"/>
        <v>0</v>
      </c>
      <c r="AG88" s="28">
        <v>0</v>
      </c>
      <c r="AH88" s="30">
        <f t="shared" si="57"/>
        <v>0</v>
      </c>
      <c r="AI88" s="30">
        <f t="shared" si="58"/>
        <v>0</v>
      </c>
      <c r="AJ88" s="29">
        <f t="shared" si="59"/>
        <v>0</v>
      </c>
      <c r="AK88" s="33">
        <f t="shared" si="59"/>
        <v>0</v>
      </c>
      <c r="AL88" s="33">
        <f t="shared" si="59"/>
        <v>0</v>
      </c>
      <c r="AM88" s="28">
        <v>0</v>
      </c>
      <c r="AN88" s="29">
        <f t="shared" si="60"/>
        <v>0</v>
      </c>
      <c r="AO88" s="29">
        <f t="shared" si="61"/>
        <v>0</v>
      </c>
      <c r="AP88" s="28">
        <v>0</v>
      </c>
      <c r="AQ88" s="33">
        <f t="shared" si="62"/>
        <v>0</v>
      </c>
      <c r="AR88" s="33">
        <f t="shared" si="63"/>
        <v>0</v>
      </c>
      <c r="AS88" s="29">
        <f t="shared" si="64"/>
        <v>0</v>
      </c>
      <c r="AT88" s="33">
        <f t="shared" si="64"/>
        <v>0</v>
      </c>
      <c r="AU88" s="33">
        <f t="shared" si="64"/>
        <v>0</v>
      </c>
      <c r="AV88" s="28">
        <v>0</v>
      </c>
      <c r="AW88" s="29">
        <f t="shared" si="65"/>
        <v>0</v>
      </c>
      <c r="AX88" s="29">
        <f t="shared" si="66"/>
        <v>0</v>
      </c>
      <c r="AY88" s="28">
        <v>0</v>
      </c>
      <c r="AZ88" s="33">
        <f t="shared" si="67"/>
        <v>0</v>
      </c>
      <c r="BA88" s="33">
        <f t="shared" si="68"/>
        <v>0</v>
      </c>
      <c r="BB88" s="29">
        <f t="shared" si="69"/>
        <v>0</v>
      </c>
      <c r="BC88" s="29">
        <f t="shared" si="69"/>
        <v>0</v>
      </c>
      <c r="BD88" s="29">
        <f t="shared" si="69"/>
        <v>0</v>
      </c>
      <c r="BE88" s="34">
        <f t="shared" si="39"/>
        <v>0</v>
      </c>
      <c r="BF88" s="34">
        <f t="shared" si="70"/>
        <v>0</v>
      </c>
      <c r="BG88" s="34">
        <f t="shared" si="71"/>
        <v>0</v>
      </c>
      <c r="BH88" s="34">
        <f t="shared" si="72"/>
        <v>0</v>
      </c>
      <c r="BI88" s="35">
        <f t="shared" si="72"/>
        <v>0</v>
      </c>
      <c r="BJ88" s="35">
        <f t="shared" si="73"/>
        <v>0</v>
      </c>
      <c r="BK88" s="35">
        <f t="shared" si="74"/>
        <v>0</v>
      </c>
      <c r="BL88" s="35">
        <f t="shared" si="74"/>
        <v>0</v>
      </c>
      <c r="BM88" s="35">
        <f t="shared" si="74"/>
        <v>0</v>
      </c>
      <c r="BN88" s="185">
        <f t="shared" si="75"/>
        <v>0</v>
      </c>
      <c r="BO88" s="205">
        <f t="shared" si="76"/>
        <v>0</v>
      </c>
    </row>
    <row r="89" spans="1:67" ht="16.5">
      <c r="A89" s="26">
        <v>82</v>
      </c>
      <c r="B89" s="27" t="s">
        <v>137</v>
      </c>
      <c r="C89" s="28">
        <v>3</v>
      </c>
      <c r="D89" s="29">
        <f t="shared" si="40"/>
        <v>14.052</v>
      </c>
      <c r="E89" s="29">
        <f t="shared" si="41"/>
        <v>84.311999999999998</v>
      </c>
      <c r="F89" s="28">
        <v>0</v>
      </c>
      <c r="G89" s="30">
        <f t="shared" si="42"/>
        <v>0</v>
      </c>
      <c r="H89" s="31">
        <f t="shared" si="43"/>
        <v>0</v>
      </c>
      <c r="I89" s="32">
        <f t="shared" si="44"/>
        <v>3</v>
      </c>
      <c r="J89" s="32">
        <f t="shared" si="44"/>
        <v>14.052</v>
      </c>
      <c r="K89" s="32">
        <f t="shared" si="44"/>
        <v>84.311999999999998</v>
      </c>
      <c r="L89" s="28">
        <v>0</v>
      </c>
      <c r="M89" s="29">
        <f t="shared" si="45"/>
        <v>0</v>
      </c>
      <c r="N89" s="29">
        <f t="shared" si="46"/>
        <v>0</v>
      </c>
      <c r="O89" s="28">
        <v>0</v>
      </c>
      <c r="P89" s="33">
        <f t="shared" si="47"/>
        <v>0</v>
      </c>
      <c r="Q89" s="33">
        <f t="shared" si="48"/>
        <v>0</v>
      </c>
      <c r="R89" s="32">
        <f t="shared" si="49"/>
        <v>0</v>
      </c>
      <c r="S89" s="32">
        <f t="shared" si="49"/>
        <v>0</v>
      </c>
      <c r="T89" s="32">
        <f t="shared" si="49"/>
        <v>0</v>
      </c>
      <c r="U89" s="28">
        <v>0</v>
      </c>
      <c r="V89" s="29">
        <f t="shared" si="50"/>
        <v>0</v>
      </c>
      <c r="W89" s="29">
        <f t="shared" si="51"/>
        <v>0</v>
      </c>
      <c r="X89" s="28">
        <v>0</v>
      </c>
      <c r="Y89" s="33">
        <f t="shared" si="52"/>
        <v>0</v>
      </c>
      <c r="Z89" s="33">
        <f t="shared" si="53"/>
        <v>0</v>
      </c>
      <c r="AA89" s="32">
        <f t="shared" si="54"/>
        <v>0</v>
      </c>
      <c r="AB89" s="32">
        <f t="shared" si="54"/>
        <v>0</v>
      </c>
      <c r="AC89" s="32">
        <f t="shared" si="54"/>
        <v>0</v>
      </c>
      <c r="AD89" s="28">
        <v>0</v>
      </c>
      <c r="AE89" s="29">
        <f t="shared" si="55"/>
        <v>0</v>
      </c>
      <c r="AF89" s="29">
        <f t="shared" si="56"/>
        <v>0</v>
      </c>
      <c r="AG89" s="28">
        <v>0</v>
      </c>
      <c r="AH89" s="30">
        <f t="shared" si="57"/>
        <v>0</v>
      </c>
      <c r="AI89" s="30">
        <f t="shared" si="58"/>
        <v>0</v>
      </c>
      <c r="AJ89" s="29">
        <f t="shared" si="59"/>
        <v>0</v>
      </c>
      <c r="AK89" s="33">
        <f t="shared" si="59"/>
        <v>0</v>
      </c>
      <c r="AL89" s="33">
        <f t="shared" si="59"/>
        <v>0</v>
      </c>
      <c r="AM89" s="28">
        <v>0</v>
      </c>
      <c r="AN89" s="29">
        <f t="shared" si="60"/>
        <v>0</v>
      </c>
      <c r="AO89" s="29">
        <f t="shared" si="61"/>
        <v>0</v>
      </c>
      <c r="AP89" s="28">
        <v>0</v>
      </c>
      <c r="AQ89" s="33">
        <f t="shared" si="62"/>
        <v>0</v>
      </c>
      <c r="AR89" s="33">
        <f t="shared" si="63"/>
        <v>0</v>
      </c>
      <c r="AS89" s="29">
        <f t="shared" si="64"/>
        <v>0</v>
      </c>
      <c r="AT89" s="33">
        <f t="shared" si="64"/>
        <v>0</v>
      </c>
      <c r="AU89" s="33">
        <f t="shared" si="64"/>
        <v>0</v>
      </c>
      <c r="AV89" s="28">
        <v>0</v>
      </c>
      <c r="AW89" s="29">
        <f t="shared" si="65"/>
        <v>0</v>
      </c>
      <c r="AX89" s="29">
        <f t="shared" si="66"/>
        <v>0</v>
      </c>
      <c r="AY89" s="28">
        <v>0</v>
      </c>
      <c r="AZ89" s="33">
        <f t="shared" si="67"/>
        <v>0</v>
      </c>
      <c r="BA89" s="33">
        <f t="shared" si="68"/>
        <v>0</v>
      </c>
      <c r="BB89" s="29">
        <f t="shared" si="69"/>
        <v>0</v>
      </c>
      <c r="BC89" s="29">
        <f t="shared" si="69"/>
        <v>0</v>
      </c>
      <c r="BD89" s="29">
        <f t="shared" si="69"/>
        <v>0</v>
      </c>
      <c r="BE89" s="34">
        <f t="shared" si="39"/>
        <v>3</v>
      </c>
      <c r="BF89" s="34">
        <f t="shared" si="70"/>
        <v>14.052</v>
      </c>
      <c r="BG89" s="34">
        <f t="shared" si="71"/>
        <v>84.311999999999998</v>
      </c>
      <c r="BH89" s="34">
        <f t="shared" si="72"/>
        <v>0</v>
      </c>
      <c r="BI89" s="35">
        <f t="shared" si="72"/>
        <v>0</v>
      </c>
      <c r="BJ89" s="35">
        <f t="shared" si="73"/>
        <v>0</v>
      </c>
      <c r="BK89" s="35">
        <f t="shared" si="74"/>
        <v>3</v>
      </c>
      <c r="BL89" s="35">
        <f t="shared" si="74"/>
        <v>14.052</v>
      </c>
      <c r="BM89" s="35">
        <f t="shared" si="74"/>
        <v>84.311999999999998</v>
      </c>
      <c r="BN89" s="185">
        <f t="shared" si="75"/>
        <v>42.155999999999999</v>
      </c>
      <c r="BO89" s="205">
        <f t="shared" si="76"/>
        <v>84.3</v>
      </c>
    </row>
    <row r="90" spans="1:67" ht="16.5">
      <c r="A90" s="26">
        <v>83</v>
      </c>
      <c r="B90" s="27" t="s">
        <v>138</v>
      </c>
      <c r="C90" s="28">
        <v>1</v>
      </c>
      <c r="D90" s="29">
        <f t="shared" si="40"/>
        <v>4.6840000000000002</v>
      </c>
      <c r="E90" s="29">
        <f t="shared" si="41"/>
        <v>28.103999999999999</v>
      </c>
      <c r="F90" s="28">
        <v>0</v>
      </c>
      <c r="G90" s="30">
        <f t="shared" si="42"/>
        <v>0</v>
      </c>
      <c r="H90" s="31">
        <f t="shared" si="43"/>
        <v>0</v>
      </c>
      <c r="I90" s="32">
        <f t="shared" si="44"/>
        <v>1</v>
      </c>
      <c r="J90" s="32">
        <f t="shared" si="44"/>
        <v>4.6840000000000002</v>
      </c>
      <c r="K90" s="32">
        <f t="shared" si="44"/>
        <v>28.103999999999999</v>
      </c>
      <c r="L90" s="28">
        <v>0</v>
      </c>
      <c r="M90" s="29">
        <f t="shared" si="45"/>
        <v>0</v>
      </c>
      <c r="N90" s="29">
        <f t="shared" si="46"/>
        <v>0</v>
      </c>
      <c r="O90" s="28">
        <v>0</v>
      </c>
      <c r="P90" s="33">
        <f t="shared" si="47"/>
        <v>0</v>
      </c>
      <c r="Q90" s="33">
        <f t="shared" si="48"/>
        <v>0</v>
      </c>
      <c r="R90" s="32">
        <f t="shared" si="49"/>
        <v>0</v>
      </c>
      <c r="S90" s="32">
        <f t="shared" si="49"/>
        <v>0</v>
      </c>
      <c r="T90" s="32">
        <f t="shared" si="49"/>
        <v>0</v>
      </c>
      <c r="U90" s="28">
        <v>1</v>
      </c>
      <c r="V90" s="29">
        <f t="shared" si="50"/>
        <v>4.6840000000000002</v>
      </c>
      <c r="W90" s="29">
        <f t="shared" si="51"/>
        <v>28.103999999999999</v>
      </c>
      <c r="X90" s="28">
        <v>0</v>
      </c>
      <c r="Y90" s="33">
        <f t="shared" si="52"/>
        <v>0</v>
      </c>
      <c r="Z90" s="33">
        <f t="shared" si="53"/>
        <v>0</v>
      </c>
      <c r="AA90" s="32">
        <f t="shared" si="54"/>
        <v>1</v>
      </c>
      <c r="AB90" s="32">
        <f t="shared" si="54"/>
        <v>4.6840000000000002</v>
      </c>
      <c r="AC90" s="32">
        <f t="shared" si="54"/>
        <v>28.103999999999999</v>
      </c>
      <c r="AD90" s="28">
        <v>0</v>
      </c>
      <c r="AE90" s="29">
        <f t="shared" si="55"/>
        <v>0</v>
      </c>
      <c r="AF90" s="29">
        <f t="shared" si="56"/>
        <v>0</v>
      </c>
      <c r="AG90" s="28">
        <v>0</v>
      </c>
      <c r="AH90" s="30">
        <f t="shared" si="57"/>
        <v>0</v>
      </c>
      <c r="AI90" s="30">
        <f t="shared" si="58"/>
        <v>0</v>
      </c>
      <c r="AJ90" s="29">
        <f t="shared" si="59"/>
        <v>0</v>
      </c>
      <c r="AK90" s="33">
        <f t="shared" si="59"/>
        <v>0</v>
      </c>
      <c r="AL90" s="33">
        <f t="shared" si="59"/>
        <v>0</v>
      </c>
      <c r="AM90" s="28">
        <v>0</v>
      </c>
      <c r="AN90" s="29">
        <f t="shared" si="60"/>
        <v>0</v>
      </c>
      <c r="AO90" s="29">
        <f t="shared" si="61"/>
        <v>0</v>
      </c>
      <c r="AP90" s="28">
        <v>0</v>
      </c>
      <c r="AQ90" s="33">
        <f t="shared" si="62"/>
        <v>0</v>
      </c>
      <c r="AR90" s="33">
        <f t="shared" si="63"/>
        <v>0</v>
      </c>
      <c r="AS90" s="29">
        <f t="shared" si="64"/>
        <v>0</v>
      </c>
      <c r="AT90" s="33">
        <f t="shared" si="64"/>
        <v>0</v>
      </c>
      <c r="AU90" s="33">
        <f t="shared" si="64"/>
        <v>0</v>
      </c>
      <c r="AV90" s="28">
        <v>0</v>
      </c>
      <c r="AW90" s="29">
        <f t="shared" si="65"/>
        <v>0</v>
      </c>
      <c r="AX90" s="29">
        <f t="shared" si="66"/>
        <v>0</v>
      </c>
      <c r="AY90" s="28">
        <v>0</v>
      </c>
      <c r="AZ90" s="33">
        <f t="shared" si="67"/>
        <v>0</v>
      </c>
      <c r="BA90" s="33">
        <f t="shared" si="68"/>
        <v>0</v>
      </c>
      <c r="BB90" s="29">
        <f t="shared" si="69"/>
        <v>0</v>
      </c>
      <c r="BC90" s="29">
        <f t="shared" si="69"/>
        <v>0</v>
      </c>
      <c r="BD90" s="29">
        <f t="shared" si="69"/>
        <v>0</v>
      </c>
      <c r="BE90" s="34">
        <f t="shared" si="39"/>
        <v>2</v>
      </c>
      <c r="BF90" s="34">
        <f t="shared" si="70"/>
        <v>9.3680000000000003</v>
      </c>
      <c r="BG90" s="34">
        <f t="shared" si="71"/>
        <v>56.207999999999998</v>
      </c>
      <c r="BH90" s="34">
        <f t="shared" si="72"/>
        <v>0</v>
      </c>
      <c r="BI90" s="35">
        <f t="shared" si="72"/>
        <v>0</v>
      </c>
      <c r="BJ90" s="35">
        <f t="shared" si="73"/>
        <v>0</v>
      </c>
      <c r="BK90" s="35">
        <f t="shared" si="74"/>
        <v>2</v>
      </c>
      <c r="BL90" s="35">
        <f t="shared" si="74"/>
        <v>9.3680000000000003</v>
      </c>
      <c r="BM90" s="35">
        <f t="shared" si="74"/>
        <v>56.207999999999998</v>
      </c>
      <c r="BN90" s="185">
        <f t="shared" si="75"/>
        <v>28.103999999999999</v>
      </c>
      <c r="BO90" s="205">
        <f t="shared" si="76"/>
        <v>56.2</v>
      </c>
    </row>
    <row r="91" spans="1:67" ht="16.5">
      <c r="A91" s="26">
        <v>84</v>
      </c>
      <c r="B91" s="27" t="s">
        <v>139</v>
      </c>
      <c r="C91" s="28">
        <v>2</v>
      </c>
      <c r="D91" s="29">
        <f t="shared" si="40"/>
        <v>9.3680000000000003</v>
      </c>
      <c r="E91" s="29">
        <f t="shared" si="41"/>
        <v>56.207999999999998</v>
      </c>
      <c r="F91" s="28">
        <v>0</v>
      </c>
      <c r="G91" s="30">
        <f t="shared" si="42"/>
        <v>0</v>
      </c>
      <c r="H91" s="31">
        <f t="shared" si="43"/>
        <v>0</v>
      </c>
      <c r="I91" s="32">
        <f t="shared" si="44"/>
        <v>2</v>
      </c>
      <c r="J91" s="32">
        <f t="shared" si="44"/>
        <v>9.3680000000000003</v>
      </c>
      <c r="K91" s="32">
        <f t="shared" si="44"/>
        <v>56.207999999999998</v>
      </c>
      <c r="L91" s="44">
        <v>0</v>
      </c>
      <c r="M91" s="29">
        <f t="shared" si="45"/>
        <v>0</v>
      </c>
      <c r="N91" s="29">
        <f t="shared" si="46"/>
        <v>0</v>
      </c>
      <c r="O91" s="28">
        <v>0</v>
      </c>
      <c r="P91" s="33">
        <f t="shared" si="47"/>
        <v>0</v>
      </c>
      <c r="Q91" s="33">
        <f t="shared" si="48"/>
        <v>0</v>
      </c>
      <c r="R91" s="32">
        <f t="shared" si="49"/>
        <v>0</v>
      </c>
      <c r="S91" s="32">
        <f t="shared" si="49"/>
        <v>0</v>
      </c>
      <c r="T91" s="32">
        <f t="shared" si="49"/>
        <v>0</v>
      </c>
      <c r="U91" s="28">
        <v>0</v>
      </c>
      <c r="V91" s="29">
        <f t="shared" si="50"/>
        <v>0</v>
      </c>
      <c r="W91" s="29">
        <f t="shared" si="51"/>
        <v>0</v>
      </c>
      <c r="X91" s="28">
        <v>0</v>
      </c>
      <c r="Y91" s="33">
        <f t="shared" si="52"/>
        <v>0</v>
      </c>
      <c r="Z91" s="33">
        <f t="shared" si="53"/>
        <v>0</v>
      </c>
      <c r="AA91" s="32">
        <f t="shared" si="54"/>
        <v>0</v>
      </c>
      <c r="AB91" s="32">
        <f t="shared" si="54"/>
        <v>0</v>
      </c>
      <c r="AC91" s="32">
        <f t="shared" si="54"/>
        <v>0</v>
      </c>
      <c r="AD91" s="44">
        <v>0</v>
      </c>
      <c r="AE91" s="29">
        <f t="shared" si="55"/>
        <v>0</v>
      </c>
      <c r="AF91" s="29">
        <f t="shared" si="56"/>
        <v>0</v>
      </c>
      <c r="AG91" s="28">
        <v>0</v>
      </c>
      <c r="AH91" s="30">
        <f t="shared" si="57"/>
        <v>0</v>
      </c>
      <c r="AI91" s="30">
        <f t="shared" si="58"/>
        <v>0</v>
      </c>
      <c r="AJ91" s="29">
        <f t="shared" si="59"/>
        <v>0</v>
      </c>
      <c r="AK91" s="33">
        <f t="shared" si="59"/>
        <v>0</v>
      </c>
      <c r="AL91" s="33">
        <f t="shared" si="59"/>
        <v>0</v>
      </c>
      <c r="AM91" s="28">
        <v>0</v>
      </c>
      <c r="AN91" s="29">
        <f t="shared" si="60"/>
        <v>0</v>
      </c>
      <c r="AO91" s="29">
        <f t="shared" si="61"/>
        <v>0</v>
      </c>
      <c r="AP91" s="28">
        <v>0</v>
      </c>
      <c r="AQ91" s="33">
        <f t="shared" si="62"/>
        <v>0</v>
      </c>
      <c r="AR91" s="33">
        <f t="shared" si="63"/>
        <v>0</v>
      </c>
      <c r="AS91" s="29">
        <f t="shared" si="64"/>
        <v>0</v>
      </c>
      <c r="AT91" s="33">
        <f t="shared" si="64"/>
        <v>0</v>
      </c>
      <c r="AU91" s="33">
        <f t="shared" si="64"/>
        <v>0</v>
      </c>
      <c r="AV91" s="44">
        <v>0</v>
      </c>
      <c r="AW91" s="29">
        <f t="shared" si="65"/>
        <v>0</v>
      </c>
      <c r="AX91" s="29">
        <f t="shared" si="66"/>
        <v>0</v>
      </c>
      <c r="AY91" s="28">
        <v>0</v>
      </c>
      <c r="AZ91" s="33">
        <f t="shared" si="67"/>
        <v>0</v>
      </c>
      <c r="BA91" s="33">
        <f t="shared" si="68"/>
        <v>0</v>
      </c>
      <c r="BB91" s="29">
        <f t="shared" si="69"/>
        <v>0</v>
      </c>
      <c r="BC91" s="29">
        <f t="shared" si="69"/>
        <v>0</v>
      </c>
      <c r="BD91" s="29">
        <f t="shared" si="69"/>
        <v>0</v>
      </c>
      <c r="BE91" s="34">
        <f t="shared" si="39"/>
        <v>2</v>
      </c>
      <c r="BF91" s="34">
        <f t="shared" si="70"/>
        <v>9.3680000000000003</v>
      </c>
      <c r="BG91" s="34">
        <f t="shared" si="71"/>
        <v>56.207999999999998</v>
      </c>
      <c r="BH91" s="34">
        <f t="shared" si="72"/>
        <v>0</v>
      </c>
      <c r="BI91" s="35">
        <f t="shared" si="72"/>
        <v>0</v>
      </c>
      <c r="BJ91" s="35">
        <f t="shared" si="73"/>
        <v>0</v>
      </c>
      <c r="BK91" s="35">
        <f t="shared" si="74"/>
        <v>2</v>
      </c>
      <c r="BL91" s="35">
        <f t="shared" si="74"/>
        <v>9.3680000000000003</v>
      </c>
      <c r="BM91" s="35">
        <f t="shared" si="74"/>
        <v>56.207999999999998</v>
      </c>
      <c r="BN91" s="185">
        <f t="shared" si="75"/>
        <v>28.103999999999999</v>
      </c>
      <c r="BO91" s="205">
        <f t="shared" si="76"/>
        <v>56.2</v>
      </c>
    </row>
    <row r="92" spans="1:67" ht="16.5">
      <c r="A92" s="26">
        <v>85</v>
      </c>
      <c r="B92" s="27" t="s">
        <v>140</v>
      </c>
      <c r="C92" s="28">
        <v>0</v>
      </c>
      <c r="D92" s="29">
        <f t="shared" si="40"/>
        <v>0</v>
      </c>
      <c r="E92" s="29">
        <f t="shared" si="41"/>
        <v>0</v>
      </c>
      <c r="F92" s="28">
        <v>0</v>
      </c>
      <c r="G92" s="30">
        <f t="shared" si="42"/>
        <v>0</v>
      </c>
      <c r="H92" s="31">
        <f t="shared" si="43"/>
        <v>0</v>
      </c>
      <c r="I92" s="32">
        <f t="shared" si="44"/>
        <v>0</v>
      </c>
      <c r="J92" s="32">
        <f t="shared" si="44"/>
        <v>0</v>
      </c>
      <c r="K92" s="32">
        <f t="shared" si="44"/>
        <v>0</v>
      </c>
      <c r="L92" s="28">
        <v>0</v>
      </c>
      <c r="M92" s="29">
        <f t="shared" si="45"/>
        <v>0</v>
      </c>
      <c r="N92" s="29">
        <f t="shared" si="46"/>
        <v>0</v>
      </c>
      <c r="O92" s="28">
        <v>0</v>
      </c>
      <c r="P92" s="33">
        <f t="shared" si="47"/>
        <v>0</v>
      </c>
      <c r="Q92" s="33">
        <f t="shared" si="48"/>
        <v>0</v>
      </c>
      <c r="R92" s="32">
        <f t="shared" si="49"/>
        <v>0</v>
      </c>
      <c r="S92" s="32">
        <f t="shared" si="49"/>
        <v>0</v>
      </c>
      <c r="T92" s="32">
        <f t="shared" si="49"/>
        <v>0</v>
      </c>
      <c r="U92" s="28">
        <v>0</v>
      </c>
      <c r="V92" s="29">
        <f t="shared" si="50"/>
        <v>0</v>
      </c>
      <c r="W92" s="29">
        <f t="shared" si="51"/>
        <v>0</v>
      </c>
      <c r="X92" s="28">
        <v>0</v>
      </c>
      <c r="Y92" s="33">
        <f t="shared" si="52"/>
        <v>0</v>
      </c>
      <c r="Z92" s="33">
        <f t="shared" si="53"/>
        <v>0</v>
      </c>
      <c r="AA92" s="32">
        <f t="shared" si="54"/>
        <v>0</v>
      </c>
      <c r="AB92" s="32">
        <f t="shared" si="54"/>
        <v>0</v>
      </c>
      <c r="AC92" s="32">
        <f t="shared" si="54"/>
        <v>0</v>
      </c>
      <c r="AD92" s="28">
        <v>0</v>
      </c>
      <c r="AE92" s="29">
        <f t="shared" si="55"/>
        <v>0</v>
      </c>
      <c r="AF92" s="29">
        <f t="shared" si="56"/>
        <v>0</v>
      </c>
      <c r="AG92" s="28">
        <v>0</v>
      </c>
      <c r="AH92" s="30">
        <f t="shared" si="57"/>
        <v>0</v>
      </c>
      <c r="AI92" s="30">
        <f t="shared" si="58"/>
        <v>0</v>
      </c>
      <c r="AJ92" s="29">
        <f t="shared" si="59"/>
        <v>0</v>
      </c>
      <c r="AK92" s="33">
        <f t="shared" si="59"/>
        <v>0</v>
      </c>
      <c r="AL92" s="33">
        <f t="shared" si="59"/>
        <v>0</v>
      </c>
      <c r="AM92" s="28">
        <v>0</v>
      </c>
      <c r="AN92" s="29">
        <f t="shared" si="60"/>
        <v>0</v>
      </c>
      <c r="AO92" s="29">
        <f t="shared" si="61"/>
        <v>0</v>
      </c>
      <c r="AP92" s="28">
        <v>0</v>
      </c>
      <c r="AQ92" s="33">
        <f t="shared" si="62"/>
        <v>0</v>
      </c>
      <c r="AR92" s="33">
        <f t="shared" si="63"/>
        <v>0</v>
      </c>
      <c r="AS92" s="29">
        <f t="shared" si="64"/>
        <v>0</v>
      </c>
      <c r="AT92" s="33">
        <f t="shared" si="64"/>
        <v>0</v>
      </c>
      <c r="AU92" s="33">
        <f t="shared" si="64"/>
        <v>0</v>
      </c>
      <c r="AV92" s="28">
        <v>0</v>
      </c>
      <c r="AW92" s="29">
        <f t="shared" si="65"/>
        <v>0</v>
      </c>
      <c r="AX92" s="29">
        <f t="shared" si="66"/>
        <v>0</v>
      </c>
      <c r="AY92" s="28">
        <v>0</v>
      </c>
      <c r="AZ92" s="33">
        <f t="shared" si="67"/>
        <v>0</v>
      </c>
      <c r="BA92" s="33">
        <f t="shared" si="68"/>
        <v>0</v>
      </c>
      <c r="BB92" s="29">
        <f t="shared" si="69"/>
        <v>0</v>
      </c>
      <c r="BC92" s="29">
        <f t="shared" si="69"/>
        <v>0</v>
      </c>
      <c r="BD92" s="29">
        <f t="shared" si="69"/>
        <v>0</v>
      </c>
      <c r="BE92" s="34">
        <f t="shared" si="39"/>
        <v>0</v>
      </c>
      <c r="BF92" s="34">
        <f t="shared" si="70"/>
        <v>0</v>
      </c>
      <c r="BG92" s="34">
        <f t="shared" si="71"/>
        <v>0</v>
      </c>
      <c r="BH92" s="34">
        <f t="shared" si="72"/>
        <v>0</v>
      </c>
      <c r="BI92" s="35">
        <f t="shared" si="72"/>
        <v>0</v>
      </c>
      <c r="BJ92" s="35">
        <f t="shared" si="73"/>
        <v>0</v>
      </c>
      <c r="BK92" s="35">
        <f t="shared" si="74"/>
        <v>0</v>
      </c>
      <c r="BL92" s="35">
        <f t="shared" si="74"/>
        <v>0</v>
      </c>
      <c r="BM92" s="35">
        <f t="shared" si="74"/>
        <v>0</v>
      </c>
      <c r="BN92" s="185">
        <f t="shared" si="75"/>
        <v>0</v>
      </c>
      <c r="BO92" s="205">
        <f t="shared" si="76"/>
        <v>0</v>
      </c>
    </row>
    <row r="93" spans="1:67" ht="16.5">
      <c r="A93" s="26">
        <v>86</v>
      </c>
      <c r="B93" s="27" t="s">
        <v>141</v>
      </c>
      <c r="C93" s="28">
        <v>3</v>
      </c>
      <c r="D93" s="29">
        <f t="shared" si="40"/>
        <v>14.052</v>
      </c>
      <c r="E93" s="29">
        <f t="shared" si="41"/>
        <v>84.311999999999998</v>
      </c>
      <c r="F93" s="28">
        <v>0</v>
      </c>
      <c r="G93" s="30">
        <f t="shared" si="42"/>
        <v>0</v>
      </c>
      <c r="H93" s="31">
        <f t="shared" si="43"/>
        <v>0</v>
      </c>
      <c r="I93" s="32">
        <f t="shared" si="44"/>
        <v>3</v>
      </c>
      <c r="J93" s="32">
        <f t="shared" si="44"/>
        <v>14.052</v>
      </c>
      <c r="K93" s="32">
        <f t="shared" si="44"/>
        <v>84.311999999999998</v>
      </c>
      <c r="L93" s="44">
        <v>0</v>
      </c>
      <c r="M93" s="29">
        <f t="shared" si="45"/>
        <v>0</v>
      </c>
      <c r="N93" s="29">
        <f t="shared" si="46"/>
        <v>0</v>
      </c>
      <c r="O93" s="28">
        <v>0</v>
      </c>
      <c r="P93" s="33">
        <f t="shared" si="47"/>
        <v>0</v>
      </c>
      <c r="Q93" s="33">
        <f t="shared" si="48"/>
        <v>0</v>
      </c>
      <c r="R93" s="32">
        <f t="shared" si="49"/>
        <v>0</v>
      </c>
      <c r="S93" s="32">
        <f t="shared" si="49"/>
        <v>0</v>
      </c>
      <c r="T93" s="32">
        <f t="shared" si="49"/>
        <v>0</v>
      </c>
      <c r="U93" s="28">
        <v>4</v>
      </c>
      <c r="V93" s="29">
        <f t="shared" si="50"/>
        <v>18.736000000000001</v>
      </c>
      <c r="W93" s="29">
        <f t="shared" si="51"/>
        <v>112.416</v>
      </c>
      <c r="X93" s="28">
        <v>0</v>
      </c>
      <c r="Y93" s="33">
        <f t="shared" si="52"/>
        <v>0</v>
      </c>
      <c r="Z93" s="33">
        <f t="shared" si="53"/>
        <v>0</v>
      </c>
      <c r="AA93" s="32">
        <f t="shared" si="54"/>
        <v>4</v>
      </c>
      <c r="AB93" s="32">
        <f t="shared" si="54"/>
        <v>18.736000000000001</v>
      </c>
      <c r="AC93" s="32">
        <f t="shared" si="54"/>
        <v>112.416</v>
      </c>
      <c r="AD93" s="44">
        <v>0</v>
      </c>
      <c r="AE93" s="29">
        <f t="shared" si="55"/>
        <v>0</v>
      </c>
      <c r="AF93" s="29">
        <f t="shared" si="56"/>
        <v>0</v>
      </c>
      <c r="AG93" s="28">
        <v>0</v>
      </c>
      <c r="AH93" s="30">
        <f t="shared" si="57"/>
        <v>0</v>
      </c>
      <c r="AI93" s="30">
        <f t="shared" si="58"/>
        <v>0</v>
      </c>
      <c r="AJ93" s="29">
        <f t="shared" si="59"/>
        <v>0</v>
      </c>
      <c r="AK93" s="33">
        <f t="shared" si="59"/>
        <v>0</v>
      </c>
      <c r="AL93" s="33">
        <f t="shared" si="59"/>
        <v>0</v>
      </c>
      <c r="AM93" s="28">
        <v>0</v>
      </c>
      <c r="AN93" s="29">
        <f t="shared" si="60"/>
        <v>0</v>
      </c>
      <c r="AO93" s="29">
        <f t="shared" si="61"/>
        <v>0</v>
      </c>
      <c r="AP93" s="28">
        <v>0</v>
      </c>
      <c r="AQ93" s="33">
        <f t="shared" si="62"/>
        <v>0</v>
      </c>
      <c r="AR93" s="33">
        <f t="shared" si="63"/>
        <v>0</v>
      </c>
      <c r="AS93" s="29">
        <f t="shared" si="64"/>
        <v>0</v>
      </c>
      <c r="AT93" s="33">
        <f t="shared" si="64"/>
        <v>0</v>
      </c>
      <c r="AU93" s="33">
        <f t="shared" si="64"/>
        <v>0</v>
      </c>
      <c r="AV93" s="44">
        <v>0</v>
      </c>
      <c r="AW93" s="29">
        <f t="shared" si="65"/>
        <v>0</v>
      </c>
      <c r="AX93" s="29">
        <f t="shared" si="66"/>
        <v>0</v>
      </c>
      <c r="AY93" s="28">
        <v>0</v>
      </c>
      <c r="AZ93" s="33">
        <f t="shared" si="67"/>
        <v>0</v>
      </c>
      <c r="BA93" s="33">
        <f t="shared" si="68"/>
        <v>0</v>
      </c>
      <c r="BB93" s="29">
        <f t="shared" si="69"/>
        <v>0</v>
      </c>
      <c r="BC93" s="29">
        <f t="shared" si="69"/>
        <v>0</v>
      </c>
      <c r="BD93" s="29">
        <f t="shared" si="69"/>
        <v>0</v>
      </c>
      <c r="BE93" s="34">
        <f t="shared" si="39"/>
        <v>7</v>
      </c>
      <c r="BF93" s="34">
        <f t="shared" si="70"/>
        <v>32.788000000000004</v>
      </c>
      <c r="BG93" s="34">
        <f t="shared" si="71"/>
        <v>196.72800000000001</v>
      </c>
      <c r="BH93" s="34">
        <f t="shared" si="72"/>
        <v>0</v>
      </c>
      <c r="BI93" s="35">
        <f t="shared" si="72"/>
        <v>0</v>
      </c>
      <c r="BJ93" s="35">
        <f t="shared" si="73"/>
        <v>0</v>
      </c>
      <c r="BK93" s="35">
        <f t="shared" si="74"/>
        <v>7</v>
      </c>
      <c r="BL93" s="35">
        <f t="shared" si="74"/>
        <v>32.788000000000004</v>
      </c>
      <c r="BM93" s="35">
        <f t="shared" si="74"/>
        <v>196.72800000000001</v>
      </c>
      <c r="BN93" s="185">
        <f t="shared" si="75"/>
        <v>98.364000000000004</v>
      </c>
      <c r="BO93" s="205">
        <f t="shared" si="76"/>
        <v>196.7</v>
      </c>
    </row>
    <row r="94" spans="1:67" ht="16.5">
      <c r="A94" s="26">
        <v>87</v>
      </c>
      <c r="B94" s="27" t="s">
        <v>142</v>
      </c>
      <c r="C94" s="28">
        <v>0</v>
      </c>
      <c r="D94" s="29">
        <f t="shared" si="40"/>
        <v>0</v>
      </c>
      <c r="E94" s="29">
        <f t="shared" si="41"/>
        <v>0</v>
      </c>
      <c r="F94" s="28">
        <v>0</v>
      </c>
      <c r="G94" s="30">
        <f t="shared" si="42"/>
        <v>0</v>
      </c>
      <c r="H94" s="31">
        <f t="shared" si="43"/>
        <v>0</v>
      </c>
      <c r="I94" s="32">
        <f t="shared" si="44"/>
        <v>0</v>
      </c>
      <c r="J94" s="32">
        <f t="shared" si="44"/>
        <v>0</v>
      </c>
      <c r="K94" s="32">
        <f t="shared" si="44"/>
        <v>0</v>
      </c>
      <c r="L94" s="28">
        <v>0</v>
      </c>
      <c r="M94" s="29">
        <f t="shared" si="45"/>
        <v>0</v>
      </c>
      <c r="N94" s="29">
        <f t="shared" si="46"/>
        <v>0</v>
      </c>
      <c r="O94" s="28">
        <v>0</v>
      </c>
      <c r="P94" s="33">
        <f t="shared" si="47"/>
        <v>0</v>
      </c>
      <c r="Q94" s="33">
        <f t="shared" si="48"/>
        <v>0</v>
      </c>
      <c r="R94" s="32">
        <f t="shared" si="49"/>
        <v>0</v>
      </c>
      <c r="S94" s="32">
        <f t="shared" si="49"/>
        <v>0</v>
      </c>
      <c r="T94" s="32">
        <f t="shared" si="49"/>
        <v>0</v>
      </c>
      <c r="U94" s="28">
        <v>0</v>
      </c>
      <c r="V94" s="29">
        <f t="shared" si="50"/>
        <v>0</v>
      </c>
      <c r="W94" s="29">
        <f t="shared" si="51"/>
        <v>0</v>
      </c>
      <c r="X94" s="28">
        <v>0</v>
      </c>
      <c r="Y94" s="33">
        <f t="shared" si="52"/>
        <v>0</v>
      </c>
      <c r="Z94" s="33">
        <f t="shared" si="53"/>
        <v>0</v>
      </c>
      <c r="AA94" s="32">
        <f t="shared" si="54"/>
        <v>0</v>
      </c>
      <c r="AB94" s="32">
        <f t="shared" si="54"/>
        <v>0</v>
      </c>
      <c r="AC94" s="32">
        <f t="shared" si="54"/>
        <v>0</v>
      </c>
      <c r="AD94" s="28">
        <v>0</v>
      </c>
      <c r="AE94" s="29">
        <f t="shared" si="55"/>
        <v>0</v>
      </c>
      <c r="AF94" s="29">
        <f t="shared" si="56"/>
        <v>0</v>
      </c>
      <c r="AG94" s="28">
        <v>0</v>
      </c>
      <c r="AH94" s="30">
        <f t="shared" si="57"/>
        <v>0</v>
      </c>
      <c r="AI94" s="30">
        <f t="shared" si="58"/>
        <v>0</v>
      </c>
      <c r="AJ94" s="29">
        <f t="shared" si="59"/>
        <v>0</v>
      </c>
      <c r="AK94" s="33">
        <f t="shared" si="59"/>
        <v>0</v>
      </c>
      <c r="AL94" s="33">
        <f t="shared" si="59"/>
        <v>0</v>
      </c>
      <c r="AM94" s="28">
        <v>0</v>
      </c>
      <c r="AN94" s="29">
        <f t="shared" si="60"/>
        <v>0</v>
      </c>
      <c r="AO94" s="29">
        <f t="shared" si="61"/>
        <v>0</v>
      </c>
      <c r="AP94" s="28">
        <v>0</v>
      </c>
      <c r="AQ94" s="33">
        <f t="shared" si="62"/>
        <v>0</v>
      </c>
      <c r="AR94" s="33">
        <f t="shared" si="63"/>
        <v>0</v>
      </c>
      <c r="AS94" s="29">
        <f t="shared" si="64"/>
        <v>0</v>
      </c>
      <c r="AT94" s="33">
        <f t="shared" si="64"/>
        <v>0</v>
      </c>
      <c r="AU94" s="33">
        <f t="shared" si="64"/>
        <v>0</v>
      </c>
      <c r="AV94" s="28">
        <v>0</v>
      </c>
      <c r="AW94" s="29">
        <f t="shared" si="65"/>
        <v>0</v>
      </c>
      <c r="AX94" s="29">
        <f t="shared" si="66"/>
        <v>0</v>
      </c>
      <c r="AY94" s="28">
        <v>0</v>
      </c>
      <c r="AZ94" s="33">
        <f t="shared" si="67"/>
        <v>0</v>
      </c>
      <c r="BA94" s="33">
        <f t="shared" si="68"/>
        <v>0</v>
      </c>
      <c r="BB94" s="29">
        <f t="shared" si="69"/>
        <v>0</v>
      </c>
      <c r="BC94" s="29">
        <f t="shared" si="69"/>
        <v>0</v>
      </c>
      <c r="BD94" s="29">
        <f t="shared" si="69"/>
        <v>0</v>
      </c>
      <c r="BE94" s="34">
        <f t="shared" si="39"/>
        <v>0</v>
      </c>
      <c r="BF94" s="34">
        <f t="shared" si="70"/>
        <v>0</v>
      </c>
      <c r="BG94" s="34">
        <f t="shared" si="71"/>
        <v>0</v>
      </c>
      <c r="BH94" s="34">
        <f t="shared" si="72"/>
        <v>0</v>
      </c>
      <c r="BI94" s="35">
        <f t="shared" si="72"/>
        <v>0</v>
      </c>
      <c r="BJ94" s="35">
        <f t="shared" si="73"/>
        <v>0</v>
      </c>
      <c r="BK94" s="35">
        <f t="shared" si="74"/>
        <v>0</v>
      </c>
      <c r="BL94" s="35">
        <f t="shared" si="74"/>
        <v>0</v>
      </c>
      <c r="BM94" s="35">
        <f t="shared" si="74"/>
        <v>0</v>
      </c>
      <c r="BN94" s="185">
        <f t="shared" si="75"/>
        <v>0</v>
      </c>
      <c r="BO94" s="205">
        <f t="shared" si="76"/>
        <v>0</v>
      </c>
    </row>
    <row r="95" spans="1:67" ht="16.5">
      <c r="A95" s="26">
        <v>88</v>
      </c>
      <c r="B95" s="27" t="s">
        <v>143</v>
      </c>
      <c r="C95" s="28">
        <v>0</v>
      </c>
      <c r="D95" s="29">
        <f t="shared" si="40"/>
        <v>0</v>
      </c>
      <c r="E95" s="29">
        <f t="shared" si="41"/>
        <v>0</v>
      </c>
      <c r="F95" s="28">
        <v>0</v>
      </c>
      <c r="G95" s="30">
        <f t="shared" si="42"/>
        <v>0</v>
      </c>
      <c r="H95" s="31">
        <f t="shared" si="43"/>
        <v>0</v>
      </c>
      <c r="I95" s="32">
        <f t="shared" si="44"/>
        <v>0</v>
      </c>
      <c r="J95" s="32">
        <f t="shared" si="44"/>
        <v>0</v>
      </c>
      <c r="K95" s="32">
        <f t="shared" si="44"/>
        <v>0</v>
      </c>
      <c r="L95" s="28">
        <v>1</v>
      </c>
      <c r="M95" s="29">
        <f t="shared" si="45"/>
        <v>4.6840000000000002</v>
      </c>
      <c r="N95" s="29">
        <f t="shared" si="46"/>
        <v>28.103999999999999</v>
      </c>
      <c r="O95" s="28">
        <v>0</v>
      </c>
      <c r="P95" s="33">
        <f t="shared" si="47"/>
        <v>0</v>
      </c>
      <c r="Q95" s="33">
        <f t="shared" si="48"/>
        <v>0</v>
      </c>
      <c r="R95" s="32">
        <f t="shared" si="49"/>
        <v>1</v>
      </c>
      <c r="S95" s="32">
        <f t="shared" si="49"/>
        <v>4.6840000000000002</v>
      </c>
      <c r="T95" s="32">
        <f t="shared" si="49"/>
        <v>28.103999999999999</v>
      </c>
      <c r="U95" s="28">
        <v>0</v>
      </c>
      <c r="V95" s="29">
        <f t="shared" si="50"/>
        <v>0</v>
      </c>
      <c r="W95" s="29">
        <f t="shared" si="51"/>
        <v>0</v>
      </c>
      <c r="X95" s="28">
        <v>0</v>
      </c>
      <c r="Y95" s="33">
        <f t="shared" si="52"/>
        <v>0</v>
      </c>
      <c r="Z95" s="33">
        <f t="shared" si="53"/>
        <v>0</v>
      </c>
      <c r="AA95" s="32">
        <f t="shared" si="54"/>
        <v>0</v>
      </c>
      <c r="AB95" s="32">
        <f t="shared" si="54"/>
        <v>0</v>
      </c>
      <c r="AC95" s="32">
        <f t="shared" si="54"/>
        <v>0</v>
      </c>
      <c r="AD95" s="28">
        <v>0</v>
      </c>
      <c r="AE95" s="29">
        <f t="shared" si="55"/>
        <v>0</v>
      </c>
      <c r="AF95" s="29">
        <f t="shared" si="56"/>
        <v>0</v>
      </c>
      <c r="AG95" s="28">
        <v>0</v>
      </c>
      <c r="AH95" s="30">
        <f t="shared" si="57"/>
        <v>0</v>
      </c>
      <c r="AI95" s="30">
        <f t="shared" si="58"/>
        <v>0</v>
      </c>
      <c r="AJ95" s="29">
        <f t="shared" si="59"/>
        <v>0</v>
      </c>
      <c r="AK95" s="33">
        <f t="shared" si="59"/>
        <v>0</v>
      </c>
      <c r="AL95" s="33">
        <f t="shared" si="59"/>
        <v>0</v>
      </c>
      <c r="AM95" s="28">
        <v>0</v>
      </c>
      <c r="AN95" s="29">
        <f t="shared" si="60"/>
        <v>0</v>
      </c>
      <c r="AO95" s="29">
        <f t="shared" si="61"/>
        <v>0</v>
      </c>
      <c r="AP95" s="28">
        <v>0</v>
      </c>
      <c r="AQ95" s="33">
        <f t="shared" si="62"/>
        <v>0</v>
      </c>
      <c r="AR95" s="33">
        <f t="shared" si="63"/>
        <v>0</v>
      </c>
      <c r="AS95" s="29">
        <f t="shared" si="64"/>
        <v>0</v>
      </c>
      <c r="AT95" s="33">
        <f t="shared" si="64"/>
        <v>0</v>
      </c>
      <c r="AU95" s="33">
        <f t="shared" si="64"/>
        <v>0</v>
      </c>
      <c r="AV95" s="28">
        <v>0</v>
      </c>
      <c r="AW95" s="29">
        <f t="shared" si="65"/>
        <v>0</v>
      </c>
      <c r="AX95" s="29">
        <f t="shared" si="66"/>
        <v>0</v>
      </c>
      <c r="AY95" s="28">
        <v>0</v>
      </c>
      <c r="AZ95" s="33">
        <f t="shared" si="67"/>
        <v>0</v>
      </c>
      <c r="BA95" s="33">
        <f t="shared" si="68"/>
        <v>0</v>
      </c>
      <c r="BB95" s="29">
        <f t="shared" si="69"/>
        <v>0</v>
      </c>
      <c r="BC95" s="29">
        <f t="shared" si="69"/>
        <v>0</v>
      </c>
      <c r="BD95" s="29">
        <f t="shared" si="69"/>
        <v>0</v>
      </c>
      <c r="BE95" s="34">
        <f t="shared" si="39"/>
        <v>0</v>
      </c>
      <c r="BF95" s="34">
        <f t="shared" si="70"/>
        <v>0</v>
      </c>
      <c r="BG95" s="34">
        <f t="shared" si="71"/>
        <v>0</v>
      </c>
      <c r="BH95" s="34">
        <f t="shared" si="72"/>
        <v>0</v>
      </c>
      <c r="BI95" s="35">
        <f t="shared" si="72"/>
        <v>0</v>
      </c>
      <c r="BJ95" s="35">
        <f t="shared" si="73"/>
        <v>0</v>
      </c>
      <c r="BK95" s="35">
        <f t="shared" si="74"/>
        <v>0</v>
      </c>
      <c r="BL95" s="35">
        <f t="shared" si="74"/>
        <v>0</v>
      </c>
      <c r="BM95" s="35">
        <f t="shared" si="74"/>
        <v>0</v>
      </c>
      <c r="BN95" s="185">
        <f t="shared" si="75"/>
        <v>0</v>
      </c>
      <c r="BO95" s="205">
        <f t="shared" si="76"/>
        <v>0</v>
      </c>
    </row>
    <row r="96" spans="1:67" ht="16.5">
      <c r="A96" s="26">
        <v>89</v>
      </c>
      <c r="B96" s="27" t="s">
        <v>144</v>
      </c>
      <c r="C96" s="45">
        <v>0</v>
      </c>
      <c r="D96" s="29">
        <f t="shared" si="40"/>
        <v>0</v>
      </c>
      <c r="E96" s="29">
        <f t="shared" si="41"/>
        <v>0</v>
      </c>
      <c r="F96" s="28">
        <v>0</v>
      </c>
      <c r="G96" s="30">
        <f t="shared" si="42"/>
        <v>0</v>
      </c>
      <c r="H96" s="31">
        <f t="shared" si="43"/>
        <v>0</v>
      </c>
      <c r="I96" s="32">
        <f t="shared" si="44"/>
        <v>0</v>
      </c>
      <c r="J96" s="32">
        <f t="shared" si="44"/>
        <v>0</v>
      </c>
      <c r="K96" s="32">
        <f t="shared" si="44"/>
        <v>0</v>
      </c>
      <c r="L96" s="28">
        <v>0</v>
      </c>
      <c r="M96" s="29">
        <f t="shared" si="45"/>
        <v>0</v>
      </c>
      <c r="N96" s="29">
        <f t="shared" si="46"/>
        <v>0</v>
      </c>
      <c r="O96" s="28">
        <v>0</v>
      </c>
      <c r="P96" s="33">
        <f t="shared" si="47"/>
        <v>0</v>
      </c>
      <c r="Q96" s="33">
        <f t="shared" si="48"/>
        <v>0</v>
      </c>
      <c r="R96" s="32">
        <f t="shared" si="49"/>
        <v>0</v>
      </c>
      <c r="S96" s="32">
        <f t="shared" si="49"/>
        <v>0</v>
      </c>
      <c r="T96" s="32">
        <f t="shared" si="49"/>
        <v>0</v>
      </c>
      <c r="U96" s="28"/>
      <c r="V96" s="29">
        <f t="shared" si="50"/>
        <v>0</v>
      </c>
      <c r="W96" s="29">
        <f t="shared" si="51"/>
        <v>0</v>
      </c>
      <c r="X96" s="28">
        <v>0</v>
      </c>
      <c r="Y96" s="33">
        <f t="shared" si="52"/>
        <v>0</v>
      </c>
      <c r="Z96" s="33">
        <f t="shared" si="53"/>
        <v>0</v>
      </c>
      <c r="AA96" s="32">
        <f t="shared" si="54"/>
        <v>0</v>
      </c>
      <c r="AB96" s="32">
        <f t="shared" si="54"/>
        <v>0</v>
      </c>
      <c r="AC96" s="32">
        <f t="shared" si="54"/>
        <v>0</v>
      </c>
      <c r="AD96" s="28"/>
      <c r="AE96" s="29">
        <f t="shared" si="55"/>
        <v>0</v>
      </c>
      <c r="AF96" s="29">
        <f t="shared" si="56"/>
        <v>0</v>
      </c>
      <c r="AG96" s="28">
        <v>0</v>
      </c>
      <c r="AH96" s="30">
        <f t="shared" si="57"/>
        <v>0</v>
      </c>
      <c r="AI96" s="30">
        <f t="shared" si="58"/>
        <v>0</v>
      </c>
      <c r="AJ96" s="29">
        <f t="shared" si="59"/>
        <v>0</v>
      </c>
      <c r="AK96" s="33">
        <f t="shared" si="59"/>
        <v>0</v>
      </c>
      <c r="AL96" s="33">
        <f t="shared" si="59"/>
        <v>0</v>
      </c>
      <c r="AM96" s="28">
        <v>0</v>
      </c>
      <c r="AN96" s="29">
        <f t="shared" si="60"/>
        <v>0</v>
      </c>
      <c r="AO96" s="29">
        <f t="shared" si="61"/>
        <v>0</v>
      </c>
      <c r="AP96" s="28">
        <v>0</v>
      </c>
      <c r="AQ96" s="33">
        <f t="shared" si="62"/>
        <v>0</v>
      </c>
      <c r="AR96" s="33">
        <f t="shared" si="63"/>
        <v>0</v>
      </c>
      <c r="AS96" s="29">
        <f t="shared" si="64"/>
        <v>0</v>
      </c>
      <c r="AT96" s="33">
        <f t="shared" si="64"/>
        <v>0</v>
      </c>
      <c r="AU96" s="33">
        <f t="shared" si="64"/>
        <v>0</v>
      </c>
      <c r="AV96" s="28"/>
      <c r="AW96" s="29">
        <f t="shared" si="65"/>
        <v>0</v>
      </c>
      <c r="AX96" s="29">
        <f t="shared" si="66"/>
        <v>0</v>
      </c>
      <c r="AY96" s="28">
        <v>0</v>
      </c>
      <c r="AZ96" s="33">
        <f t="shared" si="67"/>
        <v>0</v>
      </c>
      <c r="BA96" s="33">
        <f t="shared" si="68"/>
        <v>0</v>
      </c>
      <c r="BB96" s="29">
        <f t="shared" si="69"/>
        <v>0</v>
      </c>
      <c r="BC96" s="29">
        <f t="shared" si="69"/>
        <v>0</v>
      </c>
      <c r="BD96" s="29">
        <f t="shared" si="69"/>
        <v>0</v>
      </c>
      <c r="BE96" s="34">
        <f t="shared" si="39"/>
        <v>0</v>
      </c>
      <c r="BF96" s="34">
        <f t="shared" si="70"/>
        <v>0</v>
      </c>
      <c r="BG96" s="34">
        <f t="shared" si="71"/>
        <v>0</v>
      </c>
      <c r="BH96" s="34">
        <f t="shared" si="72"/>
        <v>0</v>
      </c>
      <c r="BI96" s="35">
        <f t="shared" si="72"/>
        <v>0</v>
      </c>
      <c r="BJ96" s="35">
        <f t="shared" si="73"/>
        <v>0</v>
      </c>
      <c r="BK96" s="35">
        <f t="shared" si="74"/>
        <v>0</v>
      </c>
      <c r="BL96" s="35">
        <f t="shared" si="74"/>
        <v>0</v>
      </c>
      <c r="BM96" s="35">
        <f t="shared" si="74"/>
        <v>0</v>
      </c>
      <c r="BN96" s="185">
        <f t="shared" si="75"/>
        <v>0</v>
      </c>
      <c r="BO96" s="205">
        <f t="shared" si="76"/>
        <v>0</v>
      </c>
    </row>
    <row r="97" spans="1:67" ht="16.5">
      <c r="A97" s="26">
        <v>90</v>
      </c>
      <c r="B97" s="27" t="s">
        <v>145</v>
      </c>
      <c r="C97" s="28"/>
      <c r="D97" s="29">
        <f t="shared" si="40"/>
        <v>0</v>
      </c>
      <c r="E97" s="29">
        <f t="shared" si="41"/>
        <v>0</v>
      </c>
      <c r="F97" s="28">
        <v>1</v>
      </c>
      <c r="G97" s="30">
        <f t="shared" si="42"/>
        <v>2.2000000000000002</v>
      </c>
      <c r="H97" s="31">
        <f t="shared" si="43"/>
        <v>13.200000000000001</v>
      </c>
      <c r="I97" s="32">
        <f t="shared" si="44"/>
        <v>1</v>
      </c>
      <c r="J97" s="32">
        <f t="shared" si="44"/>
        <v>2.2000000000000002</v>
      </c>
      <c r="K97" s="32">
        <f t="shared" si="44"/>
        <v>13.200000000000001</v>
      </c>
      <c r="L97" s="44">
        <v>0</v>
      </c>
      <c r="M97" s="29">
        <f t="shared" si="45"/>
        <v>0</v>
      </c>
      <c r="N97" s="29">
        <f t="shared" si="46"/>
        <v>0</v>
      </c>
      <c r="O97" s="28">
        <v>0</v>
      </c>
      <c r="P97" s="33">
        <f t="shared" si="47"/>
        <v>0</v>
      </c>
      <c r="Q97" s="33">
        <f t="shared" si="48"/>
        <v>0</v>
      </c>
      <c r="R97" s="32">
        <f t="shared" si="49"/>
        <v>0</v>
      </c>
      <c r="S97" s="32">
        <f t="shared" si="49"/>
        <v>0</v>
      </c>
      <c r="T97" s="32">
        <f t="shared" si="49"/>
        <v>0</v>
      </c>
      <c r="U97" s="28">
        <v>0</v>
      </c>
      <c r="V97" s="29">
        <f t="shared" si="50"/>
        <v>0</v>
      </c>
      <c r="W97" s="29">
        <f t="shared" si="51"/>
        <v>0</v>
      </c>
      <c r="X97" s="28">
        <v>0</v>
      </c>
      <c r="Y97" s="33">
        <f t="shared" si="52"/>
        <v>0</v>
      </c>
      <c r="Z97" s="33">
        <f t="shared" si="53"/>
        <v>0</v>
      </c>
      <c r="AA97" s="32">
        <f t="shared" si="54"/>
        <v>0</v>
      </c>
      <c r="AB97" s="32">
        <f t="shared" si="54"/>
        <v>0</v>
      </c>
      <c r="AC97" s="32">
        <f t="shared" si="54"/>
        <v>0</v>
      </c>
      <c r="AD97" s="44">
        <v>0</v>
      </c>
      <c r="AE97" s="29">
        <f t="shared" si="55"/>
        <v>0</v>
      </c>
      <c r="AF97" s="29">
        <f t="shared" si="56"/>
        <v>0</v>
      </c>
      <c r="AG97" s="28">
        <v>0</v>
      </c>
      <c r="AH97" s="30">
        <f t="shared" si="57"/>
        <v>0</v>
      </c>
      <c r="AI97" s="30">
        <f t="shared" si="58"/>
        <v>0</v>
      </c>
      <c r="AJ97" s="29">
        <f t="shared" si="59"/>
        <v>0</v>
      </c>
      <c r="AK97" s="33">
        <f t="shared" si="59"/>
        <v>0</v>
      </c>
      <c r="AL97" s="33">
        <f t="shared" si="59"/>
        <v>0</v>
      </c>
      <c r="AM97" s="28">
        <v>0</v>
      </c>
      <c r="AN97" s="29">
        <f t="shared" si="60"/>
        <v>0</v>
      </c>
      <c r="AO97" s="29">
        <f t="shared" si="61"/>
        <v>0</v>
      </c>
      <c r="AP97" s="28">
        <v>0</v>
      </c>
      <c r="AQ97" s="33">
        <f t="shared" si="62"/>
        <v>0</v>
      </c>
      <c r="AR97" s="33">
        <f t="shared" si="63"/>
        <v>0</v>
      </c>
      <c r="AS97" s="29">
        <f t="shared" si="64"/>
        <v>0</v>
      </c>
      <c r="AT97" s="33">
        <f t="shared" si="64"/>
        <v>0</v>
      </c>
      <c r="AU97" s="33">
        <f t="shared" si="64"/>
        <v>0</v>
      </c>
      <c r="AV97" s="44">
        <v>0</v>
      </c>
      <c r="AW97" s="29">
        <f t="shared" si="65"/>
        <v>0</v>
      </c>
      <c r="AX97" s="29">
        <f t="shared" si="66"/>
        <v>0</v>
      </c>
      <c r="AY97" s="28">
        <v>0</v>
      </c>
      <c r="AZ97" s="33">
        <f t="shared" si="67"/>
        <v>0</v>
      </c>
      <c r="BA97" s="33">
        <f t="shared" si="68"/>
        <v>0</v>
      </c>
      <c r="BB97" s="29">
        <f t="shared" si="69"/>
        <v>0</v>
      </c>
      <c r="BC97" s="29">
        <f t="shared" si="69"/>
        <v>0</v>
      </c>
      <c r="BD97" s="29">
        <f t="shared" si="69"/>
        <v>0</v>
      </c>
      <c r="BE97" s="34">
        <f t="shared" si="39"/>
        <v>0</v>
      </c>
      <c r="BF97" s="34">
        <f t="shared" si="70"/>
        <v>0</v>
      </c>
      <c r="BG97" s="34">
        <f t="shared" si="71"/>
        <v>0</v>
      </c>
      <c r="BH97" s="34">
        <f t="shared" si="72"/>
        <v>1</v>
      </c>
      <c r="BI97" s="35">
        <f t="shared" si="72"/>
        <v>2.2000000000000002</v>
      </c>
      <c r="BJ97" s="35">
        <f t="shared" si="73"/>
        <v>13.200000000000001</v>
      </c>
      <c r="BK97" s="35">
        <f t="shared" si="74"/>
        <v>1</v>
      </c>
      <c r="BL97" s="35">
        <f t="shared" si="74"/>
        <v>2.2000000000000002</v>
      </c>
      <c r="BM97" s="35">
        <f t="shared" si="74"/>
        <v>13.200000000000001</v>
      </c>
      <c r="BN97" s="185">
        <f t="shared" si="75"/>
        <v>6.6000000000000005</v>
      </c>
      <c r="BO97" s="205">
        <f t="shared" si="76"/>
        <v>13.2</v>
      </c>
    </row>
    <row r="98" spans="1:67" ht="16.5">
      <c r="A98" s="26">
        <v>91</v>
      </c>
      <c r="B98" s="27" t="s">
        <v>146</v>
      </c>
      <c r="C98" s="28">
        <v>2</v>
      </c>
      <c r="D98" s="29">
        <f t="shared" si="40"/>
        <v>9.3680000000000003</v>
      </c>
      <c r="E98" s="29">
        <f t="shared" si="41"/>
        <v>56.207999999999998</v>
      </c>
      <c r="F98" s="28">
        <v>0</v>
      </c>
      <c r="G98" s="30">
        <f t="shared" si="42"/>
        <v>0</v>
      </c>
      <c r="H98" s="31">
        <f t="shared" si="43"/>
        <v>0</v>
      </c>
      <c r="I98" s="32">
        <f t="shared" si="44"/>
        <v>2</v>
      </c>
      <c r="J98" s="32">
        <f t="shared" si="44"/>
        <v>9.3680000000000003</v>
      </c>
      <c r="K98" s="32">
        <f t="shared" si="44"/>
        <v>56.207999999999998</v>
      </c>
      <c r="L98" s="38">
        <v>0</v>
      </c>
      <c r="M98" s="29">
        <f t="shared" si="45"/>
        <v>0</v>
      </c>
      <c r="N98" s="29">
        <f t="shared" si="46"/>
        <v>0</v>
      </c>
      <c r="O98" s="28">
        <v>0</v>
      </c>
      <c r="P98" s="33">
        <f t="shared" si="47"/>
        <v>0</v>
      </c>
      <c r="Q98" s="33">
        <f t="shared" si="48"/>
        <v>0</v>
      </c>
      <c r="R98" s="32">
        <f t="shared" si="49"/>
        <v>0</v>
      </c>
      <c r="S98" s="32">
        <f t="shared" si="49"/>
        <v>0</v>
      </c>
      <c r="T98" s="32">
        <f t="shared" si="49"/>
        <v>0</v>
      </c>
      <c r="U98" s="28">
        <v>23</v>
      </c>
      <c r="V98" s="29">
        <f t="shared" si="50"/>
        <v>107.732</v>
      </c>
      <c r="W98" s="29">
        <f t="shared" si="51"/>
        <v>646.39200000000005</v>
      </c>
      <c r="X98" s="28">
        <v>0</v>
      </c>
      <c r="Y98" s="33">
        <f t="shared" si="52"/>
        <v>0</v>
      </c>
      <c r="Z98" s="33">
        <f t="shared" si="53"/>
        <v>0</v>
      </c>
      <c r="AA98" s="32">
        <f t="shared" si="54"/>
        <v>23</v>
      </c>
      <c r="AB98" s="32">
        <f t="shared" si="54"/>
        <v>107.732</v>
      </c>
      <c r="AC98" s="32">
        <f t="shared" si="54"/>
        <v>646.39200000000005</v>
      </c>
      <c r="AD98" s="38">
        <v>0</v>
      </c>
      <c r="AE98" s="29">
        <f t="shared" si="55"/>
        <v>0</v>
      </c>
      <c r="AF98" s="29">
        <f t="shared" si="56"/>
        <v>0</v>
      </c>
      <c r="AG98" s="28">
        <v>0</v>
      </c>
      <c r="AH98" s="30">
        <f t="shared" si="57"/>
        <v>0</v>
      </c>
      <c r="AI98" s="30">
        <f t="shared" si="58"/>
        <v>0</v>
      </c>
      <c r="AJ98" s="29">
        <f t="shared" si="59"/>
        <v>0</v>
      </c>
      <c r="AK98" s="33">
        <f t="shared" si="59"/>
        <v>0</v>
      </c>
      <c r="AL98" s="33">
        <f t="shared" si="59"/>
        <v>0</v>
      </c>
      <c r="AM98" s="28">
        <v>0</v>
      </c>
      <c r="AN98" s="29">
        <f t="shared" si="60"/>
        <v>0</v>
      </c>
      <c r="AO98" s="29">
        <f t="shared" si="61"/>
        <v>0</v>
      </c>
      <c r="AP98" s="28">
        <v>0</v>
      </c>
      <c r="AQ98" s="33">
        <f t="shared" si="62"/>
        <v>0</v>
      </c>
      <c r="AR98" s="33">
        <f t="shared" si="63"/>
        <v>0</v>
      </c>
      <c r="AS98" s="29">
        <f t="shared" si="64"/>
        <v>0</v>
      </c>
      <c r="AT98" s="33">
        <f t="shared" si="64"/>
        <v>0</v>
      </c>
      <c r="AU98" s="33">
        <f t="shared" si="64"/>
        <v>0</v>
      </c>
      <c r="AV98" s="38">
        <v>0</v>
      </c>
      <c r="AW98" s="29">
        <f t="shared" si="65"/>
        <v>0</v>
      </c>
      <c r="AX98" s="29">
        <f t="shared" si="66"/>
        <v>0</v>
      </c>
      <c r="AY98" s="28">
        <v>0</v>
      </c>
      <c r="AZ98" s="33">
        <f t="shared" si="67"/>
        <v>0</v>
      </c>
      <c r="BA98" s="33">
        <f t="shared" si="68"/>
        <v>0</v>
      </c>
      <c r="BB98" s="29">
        <f t="shared" si="69"/>
        <v>0</v>
      </c>
      <c r="BC98" s="29">
        <f t="shared" si="69"/>
        <v>0</v>
      </c>
      <c r="BD98" s="29">
        <f t="shared" si="69"/>
        <v>0</v>
      </c>
      <c r="BE98" s="34">
        <f t="shared" si="39"/>
        <v>25</v>
      </c>
      <c r="BF98" s="34">
        <f t="shared" si="70"/>
        <v>117.10000000000001</v>
      </c>
      <c r="BG98" s="34">
        <f t="shared" si="71"/>
        <v>702.6</v>
      </c>
      <c r="BH98" s="34">
        <f t="shared" si="72"/>
        <v>0</v>
      </c>
      <c r="BI98" s="35">
        <f t="shared" si="72"/>
        <v>0</v>
      </c>
      <c r="BJ98" s="35">
        <f t="shared" si="73"/>
        <v>0</v>
      </c>
      <c r="BK98" s="35">
        <f t="shared" si="74"/>
        <v>25</v>
      </c>
      <c r="BL98" s="35">
        <f t="shared" si="74"/>
        <v>117.10000000000001</v>
      </c>
      <c r="BM98" s="35">
        <f t="shared" si="74"/>
        <v>702.6</v>
      </c>
      <c r="BN98" s="185">
        <f t="shared" si="75"/>
        <v>351.3</v>
      </c>
      <c r="BO98" s="205">
        <f t="shared" si="76"/>
        <v>702.6</v>
      </c>
    </row>
    <row r="99" spans="1:67" ht="16.5">
      <c r="A99" s="26">
        <v>92</v>
      </c>
      <c r="B99" s="27" t="s">
        <v>147</v>
      </c>
      <c r="C99" s="28">
        <v>0</v>
      </c>
      <c r="D99" s="29">
        <f t="shared" si="40"/>
        <v>0</v>
      </c>
      <c r="E99" s="29">
        <f t="shared" si="41"/>
        <v>0</v>
      </c>
      <c r="F99" s="28">
        <v>0</v>
      </c>
      <c r="G99" s="30">
        <f t="shared" si="42"/>
        <v>0</v>
      </c>
      <c r="H99" s="31">
        <f t="shared" si="43"/>
        <v>0</v>
      </c>
      <c r="I99" s="32">
        <f t="shared" si="44"/>
        <v>0</v>
      </c>
      <c r="J99" s="32">
        <f t="shared" si="44"/>
        <v>0</v>
      </c>
      <c r="K99" s="32">
        <f t="shared" si="44"/>
        <v>0</v>
      </c>
      <c r="L99" s="28">
        <v>0</v>
      </c>
      <c r="M99" s="29">
        <f t="shared" si="45"/>
        <v>0</v>
      </c>
      <c r="N99" s="29">
        <f t="shared" si="46"/>
        <v>0</v>
      </c>
      <c r="O99" s="28">
        <v>0</v>
      </c>
      <c r="P99" s="33">
        <f t="shared" si="47"/>
        <v>0</v>
      </c>
      <c r="Q99" s="33">
        <f t="shared" si="48"/>
        <v>0</v>
      </c>
      <c r="R99" s="32">
        <f t="shared" si="49"/>
        <v>0</v>
      </c>
      <c r="S99" s="32">
        <f t="shared" si="49"/>
        <v>0</v>
      </c>
      <c r="T99" s="32">
        <f t="shared" si="49"/>
        <v>0</v>
      </c>
      <c r="U99" s="28">
        <v>0</v>
      </c>
      <c r="V99" s="29">
        <f t="shared" si="50"/>
        <v>0</v>
      </c>
      <c r="W99" s="29">
        <f t="shared" si="51"/>
        <v>0</v>
      </c>
      <c r="X99" s="28">
        <v>0</v>
      </c>
      <c r="Y99" s="33">
        <f t="shared" si="52"/>
        <v>0</v>
      </c>
      <c r="Z99" s="33">
        <f t="shared" si="53"/>
        <v>0</v>
      </c>
      <c r="AA99" s="32">
        <f t="shared" si="54"/>
        <v>0</v>
      </c>
      <c r="AB99" s="32">
        <f t="shared" si="54"/>
        <v>0</v>
      </c>
      <c r="AC99" s="32">
        <f t="shared" si="54"/>
        <v>0</v>
      </c>
      <c r="AD99" s="28">
        <v>0</v>
      </c>
      <c r="AE99" s="29">
        <f t="shared" si="55"/>
        <v>0</v>
      </c>
      <c r="AF99" s="29">
        <f t="shared" si="56"/>
        <v>0</v>
      </c>
      <c r="AG99" s="28">
        <v>0</v>
      </c>
      <c r="AH99" s="30">
        <f t="shared" si="57"/>
        <v>0</v>
      </c>
      <c r="AI99" s="30">
        <f t="shared" si="58"/>
        <v>0</v>
      </c>
      <c r="AJ99" s="29">
        <f t="shared" si="59"/>
        <v>0</v>
      </c>
      <c r="AK99" s="33">
        <f t="shared" si="59"/>
        <v>0</v>
      </c>
      <c r="AL99" s="33">
        <f t="shared" si="59"/>
        <v>0</v>
      </c>
      <c r="AM99" s="28">
        <v>0</v>
      </c>
      <c r="AN99" s="29">
        <f t="shared" si="60"/>
        <v>0</v>
      </c>
      <c r="AO99" s="29">
        <f t="shared" si="61"/>
        <v>0</v>
      </c>
      <c r="AP99" s="28">
        <v>0</v>
      </c>
      <c r="AQ99" s="33">
        <f t="shared" si="62"/>
        <v>0</v>
      </c>
      <c r="AR99" s="33">
        <f t="shared" si="63"/>
        <v>0</v>
      </c>
      <c r="AS99" s="29">
        <f t="shared" si="64"/>
        <v>0</v>
      </c>
      <c r="AT99" s="33">
        <f t="shared" si="64"/>
        <v>0</v>
      </c>
      <c r="AU99" s="33">
        <f t="shared" si="64"/>
        <v>0</v>
      </c>
      <c r="AV99" s="28">
        <v>0</v>
      </c>
      <c r="AW99" s="29">
        <f t="shared" si="65"/>
        <v>0</v>
      </c>
      <c r="AX99" s="29">
        <f t="shared" si="66"/>
        <v>0</v>
      </c>
      <c r="AY99" s="28">
        <v>0</v>
      </c>
      <c r="AZ99" s="33">
        <f t="shared" si="67"/>
        <v>0</v>
      </c>
      <c r="BA99" s="33">
        <f t="shared" si="68"/>
        <v>0</v>
      </c>
      <c r="BB99" s="29">
        <f t="shared" si="69"/>
        <v>0</v>
      </c>
      <c r="BC99" s="29">
        <f t="shared" si="69"/>
        <v>0</v>
      </c>
      <c r="BD99" s="29">
        <f t="shared" si="69"/>
        <v>0</v>
      </c>
      <c r="BE99" s="34">
        <f t="shared" si="39"/>
        <v>0</v>
      </c>
      <c r="BF99" s="34">
        <f t="shared" si="70"/>
        <v>0</v>
      </c>
      <c r="BG99" s="34">
        <f t="shared" si="71"/>
        <v>0</v>
      </c>
      <c r="BH99" s="34">
        <f t="shared" si="72"/>
        <v>0</v>
      </c>
      <c r="BI99" s="35">
        <f t="shared" si="72"/>
        <v>0</v>
      </c>
      <c r="BJ99" s="35">
        <f t="shared" si="73"/>
        <v>0</v>
      </c>
      <c r="BK99" s="35">
        <f t="shared" si="74"/>
        <v>0</v>
      </c>
      <c r="BL99" s="35">
        <f t="shared" si="74"/>
        <v>0</v>
      </c>
      <c r="BM99" s="35">
        <f t="shared" si="74"/>
        <v>0</v>
      </c>
      <c r="BN99" s="185">
        <f t="shared" si="75"/>
        <v>0</v>
      </c>
      <c r="BO99" s="205">
        <f t="shared" si="76"/>
        <v>0</v>
      </c>
    </row>
    <row r="100" spans="1:67" ht="16.5">
      <c r="A100" s="26">
        <v>93</v>
      </c>
      <c r="B100" s="27" t="s">
        <v>148</v>
      </c>
      <c r="C100" s="28">
        <v>0</v>
      </c>
      <c r="D100" s="29">
        <f t="shared" si="40"/>
        <v>0</v>
      </c>
      <c r="E100" s="29">
        <f t="shared" si="41"/>
        <v>0</v>
      </c>
      <c r="F100" s="28">
        <v>0</v>
      </c>
      <c r="G100" s="30">
        <f t="shared" si="42"/>
        <v>0</v>
      </c>
      <c r="H100" s="31">
        <f t="shared" si="43"/>
        <v>0</v>
      </c>
      <c r="I100" s="32">
        <f t="shared" si="44"/>
        <v>0</v>
      </c>
      <c r="J100" s="32">
        <f t="shared" si="44"/>
        <v>0</v>
      </c>
      <c r="K100" s="32">
        <f t="shared" si="44"/>
        <v>0</v>
      </c>
      <c r="L100" s="28">
        <v>0</v>
      </c>
      <c r="M100" s="29">
        <f t="shared" si="45"/>
        <v>0</v>
      </c>
      <c r="N100" s="29">
        <f t="shared" si="46"/>
        <v>0</v>
      </c>
      <c r="O100" s="28">
        <v>0</v>
      </c>
      <c r="P100" s="33">
        <f t="shared" si="47"/>
        <v>0</v>
      </c>
      <c r="Q100" s="33">
        <f t="shared" si="48"/>
        <v>0</v>
      </c>
      <c r="R100" s="32">
        <f t="shared" si="49"/>
        <v>0</v>
      </c>
      <c r="S100" s="32">
        <f t="shared" si="49"/>
        <v>0</v>
      </c>
      <c r="T100" s="32">
        <f t="shared" si="49"/>
        <v>0</v>
      </c>
      <c r="U100" s="28">
        <v>0</v>
      </c>
      <c r="V100" s="29">
        <f t="shared" si="50"/>
        <v>0</v>
      </c>
      <c r="W100" s="29">
        <f t="shared" si="51"/>
        <v>0</v>
      </c>
      <c r="X100" s="28">
        <v>1</v>
      </c>
      <c r="Y100" s="33">
        <f t="shared" si="52"/>
        <v>2.2000000000000002</v>
      </c>
      <c r="Z100" s="33">
        <f t="shared" si="53"/>
        <v>13.200000000000001</v>
      </c>
      <c r="AA100" s="32">
        <f t="shared" si="54"/>
        <v>1</v>
      </c>
      <c r="AB100" s="32">
        <f t="shared" si="54"/>
        <v>2.2000000000000002</v>
      </c>
      <c r="AC100" s="32">
        <f t="shared" si="54"/>
        <v>13.200000000000001</v>
      </c>
      <c r="AD100" s="28">
        <v>0</v>
      </c>
      <c r="AE100" s="29">
        <f t="shared" si="55"/>
        <v>0</v>
      </c>
      <c r="AF100" s="29">
        <f t="shared" si="56"/>
        <v>0</v>
      </c>
      <c r="AG100" s="28">
        <v>0</v>
      </c>
      <c r="AH100" s="30">
        <f t="shared" si="57"/>
        <v>0</v>
      </c>
      <c r="AI100" s="30">
        <f t="shared" si="58"/>
        <v>0</v>
      </c>
      <c r="AJ100" s="29">
        <f t="shared" si="59"/>
        <v>0</v>
      </c>
      <c r="AK100" s="33">
        <f t="shared" si="59"/>
        <v>0</v>
      </c>
      <c r="AL100" s="33">
        <f t="shared" si="59"/>
        <v>0</v>
      </c>
      <c r="AM100" s="28">
        <v>0</v>
      </c>
      <c r="AN100" s="29">
        <f t="shared" si="60"/>
        <v>0</v>
      </c>
      <c r="AO100" s="29">
        <f t="shared" si="61"/>
        <v>0</v>
      </c>
      <c r="AP100" s="28">
        <v>0</v>
      </c>
      <c r="AQ100" s="33">
        <f t="shared" si="62"/>
        <v>0</v>
      </c>
      <c r="AR100" s="33">
        <f t="shared" si="63"/>
        <v>0</v>
      </c>
      <c r="AS100" s="29">
        <f t="shared" si="64"/>
        <v>0</v>
      </c>
      <c r="AT100" s="33">
        <f t="shared" si="64"/>
        <v>0</v>
      </c>
      <c r="AU100" s="33">
        <f t="shared" si="64"/>
        <v>0</v>
      </c>
      <c r="AV100" s="28">
        <v>0</v>
      </c>
      <c r="AW100" s="29">
        <f t="shared" si="65"/>
        <v>0</v>
      </c>
      <c r="AX100" s="29">
        <f t="shared" si="66"/>
        <v>0</v>
      </c>
      <c r="AY100" s="28">
        <v>0</v>
      </c>
      <c r="AZ100" s="33">
        <f t="shared" si="67"/>
        <v>0</v>
      </c>
      <c r="BA100" s="33">
        <f t="shared" si="68"/>
        <v>0</v>
      </c>
      <c r="BB100" s="29">
        <f t="shared" si="69"/>
        <v>0</v>
      </c>
      <c r="BC100" s="29">
        <f t="shared" si="69"/>
        <v>0</v>
      </c>
      <c r="BD100" s="29">
        <f t="shared" si="69"/>
        <v>0</v>
      </c>
      <c r="BE100" s="34">
        <f t="shared" si="39"/>
        <v>0</v>
      </c>
      <c r="BF100" s="34">
        <f t="shared" si="70"/>
        <v>0</v>
      </c>
      <c r="BG100" s="34">
        <f t="shared" si="71"/>
        <v>0</v>
      </c>
      <c r="BH100" s="34">
        <f t="shared" si="72"/>
        <v>1</v>
      </c>
      <c r="BI100" s="35">
        <f t="shared" si="72"/>
        <v>2.2000000000000002</v>
      </c>
      <c r="BJ100" s="35">
        <f t="shared" si="73"/>
        <v>13.200000000000001</v>
      </c>
      <c r="BK100" s="35">
        <f t="shared" si="74"/>
        <v>1</v>
      </c>
      <c r="BL100" s="35">
        <f t="shared" si="74"/>
        <v>2.2000000000000002</v>
      </c>
      <c r="BM100" s="35">
        <f t="shared" si="74"/>
        <v>13.200000000000001</v>
      </c>
      <c r="BN100" s="185">
        <f t="shared" si="75"/>
        <v>6.6000000000000005</v>
      </c>
      <c r="BO100" s="205">
        <f t="shared" si="76"/>
        <v>13.2</v>
      </c>
    </row>
    <row r="101" spans="1:67" ht="16.5">
      <c r="A101" s="26">
        <v>94</v>
      </c>
      <c r="B101" s="27" t="s">
        <v>149</v>
      </c>
      <c r="C101" s="28">
        <v>1</v>
      </c>
      <c r="D101" s="29">
        <f t="shared" si="40"/>
        <v>4.6840000000000002</v>
      </c>
      <c r="E101" s="29">
        <f t="shared" si="41"/>
        <v>28.103999999999999</v>
      </c>
      <c r="F101" s="28">
        <v>0</v>
      </c>
      <c r="G101" s="30">
        <f t="shared" si="42"/>
        <v>0</v>
      </c>
      <c r="H101" s="31">
        <f t="shared" si="43"/>
        <v>0</v>
      </c>
      <c r="I101" s="32">
        <f t="shared" si="44"/>
        <v>1</v>
      </c>
      <c r="J101" s="32">
        <f t="shared" si="44"/>
        <v>4.6840000000000002</v>
      </c>
      <c r="K101" s="32">
        <f t="shared" si="44"/>
        <v>28.103999999999999</v>
      </c>
      <c r="L101" s="28">
        <v>2</v>
      </c>
      <c r="M101" s="29">
        <f t="shared" si="45"/>
        <v>9.3680000000000003</v>
      </c>
      <c r="N101" s="29">
        <f t="shared" si="46"/>
        <v>56.207999999999998</v>
      </c>
      <c r="O101" s="28">
        <v>0</v>
      </c>
      <c r="P101" s="33">
        <f t="shared" si="47"/>
        <v>0</v>
      </c>
      <c r="Q101" s="33">
        <f t="shared" si="48"/>
        <v>0</v>
      </c>
      <c r="R101" s="32">
        <f t="shared" si="49"/>
        <v>2</v>
      </c>
      <c r="S101" s="32">
        <f t="shared" si="49"/>
        <v>9.3680000000000003</v>
      </c>
      <c r="T101" s="32">
        <f t="shared" si="49"/>
        <v>56.207999999999998</v>
      </c>
      <c r="U101" s="28">
        <v>0</v>
      </c>
      <c r="V101" s="29">
        <f t="shared" si="50"/>
        <v>0</v>
      </c>
      <c r="W101" s="29">
        <f t="shared" si="51"/>
        <v>0</v>
      </c>
      <c r="X101" s="28">
        <v>0</v>
      </c>
      <c r="Y101" s="33">
        <f t="shared" si="52"/>
        <v>0</v>
      </c>
      <c r="Z101" s="33">
        <f t="shared" si="53"/>
        <v>0</v>
      </c>
      <c r="AA101" s="32">
        <f t="shared" si="54"/>
        <v>0</v>
      </c>
      <c r="AB101" s="32">
        <f t="shared" si="54"/>
        <v>0</v>
      </c>
      <c r="AC101" s="32">
        <f t="shared" si="54"/>
        <v>0</v>
      </c>
      <c r="AD101" s="28">
        <v>0</v>
      </c>
      <c r="AE101" s="29">
        <f t="shared" si="55"/>
        <v>0</v>
      </c>
      <c r="AF101" s="29">
        <f t="shared" si="56"/>
        <v>0</v>
      </c>
      <c r="AG101" s="28">
        <v>0</v>
      </c>
      <c r="AH101" s="30">
        <f t="shared" si="57"/>
        <v>0</v>
      </c>
      <c r="AI101" s="30">
        <f t="shared" si="58"/>
        <v>0</v>
      </c>
      <c r="AJ101" s="29">
        <f t="shared" si="59"/>
        <v>0</v>
      </c>
      <c r="AK101" s="33">
        <f t="shared" si="59"/>
        <v>0</v>
      </c>
      <c r="AL101" s="33">
        <f t="shared" si="59"/>
        <v>0</v>
      </c>
      <c r="AM101" s="28">
        <v>0</v>
      </c>
      <c r="AN101" s="29">
        <f t="shared" si="60"/>
        <v>0</v>
      </c>
      <c r="AO101" s="29">
        <f t="shared" si="61"/>
        <v>0</v>
      </c>
      <c r="AP101" s="28">
        <v>0</v>
      </c>
      <c r="AQ101" s="33">
        <f t="shared" si="62"/>
        <v>0</v>
      </c>
      <c r="AR101" s="33">
        <f t="shared" si="63"/>
        <v>0</v>
      </c>
      <c r="AS101" s="29">
        <f t="shared" si="64"/>
        <v>0</v>
      </c>
      <c r="AT101" s="33">
        <f t="shared" si="64"/>
        <v>0</v>
      </c>
      <c r="AU101" s="33">
        <f t="shared" si="64"/>
        <v>0</v>
      </c>
      <c r="AV101" s="28">
        <v>0</v>
      </c>
      <c r="AW101" s="29">
        <f t="shared" si="65"/>
        <v>0</v>
      </c>
      <c r="AX101" s="29">
        <f t="shared" si="66"/>
        <v>0</v>
      </c>
      <c r="AY101" s="28">
        <v>0</v>
      </c>
      <c r="AZ101" s="33">
        <f t="shared" si="67"/>
        <v>0</v>
      </c>
      <c r="BA101" s="33">
        <f t="shared" si="68"/>
        <v>0</v>
      </c>
      <c r="BB101" s="29">
        <f t="shared" si="69"/>
        <v>0</v>
      </c>
      <c r="BC101" s="29">
        <f t="shared" si="69"/>
        <v>0</v>
      </c>
      <c r="BD101" s="29">
        <f t="shared" si="69"/>
        <v>0</v>
      </c>
      <c r="BE101" s="34">
        <f t="shared" si="39"/>
        <v>1</v>
      </c>
      <c r="BF101" s="34">
        <f t="shared" si="70"/>
        <v>4.6840000000000002</v>
      </c>
      <c r="BG101" s="34">
        <f t="shared" si="71"/>
        <v>28.103999999999999</v>
      </c>
      <c r="BH101" s="34">
        <f t="shared" si="72"/>
        <v>0</v>
      </c>
      <c r="BI101" s="35">
        <f t="shared" si="72"/>
        <v>0</v>
      </c>
      <c r="BJ101" s="35">
        <f t="shared" si="73"/>
        <v>0</v>
      </c>
      <c r="BK101" s="35">
        <f t="shared" si="74"/>
        <v>1</v>
      </c>
      <c r="BL101" s="35">
        <f t="shared" si="74"/>
        <v>4.6840000000000002</v>
      </c>
      <c r="BM101" s="35">
        <f t="shared" si="74"/>
        <v>28.103999999999999</v>
      </c>
      <c r="BN101" s="185">
        <f t="shared" si="75"/>
        <v>14.052</v>
      </c>
      <c r="BO101" s="205">
        <f t="shared" si="76"/>
        <v>28.1</v>
      </c>
    </row>
    <row r="102" spans="1:67" ht="16.5">
      <c r="A102" s="26">
        <v>95</v>
      </c>
      <c r="B102" s="27" t="s">
        <v>150</v>
      </c>
      <c r="C102" s="28">
        <v>0</v>
      </c>
      <c r="D102" s="29">
        <f t="shared" si="40"/>
        <v>0</v>
      </c>
      <c r="E102" s="29">
        <f t="shared" si="41"/>
        <v>0</v>
      </c>
      <c r="F102" s="28">
        <v>0</v>
      </c>
      <c r="G102" s="30">
        <f t="shared" si="42"/>
        <v>0</v>
      </c>
      <c r="H102" s="31">
        <f t="shared" si="43"/>
        <v>0</v>
      </c>
      <c r="I102" s="32">
        <f t="shared" si="44"/>
        <v>0</v>
      </c>
      <c r="J102" s="32">
        <f t="shared" si="44"/>
        <v>0</v>
      </c>
      <c r="K102" s="32">
        <f t="shared" si="44"/>
        <v>0</v>
      </c>
      <c r="L102" s="28">
        <v>0</v>
      </c>
      <c r="M102" s="29">
        <f t="shared" si="45"/>
        <v>0</v>
      </c>
      <c r="N102" s="29">
        <f t="shared" si="46"/>
        <v>0</v>
      </c>
      <c r="O102" s="28">
        <v>0</v>
      </c>
      <c r="P102" s="33">
        <f t="shared" si="47"/>
        <v>0</v>
      </c>
      <c r="Q102" s="33">
        <f t="shared" si="48"/>
        <v>0</v>
      </c>
      <c r="R102" s="32">
        <f t="shared" si="49"/>
        <v>0</v>
      </c>
      <c r="S102" s="32">
        <f t="shared" si="49"/>
        <v>0</v>
      </c>
      <c r="T102" s="32">
        <f t="shared" si="49"/>
        <v>0</v>
      </c>
      <c r="U102" s="28">
        <v>0</v>
      </c>
      <c r="V102" s="29">
        <f t="shared" si="50"/>
        <v>0</v>
      </c>
      <c r="W102" s="29">
        <f t="shared" si="51"/>
        <v>0</v>
      </c>
      <c r="X102" s="28">
        <v>0</v>
      </c>
      <c r="Y102" s="33">
        <f t="shared" si="52"/>
        <v>0</v>
      </c>
      <c r="Z102" s="33">
        <f t="shared" si="53"/>
        <v>0</v>
      </c>
      <c r="AA102" s="32">
        <f t="shared" si="54"/>
        <v>0</v>
      </c>
      <c r="AB102" s="32">
        <f t="shared" si="54"/>
        <v>0</v>
      </c>
      <c r="AC102" s="32">
        <f t="shared" si="54"/>
        <v>0</v>
      </c>
      <c r="AD102" s="28">
        <v>0</v>
      </c>
      <c r="AE102" s="29">
        <f t="shared" si="55"/>
        <v>0</v>
      </c>
      <c r="AF102" s="29">
        <f t="shared" si="56"/>
        <v>0</v>
      </c>
      <c r="AG102" s="28">
        <v>0</v>
      </c>
      <c r="AH102" s="30">
        <f t="shared" si="57"/>
        <v>0</v>
      </c>
      <c r="AI102" s="30">
        <f t="shared" si="58"/>
        <v>0</v>
      </c>
      <c r="AJ102" s="29">
        <f t="shared" si="59"/>
        <v>0</v>
      </c>
      <c r="AK102" s="33">
        <f t="shared" si="59"/>
        <v>0</v>
      </c>
      <c r="AL102" s="33">
        <f t="shared" si="59"/>
        <v>0</v>
      </c>
      <c r="AM102" s="28">
        <v>0</v>
      </c>
      <c r="AN102" s="29">
        <f t="shared" si="60"/>
        <v>0</v>
      </c>
      <c r="AO102" s="29">
        <f t="shared" si="61"/>
        <v>0</v>
      </c>
      <c r="AP102" s="28">
        <v>0</v>
      </c>
      <c r="AQ102" s="33">
        <f t="shared" si="62"/>
        <v>0</v>
      </c>
      <c r="AR102" s="33">
        <f t="shared" si="63"/>
        <v>0</v>
      </c>
      <c r="AS102" s="29">
        <f t="shared" si="64"/>
        <v>0</v>
      </c>
      <c r="AT102" s="33">
        <f t="shared" si="64"/>
        <v>0</v>
      </c>
      <c r="AU102" s="33">
        <f t="shared" si="64"/>
        <v>0</v>
      </c>
      <c r="AV102" s="28">
        <v>0</v>
      </c>
      <c r="AW102" s="29">
        <f t="shared" si="65"/>
        <v>0</v>
      </c>
      <c r="AX102" s="29">
        <f t="shared" si="66"/>
        <v>0</v>
      </c>
      <c r="AY102" s="28">
        <v>0</v>
      </c>
      <c r="AZ102" s="33">
        <f t="shared" si="67"/>
        <v>0</v>
      </c>
      <c r="BA102" s="33">
        <f t="shared" si="68"/>
        <v>0</v>
      </c>
      <c r="BB102" s="29">
        <f t="shared" si="69"/>
        <v>0</v>
      </c>
      <c r="BC102" s="29">
        <f t="shared" si="69"/>
        <v>0</v>
      </c>
      <c r="BD102" s="29">
        <f t="shared" si="69"/>
        <v>0</v>
      </c>
      <c r="BE102" s="34">
        <f t="shared" si="39"/>
        <v>0</v>
      </c>
      <c r="BF102" s="34">
        <f t="shared" si="70"/>
        <v>0</v>
      </c>
      <c r="BG102" s="34">
        <f t="shared" si="71"/>
        <v>0</v>
      </c>
      <c r="BH102" s="34">
        <f t="shared" si="72"/>
        <v>0</v>
      </c>
      <c r="BI102" s="35">
        <f t="shared" si="72"/>
        <v>0</v>
      </c>
      <c r="BJ102" s="35">
        <f t="shared" si="73"/>
        <v>0</v>
      </c>
      <c r="BK102" s="35">
        <f t="shared" si="74"/>
        <v>0</v>
      </c>
      <c r="BL102" s="35">
        <f t="shared" si="74"/>
        <v>0</v>
      </c>
      <c r="BM102" s="35">
        <f t="shared" si="74"/>
        <v>0</v>
      </c>
      <c r="BN102" s="185">
        <f t="shared" si="75"/>
        <v>0</v>
      </c>
      <c r="BO102" s="205">
        <f t="shared" si="76"/>
        <v>0</v>
      </c>
    </row>
    <row r="103" spans="1:67" ht="16.5">
      <c r="A103" s="26">
        <v>96</v>
      </c>
      <c r="B103" s="27" t="s">
        <v>151</v>
      </c>
      <c r="C103" s="28">
        <v>0</v>
      </c>
      <c r="D103" s="29">
        <f t="shared" si="40"/>
        <v>0</v>
      </c>
      <c r="E103" s="29">
        <f t="shared" si="41"/>
        <v>0</v>
      </c>
      <c r="F103" s="28">
        <v>0</v>
      </c>
      <c r="G103" s="30">
        <f t="shared" si="42"/>
        <v>0</v>
      </c>
      <c r="H103" s="31">
        <f t="shared" si="43"/>
        <v>0</v>
      </c>
      <c r="I103" s="32">
        <f t="shared" si="44"/>
        <v>0</v>
      </c>
      <c r="J103" s="32">
        <f t="shared" si="44"/>
        <v>0</v>
      </c>
      <c r="K103" s="32">
        <f t="shared" si="44"/>
        <v>0</v>
      </c>
      <c r="L103" s="46">
        <v>0</v>
      </c>
      <c r="M103" s="29">
        <f t="shared" si="45"/>
        <v>0</v>
      </c>
      <c r="N103" s="29">
        <f t="shared" si="46"/>
        <v>0</v>
      </c>
      <c r="O103" s="28">
        <v>0</v>
      </c>
      <c r="P103" s="33">
        <f t="shared" si="47"/>
        <v>0</v>
      </c>
      <c r="Q103" s="33">
        <f t="shared" si="48"/>
        <v>0</v>
      </c>
      <c r="R103" s="32">
        <f t="shared" si="49"/>
        <v>0</v>
      </c>
      <c r="S103" s="32">
        <f t="shared" si="49"/>
        <v>0</v>
      </c>
      <c r="T103" s="32">
        <f t="shared" si="49"/>
        <v>0</v>
      </c>
      <c r="U103" s="28">
        <v>7</v>
      </c>
      <c r="V103" s="29">
        <f t="shared" si="50"/>
        <v>32.788000000000004</v>
      </c>
      <c r="W103" s="29">
        <f t="shared" si="51"/>
        <v>196.72800000000001</v>
      </c>
      <c r="X103" s="28">
        <v>0</v>
      </c>
      <c r="Y103" s="33">
        <f t="shared" si="52"/>
        <v>0</v>
      </c>
      <c r="Z103" s="33">
        <f t="shared" si="53"/>
        <v>0</v>
      </c>
      <c r="AA103" s="32">
        <f t="shared" si="54"/>
        <v>7</v>
      </c>
      <c r="AB103" s="32">
        <f t="shared" si="54"/>
        <v>32.788000000000004</v>
      </c>
      <c r="AC103" s="32">
        <f t="shared" si="54"/>
        <v>196.72800000000001</v>
      </c>
      <c r="AD103" s="46">
        <v>0</v>
      </c>
      <c r="AE103" s="29">
        <f t="shared" si="55"/>
        <v>0</v>
      </c>
      <c r="AF103" s="29">
        <f t="shared" si="56"/>
        <v>0</v>
      </c>
      <c r="AG103" s="28">
        <v>0</v>
      </c>
      <c r="AH103" s="30">
        <f t="shared" si="57"/>
        <v>0</v>
      </c>
      <c r="AI103" s="30">
        <f t="shared" si="58"/>
        <v>0</v>
      </c>
      <c r="AJ103" s="29">
        <f t="shared" si="59"/>
        <v>0</v>
      </c>
      <c r="AK103" s="33">
        <f t="shared" si="59"/>
        <v>0</v>
      </c>
      <c r="AL103" s="33">
        <f t="shared" si="59"/>
        <v>0</v>
      </c>
      <c r="AM103" s="28">
        <v>0</v>
      </c>
      <c r="AN103" s="29">
        <f t="shared" si="60"/>
        <v>0</v>
      </c>
      <c r="AO103" s="29">
        <f t="shared" si="61"/>
        <v>0</v>
      </c>
      <c r="AP103" s="28">
        <v>0</v>
      </c>
      <c r="AQ103" s="33">
        <f t="shared" si="62"/>
        <v>0</v>
      </c>
      <c r="AR103" s="33">
        <f t="shared" si="63"/>
        <v>0</v>
      </c>
      <c r="AS103" s="29">
        <f t="shared" si="64"/>
        <v>0</v>
      </c>
      <c r="AT103" s="33">
        <f t="shared" si="64"/>
        <v>0</v>
      </c>
      <c r="AU103" s="33">
        <f t="shared" si="64"/>
        <v>0</v>
      </c>
      <c r="AV103" s="46">
        <v>0</v>
      </c>
      <c r="AW103" s="29">
        <f t="shared" si="65"/>
        <v>0</v>
      </c>
      <c r="AX103" s="29">
        <f t="shared" si="66"/>
        <v>0</v>
      </c>
      <c r="AY103" s="28">
        <v>0</v>
      </c>
      <c r="AZ103" s="33">
        <f t="shared" si="67"/>
        <v>0</v>
      </c>
      <c r="BA103" s="33">
        <f t="shared" si="68"/>
        <v>0</v>
      </c>
      <c r="BB103" s="29">
        <f t="shared" si="69"/>
        <v>0</v>
      </c>
      <c r="BC103" s="29">
        <f t="shared" si="69"/>
        <v>0</v>
      </c>
      <c r="BD103" s="29">
        <f t="shared" si="69"/>
        <v>0</v>
      </c>
      <c r="BE103" s="34">
        <f t="shared" si="39"/>
        <v>7</v>
      </c>
      <c r="BF103" s="34">
        <f t="shared" si="70"/>
        <v>32.788000000000004</v>
      </c>
      <c r="BG103" s="34">
        <f t="shared" si="71"/>
        <v>196.72800000000001</v>
      </c>
      <c r="BH103" s="34">
        <f t="shared" si="72"/>
        <v>0</v>
      </c>
      <c r="BI103" s="35">
        <f t="shared" si="72"/>
        <v>0</v>
      </c>
      <c r="BJ103" s="35">
        <f t="shared" si="73"/>
        <v>0</v>
      </c>
      <c r="BK103" s="35">
        <f t="shared" si="74"/>
        <v>7</v>
      </c>
      <c r="BL103" s="35">
        <f t="shared" si="74"/>
        <v>32.788000000000004</v>
      </c>
      <c r="BM103" s="35">
        <f t="shared" si="74"/>
        <v>196.72800000000001</v>
      </c>
      <c r="BN103" s="185">
        <f t="shared" si="75"/>
        <v>98.364000000000004</v>
      </c>
      <c r="BO103" s="205">
        <f t="shared" si="76"/>
        <v>196.7</v>
      </c>
    </row>
    <row r="104" spans="1:67" ht="16.5">
      <c r="A104" s="26">
        <v>97</v>
      </c>
      <c r="B104" s="27" t="s">
        <v>152</v>
      </c>
      <c r="C104" s="28">
        <v>3</v>
      </c>
      <c r="D104" s="29">
        <f t="shared" si="40"/>
        <v>14.052</v>
      </c>
      <c r="E104" s="29">
        <f t="shared" si="41"/>
        <v>84.311999999999998</v>
      </c>
      <c r="F104" s="28">
        <v>0</v>
      </c>
      <c r="G104" s="30">
        <f t="shared" si="42"/>
        <v>0</v>
      </c>
      <c r="H104" s="31">
        <f t="shared" si="43"/>
        <v>0</v>
      </c>
      <c r="I104" s="32">
        <f t="shared" si="44"/>
        <v>3</v>
      </c>
      <c r="J104" s="32">
        <f t="shared" si="44"/>
        <v>14.052</v>
      </c>
      <c r="K104" s="32">
        <f t="shared" si="44"/>
        <v>84.311999999999998</v>
      </c>
      <c r="L104" s="28">
        <v>0</v>
      </c>
      <c r="M104" s="29">
        <f t="shared" si="45"/>
        <v>0</v>
      </c>
      <c r="N104" s="29">
        <f t="shared" si="46"/>
        <v>0</v>
      </c>
      <c r="O104" s="28">
        <v>0</v>
      </c>
      <c r="P104" s="33">
        <f t="shared" si="47"/>
        <v>0</v>
      </c>
      <c r="Q104" s="33">
        <f t="shared" si="48"/>
        <v>0</v>
      </c>
      <c r="R104" s="32">
        <f t="shared" si="49"/>
        <v>0</v>
      </c>
      <c r="S104" s="32">
        <f t="shared" si="49"/>
        <v>0</v>
      </c>
      <c r="T104" s="32">
        <f t="shared" si="49"/>
        <v>0</v>
      </c>
      <c r="U104" s="28">
        <v>12</v>
      </c>
      <c r="V104" s="29">
        <f t="shared" si="50"/>
        <v>56.207999999999998</v>
      </c>
      <c r="W104" s="29">
        <f t="shared" si="51"/>
        <v>337.24799999999999</v>
      </c>
      <c r="X104" s="28">
        <v>0</v>
      </c>
      <c r="Y104" s="33">
        <f t="shared" si="52"/>
        <v>0</v>
      </c>
      <c r="Z104" s="33">
        <f t="shared" si="53"/>
        <v>0</v>
      </c>
      <c r="AA104" s="32">
        <f t="shared" si="54"/>
        <v>12</v>
      </c>
      <c r="AB104" s="32">
        <f t="shared" si="54"/>
        <v>56.207999999999998</v>
      </c>
      <c r="AC104" s="32">
        <f t="shared" si="54"/>
        <v>337.24799999999999</v>
      </c>
      <c r="AD104" s="28">
        <v>12</v>
      </c>
      <c r="AE104" s="29">
        <f t="shared" si="55"/>
        <v>56.207999999999998</v>
      </c>
      <c r="AF104" s="29">
        <f t="shared" si="56"/>
        <v>337.24799999999999</v>
      </c>
      <c r="AG104" s="28">
        <v>0</v>
      </c>
      <c r="AH104" s="30">
        <f t="shared" si="57"/>
        <v>0</v>
      </c>
      <c r="AI104" s="30">
        <f t="shared" si="58"/>
        <v>0</v>
      </c>
      <c r="AJ104" s="29">
        <f t="shared" si="59"/>
        <v>12</v>
      </c>
      <c r="AK104" s="33">
        <f t="shared" si="59"/>
        <v>56.207999999999998</v>
      </c>
      <c r="AL104" s="33">
        <f t="shared" si="59"/>
        <v>337.24799999999999</v>
      </c>
      <c r="AM104" s="28">
        <v>0</v>
      </c>
      <c r="AN104" s="29">
        <f t="shared" si="60"/>
        <v>0</v>
      </c>
      <c r="AO104" s="29">
        <f t="shared" si="61"/>
        <v>0</v>
      </c>
      <c r="AP104" s="28">
        <v>0</v>
      </c>
      <c r="AQ104" s="33">
        <f t="shared" si="62"/>
        <v>0</v>
      </c>
      <c r="AR104" s="33">
        <f t="shared" si="63"/>
        <v>0</v>
      </c>
      <c r="AS104" s="29">
        <f t="shared" si="64"/>
        <v>0</v>
      </c>
      <c r="AT104" s="33">
        <f t="shared" si="64"/>
        <v>0</v>
      </c>
      <c r="AU104" s="33">
        <f t="shared" si="64"/>
        <v>0</v>
      </c>
      <c r="AV104" s="28">
        <v>0</v>
      </c>
      <c r="AW104" s="29">
        <f t="shared" si="65"/>
        <v>0</v>
      </c>
      <c r="AX104" s="29">
        <f t="shared" si="66"/>
        <v>0</v>
      </c>
      <c r="AY104" s="28">
        <v>0</v>
      </c>
      <c r="AZ104" s="33">
        <f t="shared" si="67"/>
        <v>0</v>
      </c>
      <c r="BA104" s="33">
        <f t="shared" si="68"/>
        <v>0</v>
      </c>
      <c r="BB104" s="29">
        <f t="shared" si="69"/>
        <v>0</v>
      </c>
      <c r="BC104" s="29">
        <f t="shared" si="69"/>
        <v>0</v>
      </c>
      <c r="BD104" s="29">
        <f t="shared" si="69"/>
        <v>0</v>
      </c>
      <c r="BE104" s="34">
        <f t="shared" si="39"/>
        <v>15</v>
      </c>
      <c r="BF104" s="34">
        <f t="shared" si="70"/>
        <v>70.260000000000005</v>
      </c>
      <c r="BG104" s="34">
        <f t="shared" si="71"/>
        <v>421.56000000000006</v>
      </c>
      <c r="BH104" s="34">
        <f t="shared" si="72"/>
        <v>0</v>
      </c>
      <c r="BI104" s="35">
        <f t="shared" si="72"/>
        <v>0</v>
      </c>
      <c r="BJ104" s="35">
        <f t="shared" si="73"/>
        <v>0</v>
      </c>
      <c r="BK104" s="35">
        <f t="shared" si="74"/>
        <v>15</v>
      </c>
      <c r="BL104" s="35">
        <f t="shared" si="74"/>
        <v>70.260000000000005</v>
      </c>
      <c r="BM104" s="35">
        <f t="shared" si="74"/>
        <v>421.56000000000006</v>
      </c>
      <c r="BN104" s="185">
        <f t="shared" si="75"/>
        <v>210.78000000000003</v>
      </c>
      <c r="BO104" s="205">
        <f t="shared" si="76"/>
        <v>421.6</v>
      </c>
    </row>
    <row r="105" spans="1:67" ht="16.5">
      <c r="A105" s="47"/>
      <c r="B105" s="47" t="s">
        <v>153</v>
      </c>
      <c r="C105" s="48">
        <f t="shared" ref="C105:H105" si="77">SUM(C8:C104)</f>
        <v>69</v>
      </c>
      <c r="D105" s="48">
        <f t="shared" si="77"/>
        <v>327.88</v>
      </c>
      <c r="E105" s="48">
        <f t="shared" si="77"/>
        <v>1967.2800000000004</v>
      </c>
      <c r="F105" s="48">
        <f t="shared" si="77"/>
        <v>32</v>
      </c>
      <c r="G105" s="49">
        <f t="shared" si="77"/>
        <v>70.400000000000034</v>
      </c>
      <c r="H105" s="50">
        <f t="shared" si="77"/>
        <v>422.39999999999975</v>
      </c>
      <c r="I105" s="32">
        <f t="shared" si="44"/>
        <v>101</v>
      </c>
      <c r="J105" s="32">
        <f t="shared" si="44"/>
        <v>398.28000000000003</v>
      </c>
      <c r="K105" s="32">
        <f t="shared" si="44"/>
        <v>2389.6800000000003</v>
      </c>
      <c r="L105" s="51">
        <f t="shared" ref="L105:Q105" si="78">SUM(L8:L104)</f>
        <v>13</v>
      </c>
      <c r="M105" s="29">
        <f t="shared" si="78"/>
        <v>60.891999999999996</v>
      </c>
      <c r="N105" s="29">
        <f t="shared" si="78"/>
        <v>365.35199999999986</v>
      </c>
      <c r="O105" s="29">
        <f t="shared" si="78"/>
        <v>8.6879999999999988</v>
      </c>
      <c r="P105" s="33">
        <f t="shared" si="78"/>
        <v>19.113599999999998</v>
      </c>
      <c r="Q105" s="33">
        <f t="shared" si="78"/>
        <v>114.6816</v>
      </c>
      <c r="R105" s="32">
        <f>L105+O105</f>
        <v>21.687999999999999</v>
      </c>
      <c r="S105" s="32">
        <f>M105+P105</f>
        <v>80.005599999999987</v>
      </c>
      <c r="T105" s="32">
        <f>N105+Q105</f>
        <v>480.03359999999986</v>
      </c>
      <c r="U105" s="48">
        <f t="shared" ref="U105:Z105" si="79">SUM(U8:U104)</f>
        <v>380.45000000000005</v>
      </c>
      <c r="V105" s="48">
        <f t="shared" si="79"/>
        <v>1786.7117999999996</v>
      </c>
      <c r="W105" s="48">
        <f t="shared" si="79"/>
        <v>10720.270799999997</v>
      </c>
      <c r="X105" s="48">
        <f t="shared" si="79"/>
        <v>68</v>
      </c>
      <c r="Y105" s="52">
        <f t="shared" si="79"/>
        <v>149.59999999999997</v>
      </c>
      <c r="Z105" s="52">
        <f t="shared" si="79"/>
        <v>897.60000000000014</v>
      </c>
      <c r="AA105" s="32">
        <f>U105+X105</f>
        <v>448.45000000000005</v>
      </c>
      <c r="AB105" s="32">
        <f>V105+Y105</f>
        <v>1936.3117999999995</v>
      </c>
      <c r="AC105" s="32">
        <f>W105+Z105</f>
        <v>11617.870799999997</v>
      </c>
      <c r="AD105" s="48">
        <f t="shared" ref="AD105:AI105" si="80">SUM(AD8:AD104)</f>
        <v>133.06</v>
      </c>
      <c r="AE105" s="48">
        <f t="shared" si="80"/>
        <v>627.93704000000002</v>
      </c>
      <c r="AF105" s="48">
        <f t="shared" si="80"/>
        <v>3767.6222399999992</v>
      </c>
      <c r="AG105" s="48">
        <f t="shared" si="80"/>
        <v>27.15</v>
      </c>
      <c r="AH105" s="30">
        <f t="shared" si="57"/>
        <v>59.730000000000004</v>
      </c>
      <c r="AI105" s="49">
        <f t="shared" si="80"/>
        <v>358.38000000000005</v>
      </c>
      <c r="AJ105" s="29">
        <f t="shared" si="59"/>
        <v>160.21</v>
      </c>
      <c r="AK105" s="33">
        <f t="shared" si="59"/>
        <v>687.66704000000004</v>
      </c>
      <c r="AL105" s="33">
        <f t="shared" si="59"/>
        <v>4126.0022399999989</v>
      </c>
      <c r="AM105" s="48">
        <f>SUM(AM8:AM104)</f>
        <v>5</v>
      </c>
      <c r="AN105" s="48">
        <f>SUM(AN8:AN104)</f>
        <v>23.42</v>
      </c>
      <c r="AO105" s="48">
        <f>SUM(AO8:AO104)</f>
        <v>140.51999999999998</v>
      </c>
      <c r="AP105" s="48">
        <f>SUM(AP8:AP104)</f>
        <v>6</v>
      </c>
      <c r="AQ105" s="33">
        <f t="shared" si="62"/>
        <v>13.200000000000001</v>
      </c>
      <c r="AR105" s="52">
        <f>SUM(AR8:AR104)</f>
        <v>79.2</v>
      </c>
      <c r="AS105" s="29">
        <f t="shared" si="64"/>
        <v>11</v>
      </c>
      <c r="AT105" s="33">
        <f t="shared" si="64"/>
        <v>36.620000000000005</v>
      </c>
      <c r="AU105" s="33">
        <f t="shared" si="64"/>
        <v>219.71999999999997</v>
      </c>
      <c r="AV105" s="48">
        <f t="shared" ref="AV105:BA105" si="81">SUM(AV8:AV104)</f>
        <v>0</v>
      </c>
      <c r="AW105" s="48">
        <f t="shared" si="81"/>
        <v>0</v>
      </c>
      <c r="AX105" s="48">
        <f t="shared" si="81"/>
        <v>0</v>
      </c>
      <c r="AY105" s="48">
        <f t="shared" si="81"/>
        <v>0</v>
      </c>
      <c r="AZ105" s="33">
        <f t="shared" si="67"/>
        <v>0</v>
      </c>
      <c r="BA105" s="52">
        <f t="shared" si="81"/>
        <v>0</v>
      </c>
      <c r="BB105" s="29">
        <f t="shared" si="69"/>
        <v>0</v>
      </c>
      <c r="BC105" s="29">
        <f t="shared" si="69"/>
        <v>0</v>
      </c>
      <c r="BD105" s="29">
        <f t="shared" si="69"/>
        <v>0</v>
      </c>
      <c r="BE105" s="34">
        <f>SUM(BE8:BE104)</f>
        <v>456.45</v>
      </c>
      <c r="BF105" s="34">
        <f t="shared" ref="BF105:BM105" si="82">SUM(BF8:BF104)</f>
        <v>2138.0117999999984</v>
      </c>
      <c r="BG105" s="34">
        <f t="shared" si="82"/>
        <v>12828.070799999996</v>
      </c>
      <c r="BH105" s="34">
        <f t="shared" si="82"/>
        <v>106</v>
      </c>
      <c r="BI105" s="35">
        <f>SUM(BI8:BI104)</f>
        <v>233.19999999999987</v>
      </c>
      <c r="BJ105" s="35">
        <f t="shared" si="82"/>
        <v>1399.2000000000014</v>
      </c>
      <c r="BK105" s="35">
        <f t="shared" si="82"/>
        <v>562.45000000000005</v>
      </c>
      <c r="BL105" s="35">
        <f t="shared" si="82"/>
        <v>2371.2117999999996</v>
      </c>
      <c r="BM105" s="35">
        <f t="shared" si="82"/>
        <v>14227.270800000009</v>
      </c>
      <c r="BN105" s="185">
        <f t="shared" si="75"/>
        <v>7113.6354000000047</v>
      </c>
      <c r="BO105" s="205">
        <f t="shared" si="76"/>
        <v>14227.3</v>
      </c>
    </row>
    <row r="106" spans="1:67" ht="15.75">
      <c r="A106" s="2"/>
      <c r="B106" s="2"/>
      <c r="C106" s="2"/>
      <c r="D106" s="53">
        <v>4.6840000000000002</v>
      </c>
      <c r="E106" s="53"/>
      <c r="F106" s="2"/>
      <c r="G106" s="53"/>
      <c r="H106" s="53"/>
      <c r="I106" s="2"/>
      <c r="J106" s="2"/>
      <c r="K106" s="2"/>
      <c r="L106" s="2"/>
      <c r="M106" s="53">
        <v>4.6840000000000002</v>
      </c>
      <c r="N106" s="53"/>
      <c r="O106" s="53"/>
      <c r="P106" s="53"/>
      <c r="Q106" s="2"/>
      <c r="R106" s="2"/>
      <c r="S106" s="2"/>
      <c r="T106" s="2"/>
      <c r="U106" s="2"/>
      <c r="V106" s="53">
        <v>4.6840000000000002</v>
      </c>
      <c r="W106" s="53"/>
      <c r="X106" s="53"/>
      <c r="Y106" s="53"/>
      <c r="Z106" s="2"/>
      <c r="AA106" s="2"/>
      <c r="AB106" s="2"/>
      <c r="AC106" s="2"/>
      <c r="AD106" s="2"/>
      <c r="AE106" s="53">
        <v>4.6840000000000002</v>
      </c>
      <c r="AF106" s="53"/>
      <c r="AG106" s="53"/>
      <c r="AH106" s="53"/>
      <c r="AI106" s="2"/>
      <c r="AJ106" s="2"/>
      <c r="AK106" s="2"/>
      <c r="AL106" s="2"/>
      <c r="AM106" s="2"/>
      <c r="AN106" s="53">
        <v>4.6840000000000002</v>
      </c>
      <c r="AO106" s="53"/>
      <c r="AP106" s="53"/>
      <c r="AQ106" s="53"/>
      <c r="AR106" s="2"/>
      <c r="AS106" s="2"/>
      <c r="AT106" s="2"/>
      <c r="AU106" s="2"/>
      <c r="AV106" s="2"/>
      <c r="AW106" s="53">
        <v>4.6840000000000002</v>
      </c>
      <c r="AX106" s="53"/>
      <c r="AY106" s="53"/>
      <c r="AZ106" s="53"/>
      <c r="BA106" s="2"/>
      <c r="BB106" s="2"/>
      <c r="BC106" s="2"/>
      <c r="BD106" s="2"/>
      <c r="BE106" s="2"/>
      <c r="BF106" s="53">
        <v>4.6840000000000002</v>
      </c>
      <c r="BG106" s="53"/>
      <c r="BH106" s="53"/>
      <c r="BI106" s="53">
        <v>2200</v>
      </c>
      <c r="BJ106" s="2"/>
      <c r="BK106" s="2"/>
      <c r="BL106" s="2"/>
      <c r="BM106" s="2"/>
    </row>
    <row r="107" spans="1:67" ht="15.75">
      <c r="C107" s="296" t="s">
        <v>154</v>
      </c>
      <c r="D107" s="296"/>
      <c r="E107" s="296"/>
      <c r="F107" s="296"/>
      <c r="G107" s="296"/>
      <c r="H107" s="296"/>
      <c r="I107" s="296"/>
      <c r="J107" s="296"/>
      <c r="K107" s="296"/>
      <c r="L107" s="296"/>
      <c r="M107" s="296"/>
      <c r="N107" s="296"/>
      <c r="O107" s="296"/>
      <c r="P107" s="296"/>
      <c r="Q107" s="296"/>
      <c r="R107" s="296"/>
      <c r="S107" s="296"/>
      <c r="T107" s="296"/>
      <c r="AX107" s="257"/>
      <c r="AY107" s="257"/>
      <c r="AZ107" s="257"/>
      <c r="BA107" s="257"/>
      <c r="BB107" s="257"/>
      <c r="BC107" s="257"/>
      <c r="BD107" s="257"/>
      <c r="BE107" s="257"/>
      <c r="BF107" s="257"/>
      <c r="BG107" s="257"/>
      <c r="BH107" s="257"/>
      <c r="BI107" s="257"/>
      <c r="BJ107" s="257"/>
      <c r="BK107" s="257"/>
    </row>
    <row r="108" spans="1:67">
      <c r="BE108" s="94"/>
    </row>
  </sheetData>
  <mergeCells count="12">
    <mergeCell ref="A1:R1"/>
    <mergeCell ref="A3:A6"/>
    <mergeCell ref="B3:B6"/>
    <mergeCell ref="C3:K5"/>
    <mergeCell ref="L3:T5"/>
    <mergeCell ref="AD3:AL5"/>
    <mergeCell ref="AM3:AU5"/>
    <mergeCell ref="AV3:BD5"/>
    <mergeCell ref="BE3:BM5"/>
    <mergeCell ref="C107:T107"/>
    <mergeCell ref="AX107:BK107"/>
    <mergeCell ref="U3:AC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BO107"/>
  <sheetViews>
    <sheetView workbookViewId="0">
      <pane xSplit="2" ySplit="7" topLeftCell="BB101" activePane="bottomRight" state="frozen"/>
      <selection activeCell="BH17" sqref="BH17"/>
      <selection pane="topRight" activeCell="BH17" sqref="BH17"/>
      <selection pane="bottomLeft" activeCell="BH17" sqref="BH17"/>
      <selection pane="bottomRight" activeCell="BE105" sqref="BE105:BM105"/>
    </sheetView>
  </sheetViews>
  <sheetFormatPr defaultRowHeight="15"/>
  <cols>
    <col min="1" max="1" width="6.7109375" style="1" customWidth="1"/>
    <col min="2" max="2" width="22.7109375" style="1" customWidth="1"/>
    <col min="3" max="57" width="9.140625" style="1"/>
    <col min="58" max="58" width="10.5703125" style="1" customWidth="1"/>
    <col min="59" max="59" width="11.85546875" style="1" customWidth="1"/>
    <col min="60" max="64" width="9.140625" style="1"/>
    <col min="65" max="66" width="12.28515625" style="1" customWidth="1"/>
    <col min="67" max="67" width="11.28515625" style="1" customWidth="1"/>
    <col min="68" max="16384" width="9.140625" style="1"/>
  </cols>
  <sheetData>
    <row r="1" spans="1:67" ht="20.25">
      <c r="A1" s="300" t="s">
        <v>28</v>
      </c>
      <c r="B1" s="300"/>
      <c r="C1" s="300"/>
      <c r="D1" s="300"/>
      <c r="E1" s="300"/>
      <c r="F1" s="300"/>
      <c r="G1" s="300"/>
      <c r="H1" s="300"/>
      <c r="I1" s="300"/>
      <c r="J1" s="300"/>
      <c r="K1" s="300"/>
      <c r="L1" s="300"/>
      <c r="M1" s="300"/>
      <c r="N1" s="300"/>
      <c r="O1" s="300"/>
      <c r="P1" s="300"/>
      <c r="Q1" s="300"/>
      <c r="R1" s="300"/>
      <c r="S1" s="15"/>
      <c r="T1" s="16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2"/>
      <c r="BF1" s="2"/>
      <c r="BG1" s="2"/>
      <c r="BH1" s="2"/>
      <c r="BI1" s="2"/>
      <c r="BJ1" s="2"/>
      <c r="BK1" s="2"/>
      <c r="BL1" s="2"/>
      <c r="BM1" s="2"/>
    </row>
    <row r="2" spans="1:67" ht="17.25" thickBot="1">
      <c r="A2" s="2"/>
      <c r="B2" s="18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</row>
    <row r="3" spans="1:67">
      <c r="A3" s="301"/>
      <c r="B3" s="304" t="s">
        <v>1</v>
      </c>
      <c r="C3" s="307" t="s">
        <v>29</v>
      </c>
      <c r="D3" s="308"/>
      <c r="E3" s="308"/>
      <c r="F3" s="308"/>
      <c r="G3" s="308"/>
      <c r="H3" s="308"/>
      <c r="I3" s="308"/>
      <c r="J3" s="308"/>
      <c r="K3" s="309"/>
      <c r="L3" s="273" t="s">
        <v>30</v>
      </c>
      <c r="M3" s="273"/>
      <c r="N3" s="273"/>
      <c r="O3" s="273"/>
      <c r="P3" s="273"/>
      <c r="Q3" s="273"/>
      <c r="R3" s="273"/>
      <c r="S3" s="273"/>
      <c r="T3" s="315"/>
      <c r="U3" s="278" t="s">
        <v>31</v>
      </c>
      <c r="V3" s="279"/>
      <c r="W3" s="279"/>
      <c r="X3" s="279"/>
      <c r="Y3" s="279"/>
      <c r="Z3" s="279"/>
      <c r="AA3" s="279"/>
      <c r="AB3" s="279"/>
      <c r="AC3" s="297"/>
      <c r="AD3" s="272" t="s">
        <v>32</v>
      </c>
      <c r="AE3" s="273"/>
      <c r="AF3" s="273"/>
      <c r="AG3" s="273"/>
      <c r="AH3" s="273"/>
      <c r="AI3" s="273"/>
      <c r="AJ3" s="273"/>
      <c r="AK3" s="273"/>
      <c r="AL3" s="273"/>
      <c r="AM3" s="278" t="s">
        <v>33</v>
      </c>
      <c r="AN3" s="279"/>
      <c r="AO3" s="279"/>
      <c r="AP3" s="279"/>
      <c r="AQ3" s="279"/>
      <c r="AR3" s="279"/>
      <c r="AS3" s="279"/>
      <c r="AT3" s="279"/>
      <c r="AU3" s="279"/>
      <c r="AV3" s="284" t="s">
        <v>32</v>
      </c>
      <c r="AW3" s="285"/>
      <c r="AX3" s="285"/>
      <c r="AY3" s="285"/>
      <c r="AZ3" s="285"/>
      <c r="BA3" s="285"/>
      <c r="BB3" s="285"/>
      <c r="BC3" s="285"/>
      <c r="BD3" s="285"/>
      <c r="BE3" s="290" t="s">
        <v>34</v>
      </c>
      <c r="BF3" s="291"/>
      <c r="BG3" s="291"/>
      <c r="BH3" s="291"/>
      <c r="BI3" s="291"/>
      <c r="BJ3" s="291"/>
      <c r="BK3" s="291"/>
      <c r="BL3" s="291"/>
      <c r="BM3" s="291"/>
    </row>
    <row r="4" spans="1:67">
      <c r="A4" s="302"/>
      <c r="B4" s="305"/>
      <c r="C4" s="310"/>
      <c r="D4" s="281"/>
      <c r="E4" s="281"/>
      <c r="F4" s="281"/>
      <c r="G4" s="281"/>
      <c r="H4" s="281"/>
      <c r="I4" s="281"/>
      <c r="J4" s="281"/>
      <c r="K4" s="311"/>
      <c r="L4" s="275"/>
      <c r="M4" s="275"/>
      <c r="N4" s="275"/>
      <c r="O4" s="275"/>
      <c r="P4" s="275"/>
      <c r="Q4" s="275"/>
      <c r="R4" s="275"/>
      <c r="S4" s="275"/>
      <c r="T4" s="316"/>
      <c r="U4" s="280"/>
      <c r="V4" s="281"/>
      <c r="W4" s="281"/>
      <c r="X4" s="281"/>
      <c r="Y4" s="281"/>
      <c r="Z4" s="281"/>
      <c r="AA4" s="281"/>
      <c r="AB4" s="281"/>
      <c r="AC4" s="298"/>
      <c r="AD4" s="274"/>
      <c r="AE4" s="275"/>
      <c r="AF4" s="275"/>
      <c r="AG4" s="275"/>
      <c r="AH4" s="275"/>
      <c r="AI4" s="275"/>
      <c r="AJ4" s="275"/>
      <c r="AK4" s="275"/>
      <c r="AL4" s="275"/>
      <c r="AM4" s="280"/>
      <c r="AN4" s="281"/>
      <c r="AO4" s="281"/>
      <c r="AP4" s="281"/>
      <c r="AQ4" s="281"/>
      <c r="AR4" s="281"/>
      <c r="AS4" s="281"/>
      <c r="AT4" s="281"/>
      <c r="AU4" s="281"/>
      <c r="AV4" s="286"/>
      <c r="AW4" s="287"/>
      <c r="AX4" s="287"/>
      <c r="AY4" s="287"/>
      <c r="AZ4" s="287"/>
      <c r="BA4" s="287"/>
      <c r="BB4" s="287"/>
      <c r="BC4" s="287"/>
      <c r="BD4" s="287"/>
      <c r="BE4" s="292"/>
      <c r="BF4" s="293"/>
      <c r="BG4" s="293"/>
      <c r="BH4" s="293"/>
      <c r="BI4" s="293"/>
      <c r="BJ4" s="293"/>
      <c r="BK4" s="293"/>
      <c r="BL4" s="293"/>
      <c r="BM4" s="293"/>
    </row>
    <row r="5" spans="1:67" ht="15.75" thickBot="1">
      <c r="A5" s="302"/>
      <c r="B5" s="305"/>
      <c r="C5" s="312"/>
      <c r="D5" s="313"/>
      <c r="E5" s="313"/>
      <c r="F5" s="313"/>
      <c r="G5" s="313"/>
      <c r="H5" s="313"/>
      <c r="I5" s="313"/>
      <c r="J5" s="313"/>
      <c r="K5" s="314"/>
      <c r="L5" s="277"/>
      <c r="M5" s="277"/>
      <c r="N5" s="277"/>
      <c r="O5" s="277"/>
      <c r="P5" s="277"/>
      <c r="Q5" s="277"/>
      <c r="R5" s="277"/>
      <c r="S5" s="277"/>
      <c r="T5" s="317"/>
      <c r="U5" s="282"/>
      <c r="V5" s="283"/>
      <c r="W5" s="283"/>
      <c r="X5" s="283"/>
      <c r="Y5" s="283"/>
      <c r="Z5" s="283"/>
      <c r="AA5" s="283"/>
      <c r="AB5" s="283"/>
      <c r="AC5" s="299"/>
      <c r="AD5" s="276"/>
      <c r="AE5" s="277"/>
      <c r="AF5" s="277"/>
      <c r="AG5" s="277"/>
      <c r="AH5" s="277"/>
      <c r="AI5" s="277"/>
      <c r="AJ5" s="277"/>
      <c r="AK5" s="277"/>
      <c r="AL5" s="277"/>
      <c r="AM5" s="282"/>
      <c r="AN5" s="283"/>
      <c r="AO5" s="283"/>
      <c r="AP5" s="283"/>
      <c r="AQ5" s="283"/>
      <c r="AR5" s="283"/>
      <c r="AS5" s="283"/>
      <c r="AT5" s="283"/>
      <c r="AU5" s="283"/>
      <c r="AV5" s="288"/>
      <c r="AW5" s="289"/>
      <c r="AX5" s="289"/>
      <c r="AY5" s="289"/>
      <c r="AZ5" s="289"/>
      <c r="BA5" s="289"/>
      <c r="BB5" s="289"/>
      <c r="BC5" s="289"/>
      <c r="BD5" s="289"/>
      <c r="BE5" s="294"/>
      <c r="BF5" s="295"/>
      <c r="BG5" s="295"/>
      <c r="BH5" s="295"/>
      <c r="BI5" s="295"/>
      <c r="BJ5" s="295"/>
      <c r="BK5" s="295"/>
      <c r="BL5" s="295"/>
      <c r="BM5" s="295"/>
    </row>
    <row r="6" spans="1:67" ht="121.5">
      <c r="A6" s="303"/>
      <c r="B6" s="306"/>
      <c r="C6" s="19" t="s">
        <v>35</v>
      </c>
      <c r="D6" s="20" t="s">
        <v>3</v>
      </c>
      <c r="E6" s="20" t="s">
        <v>4</v>
      </c>
      <c r="F6" s="21" t="s">
        <v>36</v>
      </c>
      <c r="G6" s="20" t="s">
        <v>3</v>
      </c>
      <c r="H6" s="20" t="s">
        <v>4</v>
      </c>
      <c r="I6" s="22" t="s">
        <v>37</v>
      </c>
      <c r="J6" s="20" t="s">
        <v>38</v>
      </c>
      <c r="K6" s="20" t="s">
        <v>39</v>
      </c>
      <c r="L6" s="19" t="s">
        <v>35</v>
      </c>
      <c r="M6" s="20" t="s">
        <v>3</v>
      </c>
      <c r="N6" s="20" t="s">
        <v>4</v>
      </c>
      <c r="O6" s="21" t="s">
        <v>36</v>
      </c>
      <c r="P6" s="20" t="s">
        <v>3</v>
      </c>
      <c r="Q6" s="20" t="s">
        <v>4</v>
      </c>
      <c r="R6" s="22" t="s">
        <v>40</v>
      </c>
      <c r="S6" s="20" t="s">
        <v>41</v>
      </c>
      <c r="T6" s="20" t="s">
        <v>42</v>
      </c>
      <c r="U6" s="19" t="s">
        <v>35</v>
      </c>
      <c r="V6" s="20" t="s">
        <v>3</v>
      </c>
      <c r="W6" s="20" t="s">
        <v>4</v>
      </c>
      <c r="X6" s="21" t="s">
        <v>36</v>
      </c>
      <c r="Y6" s="20" t="s">
        <v>3</v>
      </c>
      <c r="Z6" s="20" t="s">
        <v>4</v>
      </c>
      <c r="AA6" s="22" t="s">
        <v>43</v>
      </c>
      <c r="AB6" s="20" t="s">
        <v>44</v>
      </c>
      <c r="AC6" s="20" t="s">
        <v>45</v>
      </c>
      <c r="AD6" s="19" t="s">
        <v>35</v>
      </c>
      <c r="AE6" s="20" t="s">
        <v>3</v>
      </c>
      <c r="AF6" s="20" t="s">
        <v>4</v>
      </c>
      <c r="AG6" s="21" t="s">
        <v>36</v>
      </c>
      <c r="AH6" s="20" t="s">
        <v>3</v>
      </c>
      <c r="AI6" s="20" t="s">
        <v>4</v>
      </c>
      <c r="AJ6" s="22" t="s">
        <v>46</v>
      </c>
      <c r="AK6" s="20" t="s">
        <v>47</v>
      </c>
      <c r="AL6" s="20" t="s">
        <v>48</v>
      </c>
      <c r="AM6" s="19" t="s">
        <v>35</v>
      </c>
      <c r="AN6" s="20" t="s">
        <v>3</v>
      </c>
      <c r="AO6" s="20" t="s">
        <v>4</v>
      </c>
      <c r="AP6" s="21" t="s">
        <v>36</v>
      </c>
      <c r="AQ6" s="20" t="s">
        <v>3</v>
      </c>
      <c r="AR6" s="20" t="s">
        <v>4</v>
      </c>
      <c r="AS6" s="22" t="s">
        <v>49</v>
      </c>
      <c r="AT6" s="20" t="s">
        <v>50</v>
      </c>
      <c r="AU6" s="20" t="s">
        <v>51</v>
      </c>
      <c r="AV6" s="19" t="s">
        <v>35</v>
      </c>
      <c r="AW6" s="20" t="s">
        <v>3</v>
      </c>
      <c r="AX6" s="20" t="s">
        <v>4</v>
      </c>
      <c r="AY6" s="21" t="s">
        <v>36</v>
      </c>
      <c r="AZ6" s="20" t="s">
        <v>3</v>
      </c>
      <c r="BA6" s="20" t="s">
        <v>4</v>
      </c>
      <c r="BB6" s="22" t="s">
        <v>52</v>
      </c>
      <c r="BC6" s="20" t="s">
        <v>53</v>
      </c>
      <c r="BD6" s="20" t="s">
        <v>54</v>
      </c>
      <c r="BE6" s="19" t="s">
        <v>35</v>
      </c>
      <c r="BF6" s="20" t="s">
        <v>3</v>
      </c>
      <c r="BG6" s="20" t="s">
        <v>4</v>
      </c>
      <c r="BH6" s="21" t="s">
        <v>36</v>
      </c>
      <c r="BI6" s="20" t="s">
        <v>3</v>
      </c>
      <c r="BJ6" s="20" t="s">
        <v>4</v>
      </c>
      <c r="BK6" s="22" t="s">
        <v>55</v>
      </c>
      <c r="BL6" s="20" t="s">
        <v>56</v>
      </c>
      <c r="BM6" s="20" t="s">
        <v>57</v>
      </c>
      <c r="BN6" s="185" t="s">
        <v>890</v>
      </c>
      <c r="BO6" s="185" t="s">
        <v>766</v>
      </c>
    </row>
    <row r="7" spans="1:67">
      <c r="A7" s="23"/>
      <c r="B7" s="24">
        <v>1</v>
      </c>
      <c r="C7" s="24">
        <v>2</v>
      </c>
      <c r="D7" s="24">
        <v>3</v>
      </c>
      <c r="E7" s="24">
        <v>4</v>
      </c>
      <c r="F7" s="24">
        <v>5</v>
      </c>
      <c r="G7" s="24">
        <v>6</v>
      </c>
      <c r="H7" s="25">
        <v>7</v>
      </c>
      <c r="I7" s="24">
        <v>8</v>
      </c>
      <c r="J7" s="24">
        <v>9</v>
      </c>
      <c r="K7" s="24">
        <v>10</v>
      </c>
      <c r="L7" s="24">
        <v>11</v>
      </c>
      <c r="M7" s="24">
        <v>12</v>
      </c>
      <c r="N7" s="24">
        <v>13</v>
      </c>
      <c r="O7" s="24">
        <v>14</v>
      </c>
      <c r="P7" s="24">
        <v>15</v>
      </c>
      <c r="Q7" s="24">
        <v>16</v>
      </c>
      <c r="R7" s="24">
        <v>17</v>
      </c>
      <c r="S7" s="24">
        <v>18</v>
      </c>
      <c r="T7" s="24">
        <v>19</v>
      </c>
      <c r="U7" s="24">
        <v>20</v>
      </c>
      <c r="V7" s="24">
        <v>21</v>
      </c>
      <c r="W7" s="24">
        <v>22</v>
      </c>
      <c r="X7" s="24">
        <v>23</v>
      </c>
      <c r="Y7" s="24">
        <v>24</v>
      </c>
      <c r="Z7" s="24">
        <v>25</v>
      </c>
      <c r="AA7" s="24">
        <v>26</v>
      </c>
      <c r="AB7" s="24">
        <v>27</v>
      </c>
      <c r="AC7" s="24">
        <v>28</v>
      </c>
      <c r="AD7" s="24">
        <v>29</v>
      </c>
      <c r="AE7" s="24">
        <v>30</v>
      </c>
      <c r="AF7" s="24">
        <v>31</v>
      </c>
      <c r="AG7" s="24">
        <v>32</v>
      </c>
      <c r="AH7" s="24">
        <v>33</v>
      </c>
      <c r="AI7" s="24">
        <v>34</v>
      </c>
      <c r="AJ7" s="24">
        <v>35</v>
      </c>
      <c r="AK7" s="24">
        <v>36</v>
      </c>
      <c r="AL7" s="24">
        <v>37</v>
      </c>
      <c r="AM7" s="24">
        <v>38</v>
      </c>
      <c r="AN7" s="24">
        <v>39</v>
      </c>
      <c r="AO7" s="24">
        <v>40</v>
      </c>
      <c r="AP7" s="24">
        <v>41</v>
      </c>
      <c r="AQ7" s="24">
        <v>42</v>
      </c>
      <c r="AR7" s="24">
        <v>43</v>
      </c>
      <c r="AS7" s="24">
        <v>44</v>
      </c>
      <c r="AT7" s="24">
        <v>45</v>
      </c>
      <c r="AU7" s="24">
        <v>46</v>
      </c>
      <c r="AV7" s="24">
        <v>47</v>
      </c>
      <c r="AW7" s="24">
        <v>48</v>
      </c>
      <c r="AX7" s="24">
        <v>49</v>
      </c>
      <c r="AY7" s="24">
        <v>50</v>
      </c>
      <c r="AZ7" s="24">
        <v>51</v>
      </c>
      <c r="BA7" s="24">
        <v>52</v>
      </c>
      <c r="BB7" s="24">
        <v>53</v>
      </c>
      <c r="BC7" s="24">
        <v>54</v>
      </c>
      <c r="BD7" s="24">
        <v>55</v>
      </c>
      <c r="BE7" s="24">
        <v>56</v>
      </c>
      <c r="BF7" s="24">
        <v>57</v>
      </c>
      <c r="BG7" s="24">
        <v>58</v>
      </c>
      <c r="BH7" s="24">
        <v>59</v>
      </c>
      <c r="BI7" s="24">
        <v>60</v>
      </c>
      <c r="BJ7" s="24">
        <v>61</v>
      </c>
      <c r="BK7" s="24">
        <v>62</v>
      </c>
      <c r="BL7" s="24">
        <v>63</v>
      </c>
      <c r="BM7" s="24">
        <v>64</v>
      </c>
      <c r="BN7" s="185"/>
      <c r="BO7" s="185"/>
    </row>
    <row r="8" spans="1:67" ht="17.25">
      <c r="A8" s="26">
        <v>1</v>
      </c>
      <c r="B8" s="171" t="s">
        <v>616</v>
      </c>
      <c r="C8" s="172">
        <v>0</v>
      </c>
      <c r="D8" s="33">
        <f>C8*4.684</f>
        <v>0</v>
      </c>
      <c r="E8" s="31">
        <f>D8*6</f>
        <v>0</v>
      </c>
      <c r="F8" s="28">
        <v>0</v>
      </c>
      <c r="G8" s="33">
        <f>F8*2.2</f>
        <v>0</v>
      </c>
      <c r="H8" s="33">
        <f>G8*6</f>
        <v>0</v>
      </c>
      <c r="I8" s="173">
        <f>C8+F8</f>
        <v>0</v>
      </c>
      <c r="J8" s="173">
        <f>D8+G8</f>
        <v>0</v>
      </c>
      <c r="K8" s="173">
        <f>E8+H8</f>
        <v>0</v>
      </c>
      <c r="L8" s="174">
        <v>0</v>
      </c>
      <c r="M8" s="33">
        <f>L8*4.684</f>
        <v>0</v>
      </c>
      <c r="N8" s="33">
        <f>M8*6</f>
        <v>0</v>
      </c>
      <c r="O8" s="39">
        <v>0</v>
      </c>
      <c r="P8" s="33">
        <f>O8*2.2</f>
        <v>0</v>
      </c>
      <c r="Q8" s="33">
        <f>P8*6</f>
        <v>0</v>
      </c>
      <c r="R8" s="173">
        <f>L8+O8</f>
        <v>0</v>
      </c>
      <c r="S8" s="173">
        <f>M8+P8</f>
        <v>0</v>
      </c>
      <c r="T8" s="173">
        <f>N8+Q8</f>
        <v>0</v>
      </c>
      <c r="U8" s="174">
        <v>98</v>
      </c>
      <c r="V8" s="31">
        <f>U8*4.684</f>
        <v>459.03200000000004</v>
      </c>
      <c r="W8" s="31">
        <f>V8*6</f>
        <v>2754.192</v>
      </c>
      <c r="X8" s="39">
        <v>2</v>
      </c>
      <c r="Y8" s="31">
        <f>X8*3.822</f>
        <v>7.6440000000000001</v>
      </c>
      <c r="Z8" s="31">
        <f>Y8*6</f>
        <v>45.864000000000004</v>
      </c>
      <c r="AA8" s="173">
        <f>U8+X8</f>
        <v>100</v>
      </c>
      <c r="AB8" s="175">
        <f>V8+Y8</f>
        <v>466.67600000000004</v>
      </c>
      <c r="AC8" s="175">
        <f>W8+Z8</f>
        <v>2800.056</v>
      </c>
      <c r="AD8" s="174">
        <v>0</v>
      </c>
      <c r="AE8" s="33">
        <f>AD8*4.684</f>
        <v>0</v>
      </c>
      <c r="AF8" s="33">
        <f>AE8*6</f>
        <v>0</v>
      </c>
      <c r="AG8" s="39">
        <v>0</v>
      </c>
      <c r="AH8" s="33">
        <f>AG8*2.2</f>
        <v>0</v>
      </c>
      <c r="AI8" s="33">
        <f>AH8*6</f>
        <v>0</v>
      </c>
      <c r="AJ8" s="33">
        <f>AD8+AG8</f>
        <v>0</v>
      </c>
      <c r="AK8" s="33">
        <f>AE8+AH8</f>
        <v>0</v>
      </c>
      <c r="AL8" s="33">
        <f>AF8+AI8</f>
        <v>0</v>
      </c>
      <c r="AM8" s="174">
        <v>21</v>
      </c>
      <c r="AN8" s="33">
        <f>AM8*4.684</f>
        <v>98.364000000000004</v>
      </c>
      <c r="AO8" s="33">
        <f>AN8*6</f>
        <v>590.18399999999997</v>
      </c>
      <c r="AP8" s="39">
        <v>0</v>
      </c>
      <c r="AQ8" s="33">
        <f>AP8*2.2</f>
        <v>0</v>
      </c>
      <c r="AR8" s="33">
        <f>AQ8*6</f>
        <v>0</v>
      </c>
      <c r="AS8" s="33">
        <f>AM8+AP8</f>
        <v>21</v>
      </c>
      <c r="AT8" s="33">
        <f>AN8+AQ8</f>
        <v>98.364000000000004</v>
      </c>
      <c r="AU8" s="33">
        <f>AO8+AR8</f>
        <v>590.18399999999997</v>
      </c>
      <c r="AV8" s="28">
        <v>0</v>
      </c>
      <c r="AW8" s="29">
        <f>AV8*4.684</f>
        <v>0</v>
      </c>
      <c r="AX8" s="29">
        <f>AW8*6</f>
        <v>0</v>
      </c>
      <c r="AY8" s="28">
        <v>0</v>
      </c>
      <c r="AZ8" s="33">
        <f>AY8*2.2</f>
        <v>0</v>
      </c>
      <c r="BA8" s="33">
        <f>AZ8*6</f>
        <v>0</v>
      </c>
      <c r="BB8" s="29">
        <f>AV8+AY8</f>
        <v>0</v>
      </c>
      <c r="BC8" s="29">
        <f>AW8+AZ8</f>
        <v>0</v>
      </c>
      <c r="BD8" s="29">
        <f>AX8+BA8</f>
        <v>0</v>
      </c>
      <c r="BE8" s="176">
        <f t="shared" ref="BE8:BE71" si="0">C8+U8+AM8</f>
        <v>119</v>
      </c>
      <c r="BF8" s="35">
        <f>BE8*4.684</f>
        <v>557.39600000000007</v>
      </c>
      <c r="BG8" s="35">
        <f>BF8*6</f>
        <v>3344.3760000000002</v>
      </c>
      <c r="BH8" s="34">
        <f>F8+X8+AP8</f>
        <v>2</v>
      </c>
      <c r="BI8" s="35">
        <f>G8+Y8+AQ8</f>
        <v>7.6440000000000001</v>
      </c>
      <c r="BJ8" s="35">
        <f>BI8*6</f>
        <v>45.864000000000004</v>
      </c>
      <c r="BK8" s="35">
        <f>BE8+BH8</f>
        <v>121</v>
      </c>
      <c r="BL8" s="35">
        <f>BF8+BI8</f>
        <v>565.04000000000008</v>
      </c>
      <c r="BM8" s="35">
        <f>BG8+BJ8</f>
        <v>3390.2400000000002</v>
      </c>
      <c r="BN8" s="185">
        <f>BM8/2</f>
        <v>1695.1200000000001</v>
      </c>
      <c r="BO8" s="205">
        <f>ROUND(BM8,1)</f>
        <v>3390.2</v>
      </c>
    </row>
    <row r="9" spans="1:67" ht="17.25">
      <c r="A9" s="26">
        <v>2</v>
      </c>
      <c r="B9" s="171" t="s">
        <v>617</v>
      </c>
      <c r="C9" s="172">
        <v>1</v>
      </c>
      <c r="D9" s="33">
        <f t="shared" ref="D9:D72" si="1">C9*4.684</f>
        <v>4.6840000000000002</v>
      </c>
      <c r="E9" s="31">
        <f t="shared" ref="E9:E72" si="2">D9*6</f>
        <v>28.103999999999999</v>
      </c>
      <c r="F9" s="28">
        <v>0</v>
      </c>
      <c r="G9" s="33">
        <f t="shared" ref="G9:G72" si="3">F9*2.2</f>
        <v>0</v>
      </c>
      <c r="H9" s="33">
        <f t="shared" ref="H9:H72" si="4">G9*6</f>
        <v>0</v>
      </c>
      <c r="I9" s="173">
        <f t="shared" ref="I9:K72" si="5">C9+F9</f>
        <v>1</v>
      </c>
      <c r="J9" s="173">
        <f t="shared" si="5"/>
        <v>4.6840000000000002</v>
      </c>
      <c r="K9" s="173">
        <f t="shared" si="5"/>
        <v>28.103999999999999</v>
      </c>
      <c r="L9" s="174"/>
      <c r="M9" s="33">
        <f t="shared" ref="M9:M72" si="6">L9*4.684</f>
        <v>0</v>
      </c>
      <c r="N9" s="33">
        <f t="shared" ref="N9:N72" si="7">M9*6</f>
        <v>0</v>
      </c>
      <c r="O9" s="39">
        <v>0</v>
      </c>
      <c r="P9" s="33">
        <f t="shared" ref="P9:P72" si="8">O9*2.2</f>
        <v>0</v>
      </c>
      <c r="Q9" s="33">
        <f t="shared" ref="Q9:Q72" si="9">P9*6</f>
        <v>0</v>
      </c>
      <c r="R9" s="173">
        <f t="shared" ref="R9:T72" si="10">L9+O9</f>
        <v>0</v>
      </c>
      <c r="S9" s="173">
        <f t="shared" si="10"/>
        <v>0</v>
      </c>
      <c r="T9" s="173">
        <f t="shared" si="10"/>
        <v>0</v>
      </c>
      <c r="U9" s="174">
        <v>1</v>
      </c>
      <c r="V9" s="31">
        <f t="shared" ref="V9:V72" si="11">U9*4.684</f>
        <v>4.6840000000000002</v>
      </c>
      <c r="W9" s="31">
        <f t="shared" ref="W9:W72" si="12">V9*6</f>
        <v>28.103999999999999</v>
      </c>
      <c r="X9" s="39">
        <v>0</v>
      </c>
      <c r="Y9" s="31">
        <f t="shared" ref="Y9:Y72" si="13">X9*2.2</f>
        <v>0</v>
      </c>
      <c r="Z9" s="31">
        <f t="shared" ref="Z9:Z72" si="14">Y9*6</f>
        <v>0</v>
      </c>
      <c r="AA9" s="173">
        <f t="shared" ref="AA9:AC72" si="15">U9+X9</f>
        <v>1</v>
      </c>
      <c r="AB9" s="175">
        <f t="shared" si="15"/>
        <v>4.6840000000000002</v>
      </c>
      <c r="AC9" s="175">
        <f t="shared" si="15"/>
        <v>28.103999999999999</v>
      </c>
      <c r="AD9" s="174"/>
      <c r="AE9" s="33">
        <f t="shared" ref="AE9:AE72" si="16">AD9*4.684</f>
        <v>0</v>
      </c>
      <c r="AF9" s="33">
        <f t="shared" ref="AF9:AF72" si="17">AE9*6</f>
        <v>0</v>
      </c>
      <c r="AG9" s="39">
        <v>0</v>
      </c>
      <c r="AH9" s="33">
        <f t="shared" ref="AH9:AH72" si="18">AG9*2.2</f>
        <v>0</v>
      </c>
      <c r="AI9" s="33">
        <f t="shared" ref="AI9:AI72" si="19">AH9*6</f>
        <v>0</v>
      </c>
      <c r="AJ9" s="33">
        <f t="shared" ref="AJ9:AL72" si="20">AD9+AG9</f>
        <v>0</v>
      </c>
      <c r="AK9" s="33">
        <f t="shared" si="20"/>
        <v>0</v>
      </c>
      <c r="AL9" s="33">
        <f t="shared" si="20"/>
        <v>0</v>
      </c>
      <c r="AM9" s="174">
        <v>2</v>
      </c>
      <c r="AN9" s="33">
        <f t="shared" ref="AN9:AN72" si="21">AM9*4.684</f>
        <v>9.3680000000000003</v>
      </c>
      <c r="AO9" s="33">
        <f t="shared" ref="AO9:AO72" si="22">AN9*6</f>
        <v>56.207999999999998</v>
      </c>
      <c r="AP9" s="39">
        <v>0</v>
      </c>
      <c r="AQ9" s="33">
        <f t="shared" ref="AQ9:AQ72" si="23">AP9*2.2</f>
        <v>0</v>
      </c>
      <c r="AR9" s="33">
        <f t="shared" ref="AR9:AR72" si="24">AQ9*6</f>
        <v>0</v>
      </c>
      <c r="AS9" s="33">
        <f t="shared" ref="AS9:AU72" si="25">AM9+AP9</f>
        <v>2</v>
      </c>
      <c r="AT9" s="33">
        <f t="shared" si="25"/>
        <v>9.3680000000000003</v>
      </c>
      <c r="AU9" s="33">
        <f t="shared" si="25"/>
        <v>56.207999999999998</v>
      </c>
      <c r="AV9" s="28">
        <v>0</v>
      </c>
      <c r="AW9" s="29">
        <f t="shared" ref="AW9:AW72" si="26">AV9*4.684</f>
        <v>0</v>
      </c>
      <c r="AX9" s="29">
        <f t="shared" ref="AX9:AX72" si="27">AW9*6</f>
        <v>0</v>
      </c>
      <c r="AY9" s="28">
        <v>0</v>
      </c>
      <c r="AZ9" s="33">
        <f t="shared" ref="AZ9:AZ72" si="28">AY9*2.2</f>
        <v>0</v>
      </c>
      <c r="BA9" s="33">
        <f t="shared" ref="BA9:BA72" si="29">AZ9*6</f>
        <v>0</v>
      </c>
      <c r="BB9" s="29">
        <f t="shared" ref="BB9:BD72" si="30">AV9+AY9</f>
        <v>0</v>
      </c>
      <c r="BC9" s="29">
        <f t="shared" si="30"/>
        <v>0</v>
      </c>
      <c r="BD9" s="29">
        <f t="shared" si="30"/>
        <v>0</v>
      </c>
      <c r="BE9" s="176">
        <f t="shared" si="0"/>
        <v>4</v>
      </c>
      <c r="BF9" s="35">
        <f t="shared" ref="BF9:BF72" si="31">BE9*4.684</f>
        <v>18.736000000000001</v>
      </c>
      <c r="BG9" s="35">
        <f t="shared" ref="BG9:BG72" si="32">BF9*6</f>
        <v>112.416</v>
      </c>
      <c r="BH9" s="34">
        <f t="shared" ref="BH9:BI40" si="33">F9+X9+AP9</f>
        <v>0</v>
      </c>
      <c r="BI9" s="35">
        <f t="shared" si="33"/>
        <v>0</v>
      </c>
      <c r="BJ9" s="35">
        <f t="shared" ref="BJ9:BJ72" si="34">BI9*6</f>
        <v>0</v>
      </c>
      <c r="BK9" s="35">
        <f t="shared" ref="BK9:BM72" si="35">BE9+BH9</f>
        <v>4</v>
      </c>
      <c r="BL9" s="35">
        <f t="shared" si="35"/>
        <v>18.736000000000001</v>
      </c>
      <c r="BM9" s="35">
        <f t="shared" si="35"/>
        <v>112.416</v>
      </c>
      <c r="BN9" s="185">
        <f t="shared" ref="BN9:BN72" si="36">BM9/2</f>
        <v>56.207999999999998</v>
      </c>
      <c r="BO9" s="205">
        <f t="shared" ref="BO9:BO72" si="37">ROUND(BM9,1)</f>
        <v>112.4</v>
      </c>
    </row>
    <row r="10" spans="1:67" ht="17.25">
      <c r="A10" s="26">
        <v>3</v>
      </c>
      <c r="B10" s="171" t="s">
        <v>618</v>
      </c>
      <c r="C10" s="172">
        <v>1</v>
      </c>
      <c r="D10" s="33">
        <f t="shared" si="1"/>
        <v>4.6840000000000002</v>
      </c>
      <c r="E10" s="31">
        <f t="shared" si="2"/>
        <v>28.103999999999999</v>
      </c>
      <c r="F10" s="28">
        <v>0</v>
      </c>
      <c r="G10" s="33">
        <f t="shared" si="3"/>
        <v>0</v>
      </c>
      <c r="H10" s="33">
        <f t="shared" si="4"/>
        <v>0</v>
      </c>
      <c r="I10" s="173">
        <f t="shared" si="5"/>
        <v>1</v>
      </c>
      <c r="J10" s="173">
        <f t="shared" si="5"/>
        <v>4.6840000000000002</v>
      </c>
      <c r="K10" s="173">
        <f t="shared" si="5"/>
        <v>28.103999999999999</v>
      </c>
      <c r="L10" s="174"/>
      <c r="M10" s="33">
        <f t="shared" si="6"/>
        <v>0</v>
      </c>
      <c r="N10" s="33">
        <f t="shared" si="7"/>
        <v>0</v>
      </c>
      <c r="O10" s="39">
        <v>0</v>
      </c>
      <c r="P10" s="33">
        <f t="shared" si="8"/>
        <v>0</v>
      </c>
      <c r="Q10" s="33">
        <f t="shared" si="9"/>
        <v>0</v>
      </c>
      <c r="R10" s="173">
        <f t="shared" si="10"/>
        <v>0</v>
      </c>
      <c r="S10" s="173">
        <f t="shared" si="10"/>
        <v>0</v>
      </c>
      <c r="T10" s="173">
        <f t="shared" si="10"/>
        <v>0</v>
      </c>
      <c r="U10" s="174"/>
      <c r="V10" s="31">
        <f t="shared" si="11"/>
        <v>0</v>
      </c>
      <c r="W10" s="31">
        <f t="shared" si="12"/>
        <v>0</v>
      </c>
      <c r="X10" s="39">
        <v>0</v>
      </c>
      <c r="Y10" s="31">
        <f t="shared" si="13"/>
        <v>0</v>
      </c>
      <c r="Z10" s="31">
        <f t="shared" si="14"/>
        <v>0</v>
      </c>
      <c r="AA10" s="173">
        <f t="shared" si="15"/>
        <v>0</v>
      </c>
      <c r="AB10" s="175">
        <f t="shared" si="15"/>
        <v>0</v>
      </c>
      <c r="AC10" s="175">
        <f t="shared" si="15"/>
        <v>0</v>
      </c>
      <c r="AD10" s="174"/>
      <c r="AE10" s="33">
        <f t="shared" si="16"/>
        <v>0</v>
      </c>
      <c r="AF10" s="33">
        <f t="shared" si="17"/>
        <v>0</v>
      </c>
      <c r="AG10" s="39">
        <v>0</v>
      </c>
      <c r="AH10" s="33">
        <f t="shared" si="18"/>
        <v>0</v>
      </c>
      <c r="AI10" s="33">
        <f t="shared" si="19"/>
        <v>0</v>
      </c>
      <c r="AJ10" s="33">
        <f t="shared" si="20"/>
        <v>0</v>
      </c>
      <c r="AK10" s="33">
        <f t="shared" si="20"/>
        <v>0</v>
      </c>
      <c r="AL10" s="33">
        <f t="shared" si="20"/>
        <v>0</v>
      </c>
      <c r="AM10" s="174"/>
      <c r="AN10" s="33">
        <f t="shared" si="21"/>
        <v>0</v>
      </c>
      <c r="AO10" s="33">
        <f t="shared" si="22"/>
        <v>0</v>
      </c>
      <c r="AP10" s="39">
        <v>0</v>
      </c>
      <c r="AQ10" s="33">
        <f t="shared" si="23"/>
        <v>0</v>
      </c>
      <c r="AR10" s="33">
        <f t="shared" si="24"/>
        <v>0</v>
      </c>
      <c r="AS10" s="33">
        <f t="shared" si="25"/>
        <v>0</v>
      </c>
      <c r="AT10" s="33">
        <f t="shared" si="25"/>
        <v>0</v>
      </c>
      <c r="AU10" s="33">
        <f t="shared" si="25"/>
        <v>0</v>
      </c>
      <c r="AV10" s="28">
        <v>0</v>
      </c>
      <c r="AW10" s="29">
        <f t="shared" si="26"/>
        <v>0</v>
      </c>
      <c r="AX10" s="29">
        <f t="shared" si="27"/>
        <v>0</v>
      </c>
      <c r="AY10" s="28">
        <v>0</v>
      </c>
      <c r="AZ10" s="33">
        <f t="shared" si="28"/>
        <v>0</v>
      </c>
      <c r="BA10" s="33">
        <f t="shared" si="29"/>
        <v>0</v>
      </c>
      <c r="BB10" s="29">
        <f t="shared" si="30"/>
        <v>0</v>
      </c>
      <c r="BC10" s="29">
        <f t="shared" si="30"/>
        <v>0</v>
      </c>
      <c r="BD10" s="29">
        <f t="shared" si="30"/>
        <v>0</v>
      </c>
      <c r="BE10" s="176">
        <f t="shared" si="0"/>
        <v>1</v>
      </c>
      <c r="BF10" s="35">
        <f t="shared" si="31"/>
        <v>4.6840000000000002</v>
      </c>
      <c r="BG10" s="35">
        <f t="shared" si="32"/>
        <v>28.103999999999999</v>
      </c>
      <c r="BH10" s="34">
        <f t="shared" si="33"/>
        <v>0</v>
      </c>
      <c r="BI10" s="35">
        <f t="shared" si="33"/>
        <v>0</v>
      </c>
      <c r="BJ10" s="35">
        <f t="shared" si="34"/>
        <v>0</v>
      </c>
      <c r="BK10" s="35">
        <f t="shared" si="35"/>
        <v>1</v>
      </c>
      <c r="BL10" s="35">
        <f t="shared" si="35"/>
        <v>4.6840000000000002</v>
      </c>
      <c r="BM10" s="35">
        <f t="shared" si="35"/>
        <v>28.103999999999999</v>
      </c>
      <c r="BN10" s="185">
        <f t="shared" si="36"/>
        <v>14.052</v>
      </c>
      <c r="BO10" s="205">
        <f t="shared" si="37"/>
        <v>28.1</v>
      </c>
    </row>
    <row r="11" spans="1:67" ht="17.25">
      <c r="A11" s="26">
        <v>4</v>
      </c>
      <c r="B11" s="171" t="s">
        <v>619</v>
      </c>
      <c r="C11" s="172"/>
      <c r="D11" s="33">
        <f t="shared" si="1"/>
        <v>0</v>
      </c>
      <c r="E11" s="31">
        <f t="shared" si="2"/>
        <v>0</v>
      </c>
      <c r="F11" s="28">
        <v>0</v>
      </c>
      <c r="G11" s="33">
        <f t="shared" si="3"/>
        <v>0</v>
      </c>
      <c r="H11" s="33">
        <f t="shared" si="4"/>
        <v>0</v>
      </c>
      <c r="I11" s="173">
        <f t="shared" si="5"/>
        <v>0</v>
      </c>
      <c r="J11" s="173">
        <f t="shared" si="5"/>
        <v>0</v>
      </c>
      <c r="K11" s="173">
        <f t="shared" si="5"/>
        <v>0</v>
      </c>
      <c r="L11" s="174"/>
      <c r="M11" s="33">
        <f t="shared" si="6"/>
        <v>0</v>
      </c>
      <c r="N11" s="33">
        <f t="shared" si="7"/>
        <v>0</v>
      </c>
      <c r="O11" s="39">
        <v>0</v>
      </c>
      <c r="P11" s="33">
        <f t="shared" si="8"/>
        <v>0</v>
      </c>
      <c r="Q11" s="33">
        <f t="shared" si="9"/>
        <v>0</v>
      </c>
      <c r="R11" s="173">
        <f t="shared" si="10"/>
        <v>0</v>
      </c>
      <c r="S11" s="173">
        <f t="shared" si="10"/>
        <v>0</v>
      </c>
      <c r="T11" s="173">
        <f t="shared" si="10"/>
        <v>0</v>
      </c>
      <c r="U11" s="174"/>
      <c r="V11" s="31">
        <f t="shared" si="11"/>
        <v>0</v>
      </c>
      <c r="W11" s="31">
        <f t="shared" si="12"/>
        <v>0</v>
      </c>
      <c r="X11" s="39">
        <v>0</v>
      </c>
      <c r="Y11" s="31">
        <f t="shared" si="13"/>
        <v>0</v>
      </c>
      <c r="Z11" s="31">
        <f t="shared" si="14"/>
        <v>0</v>
      </c>
      <c r="AA11" s="173">
        <f t="shared" si="15"/>
        <v>0</v>
      </c>
      <c r="AB11" s="175">
        <f t="shared" si="15"/>
        <v>0</v>
      </c>
      <c r="AC11" s="175">
        <f t="shared" si="15"/>
        <v>0</v>
      </c>
      <c r="AD11" s="174"/>
      <c r="AE11" s="33">
        <f t="shared" si="16"/>
        <v>0</v>
      </c>
      <c r="AF11" s="33">
        <f t="shared" si="17"/>
        <v>0</v>
      </c>
      <c r="AG11" s="39">
        <v>0</v>
      </c>
      <c r="AH11" s="33">
        <f t="shared" si="18"/>
        <v>0</v>
      </c>
      <c r="AI11" s="33">
        <f t="shared" si="19"/>
        <v>0</v>
      </c>
      <c r="AJ11" s="33">
        <f t="shared" si="20"/>
        <v>0</v>
      </c>
      <c r="AK11" s="33">
        <f t="shared" si="20"/>
        <v>0</v>
      </c>
      <c r="AL11" s="33">
        <f t="shared" si="20"/>
        <v>0</v>
      </c>
      <c r="AM11" s="174">
        <v>4</v>
      </c>
      <c r="AN11" s="33">
        <f t="shared" si="21"/>
        <v>18.736000000000001</v>
      </c>
      <c r="AO11" s="33">
        <f t="shared" si="22"/>
        <v>112.416</v>
      </c>
      <c r="AP11" s="39">
        <v>0</v>
      </c>
      <c r="AQ11" s="33">
        <f t="shared" si="23"/>
        <v>0</v>
      </c>
      <c r="AR11" s="33">
        <f t="shared" si="24"/>
        <v>0</v>
      </c>
      <c r="AS11" s="33">
        <f t="shared" si="25"/>
        <v>4</v>
      </c>
      <c r="AT11" s="33">
        <f t="shared" si="25"/>
        <v>18.736000000000001</v>
      </c>
      <c r="AU11" s="33">
        <f t="shared" si="25"/>
        <v>112.416</v>
      </c>
      <c r="AV11" s="28">
        <v>0</v>
      </c>
      <c r="AW11" s="29">
        <f t="shared" si="26"/>
        <v>0</v>
      </c>
      <c r="AX11" s="29">
        <f t="shared" si="27"/>
        <v>0</v>
      </c>
      <c r="AY11" s="28">
        <v>0</v>
      </c>
      <c r="AZ11" s="33">
        <f t="shared" si="28"/>
        <v>0</v>
      </c>
      <c r="BA11" s="33">
        <f t="shared" si="29"/>
        <v>0</v>
      </c>
      <c r="BB11" s="29">
        <f t="shared" si="30"/>
        <v>0</v>
      </c>
      <c r="BC11" s="29">
        <f t="shared" si="30"/>
        <v>0</v>
      </c>
      <c r="BD11" s="29">
        <f t="shared" si="30"/>
        <v>0</v>
      </c>
      <c r="BE11" s="176">
        <f t="shared" si="0"/>
        <v>4</v>
      </c>
      <c r="BF11" s="35">
        <f t="shared" si="31"/>
        <v>18.736000000000001</v>
      </c>
      <c r="BG11" s="35">
        <f t="shared" si="32"/>
        <v>112.416</v>
      </c>
      <c r="BH11" s="34">
        <f t="shared" si="33"/>
        <v>0</v>
      </c>
      <c r="BI11" s="35">
        <f t="shared" si="33"/>
        <v>0</v>
      </c>
      <c r="BJ11" s="35">
        <f t="shared" si="34"/>
        <v>0</v>
      </c>
      <c r="BK11" s="35">
        <f t="shared" si="35"/>
        <v>4</v>
      </c>
      <c r="BL11" s="35">
        <f t="shared" si="35"/>
        <v>18.736000000000001</v>
      </c>
      <c r="BM11" s="35">
        <f t="shared" si="35"/>
        <v>112.416</v>
      </c>
      <c r="BN11" s="185">
        <f t="shared" si="36"/>
        <v>56.207999999999998</v>
      </c>
      <c r="BO11" s="205">
        <f t="shared" si="37"/>
        <v>112.4</v>
      </c>
    </row>
    <row r="12" spans="1:67" ht="17.25">
      <c r="A12" s="26">
        <v>5</v>
      </c>
      <c r="B12" s="171" t="s">
        <v>620</v>
      </c>
      <c r="C12" s="172"/>
      <c r="D12" s="33">
        <f t="shared" si="1"/>
        <v>0</v>
      </c>
      <c r="E12" s="31">
        <f t="shared" si="2"/>
        <v>0</v>
      </c>
      <c r="F12" s="28">
        <v>0</v>
      </c>
      <c r="G12" s="33">
        <f t="shared" si="3"/>
        <v>0</v>
      </c>
      <c r="H12" s="33">
        <f t="shared" si="4"/>
        <v>0</v>
      </c>
      <c r="I12" s="173">
        <f t="shared" si="5"/>
        <v>0</v>
      </c>
      <c r="J12" s="173">
        <f t="shared" si="5"/>
        <v>0</v>
      </c>
      <c r="K12" s="173">
        <f t="shared" si="5"/>
        <v>0</v>
      </c>
      <c r="L12" s="174"/>
      <c r="M12" s="33">
        <f t="shared" si="6"/>
        <v>0</v>
      </c>
      <c r="N12" s="33">
        <f t="shared" si="7"/>
        <v>0</v>
      </c>
      <c r="O12" s="39">
        <v>0</v>
      </c>
      <c r="P12" s="33">
        <f t="shared" si="8"/>
        <v>0</v>
      </c>
      <c r="Q12" s="33">
        <f t="shared" si="9"/>
        <v>0</v>
      </c>
      <c r="R12" s="173">
        <f t="shared" si="10"/>
        <v>0</v>
      </c>
      <c r="S12" s="173">
        <f t="shared" si="10"/>
        <v>0</v>
      </c>
      <c r="T12" s="173">
        <f t="shared" si="10"/>
        <v>0</v>
      </c>
      <c r="U12" s="174"/>
      <c r="V12" s="31">
        <f t="shared" si="11"/>
        <v>0</v>
      </c>
      <c r="W12" s="31">
        <f t="shared" si="12"/>
        <v>0</v>
      </c>
      <c r="X12" s="39">
        <v>0</v>
      </c>
      <c r="Y12" s="31">
        <f t="shared" si="13"/>
        <v>0</v>
      </c>
      <c r="Z12" s="31">
        <f t="shared" si="14"/>
        <v>0</v>
      </c>
      <c r="AA12" s="173">
        <f t="shared" si="15"/>
        <v>0</v>
      </c>
      <c r="AB12" s="175">
        <f t="shared" si="15"/>
        <v>0</v>
      </c>
      <c r="AC12" s="175">
        <f t="shared" si="15"/>
        <v>0</v>
      </c>
      <c r="AD12" s="174"/>
      <c r="AE12" s="33">
        <f t="shared" si="16"/>
        <v>0</v>
      </c>
      <c r="AF12" s="33">
        <f t="shared" si="17"/>
        <v>0</v>
      </c>
      <c r="AG12" s="39">
        <v>0</v>
      </c>
      <c r="AH12" s="33">
        <f t="shared" si="18"/>
        <v>0</v>
      </c>
      <c r="AI12" s="33">
        <f t="shared" si="19"/>
        <v>0</v>
      </c>
      <c r="AJ12" s="33">
        <f t="shared" si="20"/>
        <v>0</v>
      </c>
      <c r="AK12" s="33">
        <f t="shared" si="20"/>
        <v>0</v>
      </c>
      <c r="AL12" s="33">
        <f t="shared" si="20"/>
        <v>0</v>
      </c>
      <c r="AM12" s="174">
        <v>2</v>
      </c>
      <c r="AN12" s="33">
        <f t="shared" si="21"/>
        <v>9.3680000000000003</v>
      </c>
      <c r="AO12" s="33">
        <f t="shared" si="22"/>
        <v>56.207999999999998</v>
      </c>
      <c r="AP12" s="39">
        <v>0</v>
      </c>
      <c r="AQ12" s="33">
        <f t="shared" si="23"/>
        <v>0</v>
      </c>
      <c r="AR12" s="33">
        <f t="shared" si="24"/>
        <v>0</v>
      </c>
      <c r="AS12" s="33">
        <f t="shared" si="25"/>
        <v>2</v>
      </c>
      <c r="AT12" s="33">
        <f t="shared" si="25"/>
        <v>9.3680000000000003</v>
      </c>
      <c r="AU12" s="33">
        <f t="shared" si="25"/>
        <v>56.207999999999998</v>
      </c>
      <c r="AV12" s="28">
        <v>0</v>
      </c>
      <c r="AW12" s="29">
        <f t="shared" si="26"/>
        <v>0</v>
      </c>
      <c r="AX12" s="29">
        <f t="shared" si="27"/>
        <v>0</v>
      </c>
      <c r="AY12" s="28">
        <v>0</v>
      </c>
      <c r="AZ12" s="33">
        <f t="shared" si="28"/>
        <v>0</v>
      </c>
      <c r="BA12" s="33">
        <f t="shared" si="29"/>
        <v>0</v>
      </c>
      <c r="BB12" s="29">
        <f t="shared" si="30"/>
        <v>0</v>
      </c>
      <c r="BC12" s="29">
        <f t="shared" si="30"/>
        <v>0</v>
      </c>
      <c r="BD12" s="29">
        <f t="shared" si="30"/>
        <v>0</v>
      </c>
      <c r="BE12" s="176">
        <f t="shared" si="0"/>
        <v>2</v>
      </c>
      <c r="BF12" s="35">
        <f t="shared" si="31"/>
        <v>9.3680000000000003</v>
      </c>
      <c r="BG12" s="35">
        <f t="shared" si="32"/>
        <v>56.207999999999998</v>
      </c>
      <c r="BH12" s="34">
        <f t="shared" si="33"/>
        <v>0</v>
      </c>
      <c r="BI12" s="35">
        <f t="shared" si="33"/>
        <v>0</v>
      </c>
      <c r="BJ12" s="35">
        <f t="shared" si="34"/>
        <v>0</v>
      </c>
      <c r="BK12" s="35">
        <f t="shared" si="35"/>
        <v>2</v>
      </c>
      <c r="BL12" s="35">
        <f t="shared" si="35"/>
        <v>9.3680000000000003</v>
      </c>
      <c r="BM12" s="35">
        <f t="shared" si="35"/>
        <v>56.207999999999998</v>
      </c>
      <c r="BN12" s="185">
        <f t="shared" si="36"/>
        <v>28.103999999999999</v>
      </c>
      <c r="BO12" s="205">
        <f t="shared" si="37"/>
        <v>56.2</v>
      </c>
    </row>
    <row r="13" spans="1:67" ht="17.25">
      <c r="A13" s="26">
        <v>6</v>
      </c>
      <c r="B13" s="171" t="s">
        <v>621</v>
      </c>
      <c r="C13" s="172">
        <v>1.5</v>
      </c>
      <c r="D13" s="33">
        <f t="shared" si="1"/>
        <v>7.0259999999999998</v>
      </c>
      <c r="E13" s="31">
        <f t="shared" si="2"/>
        <v>42.155999999999999</v>
      </c>
      <c r="F13" s="28">
        <v>0</v>
      </c>
      <c r="G13" s="33">
        <f t="shared" si="3"/>
        <v>0</v>
      </c>
      <c r="H13" s="33">
        <f t="shared" si="4"/>
        <v>0</v>
      </c>
      <c r="I13" s="173">
        <f t="shared" si="5"/>
        <v>1.5</v>
      </c>
      <c r="J13" s="173">
        <f t="shared" si="5"/>
        <v>7.0259999999999998</v>
      </c>
      <c r="K13" s="173">
        <f t="shared" si="5"/>
        <v>42.155999999999999</v>
      </c>
      <c r="L13" s="174">
        <v>0</v>
      </c>
      <c r="M13" s="33">
        <f t="shared" si="6"/>
        <v>0</v>
      </c>
      <c r="N13" s="33">
        <f t="shared" si="7"/>
        <v>0</v>
      </c>
      <c r="O13" s="39">
        <v>0</v>
      </c>
      <c r="P13" s="33">
        <f t="shared" si="8"/>
        <v>0</v>
      </c>
      <c r="Q13" s="33">
        <f t="shared" si="9"/>
        <v>0</v>
      </c>
      <c r="R13" s="173">
        <f t="shared" si="10"/>
        <v>0</v>
      </c>
      <c r="S13" s="173">
        <f t="shared" si="10"/>
        <v>0</v>
      </c>
      <c r="T13" s="173">
        <f t="shared" si="10"/>
        <v>0</v>
      </c>
      <c r="U13" s="174">
        <v>1.5</v>
      </c>
      <c r="V13" s="31">
        <f t="shared" si="11"/>
        <v>7.0259999999999998</v>
      </c>
      <c r="W13" s="31">
        <f t="shared" si="12"/>
        <v>42.155999999999999</v>
      </c>
      <c r="X13" s="39">
        <v>0</v>
      </c>
      <c r="Y13" s="31">
        <f t="shared" si="13"/>
        <v>0</v>
      </c>
      <c r="Z13" s="31">
        <f t="shared" si="14"/>
        <v>0</v>
      </c>
      <c r="AA13" s="173">
        <f t="shared" si="15"/>
        <v>1.5</v>
      </c>
      <c r="AB13" s="175">
        <f t="shared" si="15"/>
        <v>7.0259999999999998</v>
      </c>
      <c r="AC13" s="175">
        <f t="shared" si="15"/>
        <v>42.155999999999999</v>
      </c>
      <c r="AD13" s="174"/>
      <c r="AE13" s="33">
        <f t="shared" si="16"/>
        <v>0</v>
      </c>
      <c r="AF13" s="33">
        <f t="shared" si="17"/>
        <v>0</v>
      </c>
      <c r="AG13" s="39">
        <v>0</v>
      </c>
      <c r="AH13" s="33">
        <f t="shared" si="18"/>
        <v>0</v>
      </c>
      <c r="AI13" s="33">
        <f t="shared" si="19"/>
        <v>0</v>
      </c>
      <c r="AJ13" s="33">
        <f t="shared" si="20"/>
        <v>0</v>
      </c>
      <c r="AK13" s="33">
        <f t="shared" si="20"/>
        <v>0</v>
      </c>
      <c r="AL13" s="33">
        <f t="shared" si="20"/>
        <v>0</v>
      </c>
      <c r="AM13" s="174"/>
      <c r="AN13" s="33">
        <f t="shared" si="21"/>
        <v>0</v>
      </c>
      <c r="AO13" s="33">
        <f t="shared" si="22"/>
        <v>0</v>
      </c>
      <c r="AP13" s="39">
        <v>0</v>
      </c>
      <c r="AQ13" s="33">
        <f t="shared" si="23"/>
        <v>0</v>
      </c>
      <c r="AR13" s="33">
        <f t="shared" si="24"/>
        <v>0</v>
      </c>
      <c r="AS13" s="33">
        <f t="shared" si="25"/>
        <v>0</v>
      </c>
      <c r="AT13" s="33">
        <f t="shared" si="25"/>
        <v>0</v>
      </c>
      <c r="AU13" s="33">
        <f t="shared" si="25"/>
        <v>0</v>
      </c>
      <c r="AV13" s="28">
        <v>0</v>
      </c>
      <c r="AW13" s="29">
        <f t="shared" si="26"/>
        <v>0</v>
      </c>
      <c r="AX13" s="29">
        <f t="shared" si="27"/>
        <v>0</v>
      </c>
      <c r="AY13" s="28">
        <v>0</v>
      </c>
      <c r="AZ13" s="33">
        <f t="shared" si="28"/>
        <v>0</v>
      </c>
      <c r="BA13" s="33">
        <f t="shared" si="29"/>
        <v>0</v>
      </c>
      <c r="BB13" s="29">
        <f t="shared" si="30"/>
        <v>0</v>
      </c>
      <c r="BC13" s="29">
        <f t="shared" si="30"/>
        <v>0</v>
      </c>
      <c r="BD13" s="29">
        <f t="shared" si="30"/>
        <v>0</v>
      </c>
      <c r="BE13" s="176">
        <f t="shared" si="0"/>
        <v>3</v>
      </c>
      <c r="BF13" s="35">
        <f t="shared" si="31"/>
        <v>14.052</v>
      </c>
      <c r="BG13" s="35">
        <f t="shared" si="32"/>
        <v>84.311999999999998</v>
      </c>
      <c r="BH13" s="34">
        <f t="shared" si="33"/>
        <v>0</v>
      </c>
      <c r="BI13" s="35">
        <f t="shared" si="33"/>
        <v>0</v>
      </c>
      <c r="BJ13" s="35">
        <f t="shared" si="34"/>
        <v>0</v>
      </c>
      <c r="BK13" s="35">
        <f t="shared" si="35"/>
        <v>3</v>
      </c>
      <c r="BL13" s="35">
        <f t="shared" si="35"/>
        <v>14.052</v>
      </c>
      <c r="BM13" s="35">
        <f t="shared" si="35"/>
        <v>84.311999999999998</v>
      </c>
      <c r="BN13" s="185">
        <f t="shared" si="36"/>
        <v>42.155999999999999</v>
      </c>
      <c r="BO13" s="205">
        <f t="shared" si="37"/>
        <v>84.3</v>
      </c>
    </row>
    <row r="14" spans="1:67" ht="17.25">
      <c r="A14" s="26">
        <v>7</v>
      </c>
      <c r="B14" s="171" t="s">
        <v>622</v>
      </c>
      <c r="C14" s="172"/>
      <c r="D14" s="33">
        <f t="shared" si="1"/>
        <v>0</v>
      </c>
      <c r="E14" s="31">
        <f t="shared" si="2"/>
        <v>0</v>
      </c>
      <c r="F14" s="28">
        <v>0</v>
      </c>
      <c r="G14" s="33">
        <f t="shared" si="3"/>
        <v>0</v>
      </c>
      <c r="H14" s="33">
        <f t="shared" si="4"/>
        <v>0</v>
      </c>
      <c r="I14" s="173">
        <f t="shared" si="5"/>
        <v>0</v>
      </c>
      <c r="J14" s="173">
        <f t="shared" si="5"/>
        <v>0</v>
      </c>
      <c r="K14" s="173">
        <f t="shared" si="5"/>
        <v>0</v>
      </c>
      <c r="L14" s="174"/>
      <c r="M14" s="33">
        <f t="shared" si="6"/>
        <v>0</v>
      </c>
      <c r="N14" s="33">
        <f t="shared" si="7"/>
        <v>0</v>
      </c>
      <c r="O14" s="39">
        <v>0</v>
      </c>
      <c r="P14" s="33">
        <f t="shared" si="8"/>
        <v>0</v>
      </c>
      <c r="Q14" s="33">
        <f t="shared" si="9"/>
        <v>0</v>
      </c>
      <c r="R14" s="173">
        <f t="shared" si="10"/>
        <v>0</v>
      </c>
      <c r="S14" s="173">
        <f t="shared" si="10"/>
        <v>0</v>
      </c>
      <c r="T14" s="173">
        <f t="shared" si="10"/>
        <v>0</v>
      </c>
      <c r="U14" s="174"/>
      <c r="V14" s="31">
        <f t="shared" si="11"/>
        <v>0</v>
      </c>
      <c r="W14" s="31">
        <f t="shared" si="12"/>
        <v>0</v>
      </c>
      <c r="X14" s="39">
        <v>0</v>
      </c>
      <c r="Y14" s="31">
        <f t="shared" si="13"/>
        <v>0</v>
      </c>
      <c r="Z14" s="31">
        <f t="shared" si="14"/>
        <v>0</v>
      </c>
      <c r="AA14" s="173">
        <f t="shared" si="15"/>
        <v>0</v>
      </c>
      <c r="AB14" s="175">
        <f t="shared" si="15"/>
        <v>0</v>
      </c>
      <c r="AC14" s="175">
        <f t="shared" si="15"/>
        <v>0</v>
      </c>
      <c r="AD14" s="174"/>
      <c r="AE14" s="33">
        <f t="shared" si="16"/>
        <v>0</v>
      </c>
      <c r="AF14" s="33">
        <f t="shared" si="17"/>
        <v>0</v>
      </c>
      <c r="AG14" s="39">
        <v>0</v>
      </c>
      <c r="AH14" s="33">
        <f t="shared" si="18"/>
        <v>0</v>
      </c>
      <c r="AI14" s="33">
        <f t="shared" si="19"/>
        <v>0</v>
      </c>
      <c r="AJ14" s="33">
        <f t="shared" si="20"/>
        <v>0</v>
      </c>
      <c r="AK14" s="33">
        <f t="shared" si="20"/>
        <v>0</v>
      </c>
      <c r="AL14" s="33">
        <f t="shared" si="20"/>
        <v>0</v>
      </c>
      <c r="AM14" s="174">
        <v>0</v>
      </c>
      <c r="AN14" s="33">
        <f t="shared" si="21"/>
        <v>0</v>
      </c>
      <c r="AO14" s="33">
        <f t="shared" si="22"/>
        <v>0</v>
      </c>
      <c r="AP14" s="39">
        <v>0</v>
      </c>
      <c r="AQ14" s="33">
        <f t="shared" si="23"/>
        <v>0</v>
      </c>
      <c r="AR14" s="33">
        <f t="shared" si="24"/>
        <v>0</v>
      </c>
      <c r="AS14" s="33">
        <f t="shared" si="25"/>
        <v>0</v>
      </c>
      <c r="AT14" s="33">
        <f t="shared" si="25"/>
        <v>0</v>
      </c>
      <c r="AU14" s="33">
        <f t="shared" si="25"/>
        <v>0</v>
      </c>
      <c r="AV14" s="36">
        <v>0</v>
      </c>
      <c r="AW14" s="29">
        <f t="shared" si="26"/>
        <v>0</v>
      </c>
      <c r="AX14" s="29">
        <f t="shared" si="27"/>
        <v>0</v>
      </c>
      <c r="AY14" s="28">
        <v>0</v>
      </c>
      <c r="AZ14" s="33">
        <f t="shared" si="28"/>
        <v>0</v>
      </c>
      <c r="BA14" s="33">
        <f t="shared" si="29"/>
        <v>0</v>
      </c>
      <c r="BB14" s="29">
        <f t="shared" si="30"/>
        <v>0</v>
      </c>
      <c r="BC14" s="29">
        <f t="shared" si="30"/>
        <v>0</v>
      </c>
      <c r="BD14" s="29">
        <f t="shared" si="30"/>
        <v>0</v>
      </c>
      <c r="BE14" s="176">
        <f t="shared" si="0"/>
        <v>0</v>
      </c>
      <c r="BF14" s="35">
        <f t="shared" si="31"/>
        <v>0</v>
      </c>
      <c r="BG14" s="35">
        <f t="shared" si="32"/>
        <v>0</v>
      </c>
      <c r="BH14" s="34">
        <f t="shared" si="33"/>
        <v>0</v>
      </c>
      <c r="BI14" s="35">
        <f t="shared" si="33"/>
        <v>0</v>
      </c>
      <c r="BJ14" s="35">
        <f t="shared" si="34"/>
        <v>0</v>
      </c>
      <c r="BK14" s="35">
        <f t="shared" si="35"/>
        <v>0</v>
      </c>
      <c r="BL14" s="35">
        <f t="shared" si="35"/>
        <v>0</v>
      </c>
      <c r="BM14" s="35">
        <f t="shared" si="35"/>
        <v>0</v>
      </c>
      <c r="BN14" s="185">
        <f t="shared" si="36"/>
        <v>0</v>
      </c>
      <c r="BO14" s="205">
        <f t="shared" si="37"/>
        <v>0</v>
      </c>
    </row>
    <row r="15" spans="1:67" ht="17.25">
      <c r="A15" s="26">
        <v>8</v>
      </c>
      <c r="B15" s="171" t="s">
        <v>623</v>
      </c>
      <c r="C15" s="172">
        <v>2</v>
      </c>
      <c r="D15" s="33">
        <f t="shared" si="1"/>
        <v>9.3680000000000003</v>
      </c>
      <c r="E15" s="31">
        <f t="shared" si="2"/>
        <v>56.207999999999998</v>
      </c>
      <c r="F15" s="28">
        <v>0</v>
      </c>
      <c r="G15" s="33">
        <f t="shared" si="3"/>
        <v>0</v>
      </c>
      <c r="H15" s="33">
        <f t="shared" si="4"/>
        <v>0</v>
      </c>
      <c r="I15" s="173">
        <f t="shared" si="5"/>
        <v>2</v>
      </c>
      <c r="J15" s="173">
        <f t="shared" si="5"/>
        <v>9.3680000000000003</v>
      </c>
      <c r="K15" s="173">
        <f t="shared" si="5"/>
        <v>56.207999999999998</v>
      </c>
      <c r="L15" s="174">
        <v>1</v>
      </c>
      <c r="M15" s="33">
        <f t="shared" si="6"/>
        <v>4.6840000000000002</v>
      </c>
      <c r="N15" s="33">
        <f t="shared" si="7"/>
        <v>28.103999999999999</v>
      </c>
      <c r="O15" s="39">
        <v>0</v>
      </c>
      <c r="P15" s="33">
        <f t="shared" si="8"/>
        <v>0</v>
      </c>
      <c r="Q15" s="33">
        <f t="shared" si="9"/>
        <v>0</v>
      </c>
      <c r="R15" s="173">
        <f t="shared" si="10"/>
        <v>1</v>
      </c>
      <c r="S15" s="173">
        <f t="shared" si="10"/>
        <v>4.6840000000000002</v>
      </c>
      <c r="T15" s="173">
        <f t="shared" si="10"/>
        <v>28.103999999999999</v>
      </c>
      <c r="U15" s="174">
        <v>5</v>
      </c>
      <c r="V15" s="31">
        <f t="shared" si="11"/>
        <v>23.42</v>
      </c>
      <c r="W15" s="31">
        <f t="shared" si="12"/>
        <v>140.52000000000001</v>
      </c>
      <c r="X15" s="39">
        <v>0</v>
      </c>
      <c r="Y15" s="31">
        <f t="shared" si="13"/>
        <v>0</v>
      </c>
      <c r="Z15" s="31">
        <f t="shared" si="14"/>
        <v>0</v>
      </c>
      <c r="AA15" s="173">
        <f t="shared" si="15"/>
        <v>5</v>
      </c>
      <c r="AB15" s="175">
        <f t="shared" si="15"/>
        <v>23.42</v>
      </c>
      <c r="AC15" s="175">
        <f t="shared" si="15"/>
        <v>140.52000000000001</v>
      </c>
      <c r="AD15" s="174"/>
      <c r="AE15" s="33">
        <f t="shared" si="16"/>
        <v>0</v>
      </c>
      <c r="AF15" s="33">
        <f t="shared" si="17"/>
        <v>0</v>
      </c>
      <c r="AG15" s="39">
        <v>0</v>
      </c>
      <c r="AH15" s="33">
        <f t="shared" si="18"/>
        <v>0</v>
      </c>
      <c r="AI15" s="33">
        <f t="shared" si="19"/>
        <v>0</v>
      </c>
      <c r="AJ15" s="33">
        <f t="shared" si="20"/>
        <v>0</v>
      </c>
      <c r="AK15" s="33">
        <f t="shared" si="20"/>
        <v>0</v>
      </c>
      <c r="AL15" s="33">
        <f t="shared" si="20"/>
        <v>0</v>
      </c>
      <c r="AM15" s="174">
        <v>1</v>
      </c>
      <c r="AN15" s="33">
        <f t="shared" si="21"/>
        <v>4.6840000000000002</v>
      </c>
      <c r="AO15" s="33">
        <f t="shared" si="22"/>
        <v>28.103999999999999</v>
      </c>
      <c r="AP15" s="39">
        <v>2</v>
      </c>
      <c r="AQ15" s="33">
        <f>AP15*3.822</f>
        <v>7.6440000000000001</v>
      </c>
      <c r="AR15" s="33">
        <f t="shared" si="24"/>
        <v>45.864000000000004</v>
      </c>
      <c r="AS15" s="33">
        <f t="shared" si="25"/>
        <v>3</v>
      </c>
      <c r="AT15" s="33">
        <f t="shared" si="25"/>
        <v>12.327999999999999</v>
      </c>
      <c r="AU15" s="33">
        <f t="shared" si="25"/>
        <v>73.968000000000004</v>
      </c>
      <c r="AV15" s="28">
        <v>0</v>
      </c>
      <c r="AW15" s="29">
        <f t="shared" si="26"/>
        <v>0</v>
      </c>
      <c r="AX15" s="29">
        <f t="shared" si="27"/>
        <v>0</v>
      </c>
      <c r="AY15" s="28">
        <v>0</v>
      </c>
      <c r="AZ15" s="33">
        <f t="shared" si="28"/>
        <v>0</v>
      </c>
      <c r="BA15" s="33">
        <f t="shared" si="29"/>
        <v>0</v>
      </c>
      <c r="BB15" s="29">
        <f t="shared" si="30"/>
        <v>0</v>
      </c>
      <c r="BC15" s="29">
        <f t="shared" si="30"/>
        <v>0</v>
      </c>
      <c r="BD15" s="29">
        <f t="shared" si="30"/>
        <v>0</v>
      </c>
      <c r="BE15" s="176">
        <f t="shared" si="0"/>
        <v>8</v>
      </c>
      <c r="BF15" s="35">
        <f t="shared" si="31"/>
        <v>37.472000000000001</v>
      </c>
      <c r="BG15" s="35">
        <f t="shared" si="32"/>
        <v>224.83199999999999</v>
      </c>
      <c r="BH15" s="34">
        <f t="shared" si="33"/>
        <v>2</v>
      </c>
      <c r="BI15" s="35">
        <f t="shared" si="33"/>
        <v>7.6440000000000001</v>
      </c>
      <c r="BJ15" s="35">
        <f t="shared" si="34"/>
        <v>45.864000000000004</v>
      </c>
      <c r="BK15" s="35">
        <f t="shared" si="35"/>
        <v>10</v>
      </c>
      <c r="BL15" s="35">
        <f t="shared" si="35"/>
        <v>45.116</v>
      </c>
      <c r="BM15" s="35">
        <f t="shared" si="35"/>
        <v>270.69600000000003</v>
      </c>
      <c r="BN15" s="185">
        <f t="shared" si="36"/>
        <v>135.34800000000001</v>
      </c>
      <c r="BO15" s="205">
        <f t="shared" si="37"/>
        <v>270.7</v>
      </c>
    </row>
    <row r="16" spans="1:67" ht="17.25">
      <c r="A16" s="26">
        <v>9</v>
      </c>
      <c r="B16" s="171" t="s">
        <v>624</v>
      </c>
      <c r="C16" s="172"/>
      <c r="D16" s="33">
        <f t="shared" si="1"/>
        <v>0</v>
      </c>
      <c r="E16" s="31">
        <f t="shared" si="2"/>
        <v>0</v>
      </c>
      <c r="F16" s="28">
        <v>0</v>
      </c>
      <c r="G16" s="33">
        <f t="shared" si="3"/>
        <v>0</v>
      </c>
      <c r="H16" s="33">
        <f t="shared" si="4"/>
        <v>0</v>
      </c>
      <c r="I16" s="173">
        <f t="shared" si="5"/>
        <v>0</v>
      </c>
      <c r="J16" s="173">
        <f t="shared" si="5"/>
        <v>0</v>
      </c>
      <c r="K16" s="173">
        <f t="shared" si="5"/>
        <v>0</v>
      </c>
      <c r="L16" s="174"/>
      <c r="M16" s="33">
        <f t="shared" si="6"/>
        <v>0</v>
      </c>
      <c r="N16" s="33">
        <f t="shared" si="7"/>
        <v>0</v>
      </c>
      <c r="O16" s="39">
        <v>0</v>
      </c>
      <c r="P16" s="33">
        <f t="shared" si="8"/>
        <v>0</v>
      </c>
      <c r="Q16" s="33">
        <f t="shared" si="9"/>
        <v>0</v>
      </c>
      <c r="R16" s="173">
        <f t="shared" si="10"/>
        <v>0</v>
      </c>
      <c r="S16" s="173">
        <f t="shared" si="10"/>
        <v>0</v>
      </c>
      <c r="T16" s="173">
        <f t="shared" si="10"/>
        <v>0</v>
      </c>
      <c r="U16" s="174">
        <v>5</v>
      </c>
      <c r="V16" s="31">
        <f t="shared" si="11"/>
        <v>23.42</v>
      </c>
      <c r="W16" s="31">
        <f t="shared" si="12"/>
        <v>140.52000000000001</v>
      </c>
      <c r="X16" s="39">
        <v>0</v>
      </c>
      <c r="Y16" s="31">
        <f t="shared" si="13"/>
        <v>0</v>
      </c>
      <c r="Z16" s="31">
        <f t="shared" si="14"/>
        <v>0</v>
      </c>
      <c r="AA16" s="173">
        <f t="shared" si="15"/>
        <v>5</v>
      </c>
      <c r="AB16" s="175">
        <f t="shared" si="15"/>
        <v>23.42</v>
      </c>
      <c r="AC16" s="175">
        <f t="shared" si="15"/>
        <v>140.52000000000001</v>
      </c>
      <c r="AD16" s="174"/>
      <c r="AE16" s="33">
        <f t="shared" si="16"/>
        <v>0</v>
      </c>
      <c r="AF16" s="33">
        <f t="shared" si="17"/>
        <v>0</v>
      </c>
      <c r="AG16" s="39">
        <v>0</v>
      </c>
      <c r="AH16" s="33">
        <f t="shared" si="18"/>
        <v>0</v>
      </c>
      <c r="AI16" s="33">
        <f t="shared" si="19"/>
        <v>0</v>
      </c>
      <c r="AJ16" s="33">
        <f t="shared" si="20"/>
        <v>0</v>
      </c>
      <c r="AK16" s="33">
        <f t="shared" si="20"/>
        <v>0</v>
      </c>
      <c r="AL16" s="33">
        <f t="shared" si="20"/>
        <v>0</v>
      </c>
      <c r="AM16" s="174">
        <v>1</v>
      </c>
      <c r="AN16" s="33">
        <f t="shared" si="21"/>
        <v>4.6840000000000002</v>
      </c>
      <c r="AO16" s="33">
        <f t="shared" si="22"/>
        <v>28.103999999999999</v>
      </c>
      <c r="AP16" s="39">
        <v>0</v>
      </c>
      <c r="AQ16" s="33">
        <f t="shared" si="23"/>
        <v>0</v>
      </c>
      <c r="AR16" s="33">
        <f t="shared" si="24"/>
        <v>0</v>
      </c>
      <c r="AS16" s="33">
        <f t="shared" si="25"/>
        <v>1</v>
      </c>
      <c r="AT16" s="33">
        <f t="shared" si="25"/>
        <v>4.6840000000000002</v>
      </c>
      <c r="AU16" s="33">
        <f t="shared" si="25"/>
        <v>28.103999999999999</v>
      </c>
      <c r="AV16" s="28">
        <v>0</v>
      </c>
      <c r="AW16" s="29">
        <f t="shared" si="26"/>
        <v>0</v>
      </c>
      <c r="AX16" s="29">
        <f t="shared" si="27"/>
        <v>0</v>
      </c>
      <c r="AY16" s="28">
        <v>0</v>
      </c>
      <c r="AZ16" s="33">
        <f t="shared" si="28"/>
        <v>0</v>
      </c>
      <c r="BA16" s="33">
        <f t="shared" si="29"/>
        <v>0</v>
      </c>
      <c r="BB16" s="29">
        <f t="shared" si="30"/>
        <v>0</v>
      </c>
      <c r="BC16" s="29">
        <f t="shared" si="30"/>
        <v>0</v>
      </c>
      <c r="BD16" s="29">
        <f t="shared" si="30"/>
        <v>0</v>
      </c>
      <c r="BE16" s="176">
        <f t="shared" si="0"/>
        <v>6</v>
      </c>
      <c r="BF16" s="35">
        <f t="shared" si="31"/>
        <v>28.103999999999999</v>
      </c>
      <c r="BG16" s="35">
        <f t="shared" si="32"/>
        <v>168.624</v>
      </c>
      <c r="BH16" s="34">
        <f t="shared" si="33"/>
        <v>0</v>
      </c>
      <c r="BI16" s="35">
        <f t="shared" si="33"/>
        <v>0</v>
      </c>
      <c r="BJ16" s="35">
        <f t="shared" si="34"/>
        <v>0</v>
      </c>
      <c r="BK16" s="35">
        <f t="shared" si="35"/>
        <v>6</v>
      </c>
      <c r="BL16" s="35">
        <f t="shared" si="35"/>
        <v>28.103999999999999</v>
      </c>
      <c r="BM16" s="35">
        <f t="shared" si="35"/>
        <v>168.624</v>
      </c>
      <c r="BN16" s="185">
        <f t="shared" si="36"/>
        <v>84.311999999999998</v>
      </c>
      <c r="BO16" s="205">
        <f t="shared" si="37"/>
        <v>168.6</v>
      </c>
    </row>
    <row r="17" spans="1:67" ht="17.25">
      <c r="A17" s="26">
        <v>10</v>
      </c>
      <c r="B17" s="171" t="s">
        <v>336</v>
      </c>
      <c r="C17" s="172"/>
      <c r="D17" s="33">
        <f t="shared" si="1"/>
        <v>0</v>
      </c>
      <c r="E17" s="31">
        <f t="shared" si="2"/>
        <v>0</v>
      </c>
      <c r="F17" s="28">
        <v>0</v>
      </c>
      <c r="G17" s="33">
        <f t="shared" si="3"/>
        <v>0</v>
      </c>
      <c r="H17" s="33">
        <f t="shared" si="4"/>
        <v>0</v>
      </c>
      <c r="I17" s="173">
        <f t="shared" si="5"/>
        <v>0</v>
      </c>
      <c r="J17" s="173">
        <f t="shared" si="5"/>
        <v>0</v>
      </c>
      <c r="K17" s="173">
        <f t="shared" si="5"/>
        <v>0</v>
      </c>
      <c r="L17" s="174"/>
      <c r="M17" s="33">
        <f t="shared" si="6"/>
        <v>0</v>
      </c>
      <c r="N17" s="33">
        <f t="shared" si="7"/>
        <v>0</v>
      </c>
      <c r="O17" s="39">
        <v>0</v>
      </c>
      <c r="P17" s="33">
        <f t="shared" si="8"/>
        <v>0</v>
      </c>
      <c r="Q17" s="33">
        <f t="shared" si="9"/>
        <v>0</v>
      </c>
      <c r="R17" s="173">
        <f t="shared" si="10"/>
        <v>0</v>
      </c>
      <c r="S17" s="173">
        <f t="shared" si="10"/>
        <v>0</v>
      </c>
      <c r="T17" s="173">
        <f t="shared" si="10"/>
        <v>0</v>
      </c>
      <c r="U17" s="174">
        <v>6.5</v>
      </c>
      <c r="V17" s="31">
        <f t="shared" si="11"/>
        <v>30.446000000000002</v>
      </c>
      <c r="W17" s="31">
        <f t="shared" si="12"/>
        <v>182.67600000000002</v>
      </c>
      <c r="X17" s="39">
        <v>0</v>
      </c>
      <c r="Y17" s="31">
        <f t="shared" si="13"/>
        <v>0</v>
      </c>
      <c r="Z17" s="31">
        <f t="shared" si="14"/>
        <v>0</v>
      </c>
      <c r="AA17" s="173">
        <f t="shared" si="15"/>
        <v>6.5</v>
      </c>
      <c r="AB17" s="175">
        <f t="shared" si="15"/>
        <v>30.446000000000002</v>
      </c>
      <c r="AC17" s="175">
        <f t="shared" si="15"/>
        <v>182.67600000000002</v>
      </c>
      <c r="AD17" s="174"/>
      <c r="AE17" s="33">
        <f t="shared" si="16"/>
        <v>0</v>
      </c>
      <c r="AF17" s="33">
        <f t="shared" si="17"/>
        <v>0</v>
      </c>
      <c r="AG17" s="39">
        <v>0</v>
      </c>
      <c r="AH17" s="33">
        <f t="shared" si="18"/>
        <v>0</v>
      </c>
      <c r="AI17" s="33">
        <f t="shared" si="19"/>
        <v>0</v>
      </c>
      <c r="AJ17" s="33">
        <f t="shared" si="20"/>
        <v>0</v>
      </c>
      <c r="AK17" s="33">
        <f t="shared" si="20"/>
        <v>0</v>
      </c>
      <c r="AL17" s="33">
        <f t="shared" si="20"/>
        <v>0</v>
      </c>
      <c r="AM17" s="174"/>
      <c r="AN17" s="33">
        <f t="shared" si="21"/>
        <v>0</v>
      </c>
      <c r="AO17" s="33">
        <f t="shared" si="22"/>
        <v>0</v>
      </c>
      <c r="AP17" s="39">
        <v>0</v>
      </c>
      <c r="AQ17" s="33">
        <f t="shared" si="23"/>
        <v>0</v>
      </c>
      <c r="AR17" s="33">
        <f t="shared" si="24"/>
        <v>0</v>
      </c>
      <c r="AS17" s="33">
        <f t="shared" si="25"/>
        <v>0</v>
      </c>
      <c r="AT17" s="33">
        <f t="shared" si="25"/>
        <v>0</v>
      </c>
      <c r="AU17" s="33">
        <f t="shared" si="25"/>
        <v>0</v>
      </c>
      <c r="AV17" s="28">
        <v>0</v>
      </c>
      <c r="AW17" s="29">
        <f t="shared" si="26"/>
        <v>0</v>
      </c>
      <c r="AX17" s="29">
        <f t="shared" si="27"/>
        <v>0</v>
      </c>
      <c r="AY17" s="28">
        <v>0</v>
      </c>
      <c r="AZ17" s="33">
        <f t="shared" si="28"/>
        <v>0</v>
      </c>
      <c r="BA17" s="33">
        <f t="shared" si="29"/>
        <v>0</v>
      </c>
      <c r="BB17" s="29">
        <f t="shared" si="30"/>
        <v>0</v>
      </c>
      <c r="BC17" s="29">
        <f t="shared" si="30"/>
        <v>0</v>
      </c>
      <c r="BD17" s="29">
        <f t="shared" si="30"/>
        <v>0</v>
      </c>
      <c r="BE17" s="176">
        <f t="shared" si="0"/>
        <v>6.5</v>
      </c>
      <c r="BF17" s="35">
        <f t="shared" si="31"/>
        <v>30.446000000000002</v>
      </c>
      <c r="BG17" s="35">
        <f t="shared" si="32"/>
        <v>182.67600000000002</v>
      </c>
      <c r="BH17" s="34">
        <f t="shared" si="33"/>
        <v>0</v>
      </c>
      <c r="BI17" s="35">
        <f t="shared" si="33"/>
        <v>0</v>
      </c>
      <c r="BJ17" s="35">
        <f t="shared" si="34"/>
        <v>0</v>
      </c>
      <c r="BK17" s="35">
        <f t="shared" si="35"/>
        <v>6.5</v>
      </c>
      <c r="BL17" s="35">
        <f t="shared" si="35"/>
        <v>30.446000000000002</v>
      </c>
      <c r="BM17" s="35">
        <f t="shared" si="35"/>
        <v>182.67600000000002</v>
      </c>
      <c r="BN17" s="185">
        <f t="shared" si="36"/>
        <v>91.338000000000008</v>
      </c>
      <c r="BO17" s="205">
        <f t="shared" si="37"/>
        <v>182.7</v>
      </c>
    </row>
    <row r="18" spans="1:67" ht="17.25">
      <c r="A18" s="26">
        <v>11</v>
      </c>
      <c r="B18" s="171" t="s">
        <v>625</v>
      </c>
      <c r="C18" s="172"/>
      <c r="D18" s="33">
        <f t="shared" si="1"/>
        <v>0</v>
      </c>
      <c r="E18" s="31">
        <f t="shared" si="2"/>
        <v>0</v>
      </c>
      <c r="F18" s="28">
        <v>0</v>
      </c>
      <c r="G18" s="33">
        <f t="shared" si="3"/>
        <v>0</v>
      </c>
      <c r="H18" s="33">
        <f t="shared" si="4"/>
        <v>0</v>
      </c>
      <c r="I18" s="173">
        <f t="shared" si="5"/>
        <v>0</v>
      </c>
      <c r="J18" s="173">
        <f t="shared" si="5"/>
        <v>0</v>
      </c>
      <c r="K18" s="173">
        <f t="shared" si="5"/>
        <v>0</v>
      </c>
      <c r="L18" s="174"/>
      <c r="M18" s="33">
        <f t="shared" si="6"/>
        <v>0</v>
      </c>
      <c r="N18" s="33">
        <f t="shared" si="7"/>
        <v>0</v>
      </c>
      <c r="O18" s="39">
        <v>0</v>
      </c>
      <c r="P18" s="33">
        <f t="shared" si="8"/>
        <v>0</v>
      </c>
      <c r="Q18" s="33">
        <f t="shared" si="9"/>
        <v>0</v>
      </c>
      <c r="R18" s="173">
        <f t="shared" si="10"/>
        <v>0</v>
      </c>
      <c r="S18" s="173">
        <f t="shared" si="10"/>
        <v>0</v>
      </c>
      <c r="T18" s="173">
        <f t="shared" si="10"/>
        <v>0</v>
      </c>
      <c r="U18" s="174"/>
      <c r="V18" s="31">
        <f t="shared" si="11"/>
        <v>0</v>
      </c>
      <c r="W18" s="31">
        <f t="shared" si="12"/>
        <v>0</v>
      </c>
      <c r="X18" s="39">
        <v>0</v>
      </c>
      <c r="Y18" s="31">
        <f t="shared" si="13"/>
        <v>0</v>
      </c>
      <c r="Z18" s="31">
        <f t="shared" si="14"/>
        <v>0</v>
      </c>
      <c r="AA18" s="173">
        <f t="shared" si="15"/>
        <v>0</v>
      </c>
      <c r="AB18" s="175">
        <f t="shared" si="15"/>
        <v>0</v>
      </c>
      <c r="AC18" s="175">
        <f t="shared" si="15"/>
        <v>0</v>
      </c>
      <c r="AD18" s="174"/>
      <c r="AE18" s="33">
        <f t="shared" si="16"/>
        <v>0</v>
      </c>
      <c r="AF18" s="33">
        <f t="shared" si="17"/>
        <v>0</v>
      </c>
      <c r="AG18" s="39">
        <v>0</v>
      </c>
      <c r="AH18" s="33">
        <f t="shared" si="18"/>
        <v>0</v>
      </c>
      <c r="AI18" s="33">
        <f t="shared" si="19"/>
        <v>0</v>
      </c>
      <c r="AJ18" s="33">
        <f t="shared" si="20"/>
        <v>0</v>
      </c>
      <c r="AK18" s="33">
        <f t="shared" si="20"/>
        <v>0</v>
      </c>
      <c r="AL18" s="33">
        <f t="shared" si="20"/>
        <v>0</v>
      </c>
      <c r="AM18" s="174">
        <v>0</v>
      </c>
      <c r="AN18" s="33">
        <f t="shared" si="21"/>
        <v>0</v>
      </c>
      <c r="AO18" s="33">
        <f t="shared" si="22"/>
        <v>0</v>
      </c>
      <c r="AP18" s="39">
        <v>0</v>
      </c>
      <c r="AQ18" s="33">
        <f t="shared" si="23"/>
        <v>0</v>
      </c>
      <c r="AR18" s="33">
        <f t="shared" si="24"/>
        <v>0</v>
      </c>
      <c r="AS18" s="33">
        <f t="shared" si="25"/>
        <v>0</v>
      </c>
      <c r="AT18" s="33">
        <f t="shared" si="25"/>
        <v>0</v>
      </c>
      <c r="AU18" s="33">
        <f t="shared" si="25"/>
        <v>0</v>
      </c>
      <c r="AV18" s="28">
        <v>0</v>
      </c>
      <c r="AW18" s="29">
        <f t="shared" si="26"/>
        <v>0</v>
      </c>
      <c r="AX18" s="29">
        <f t="shared" si="27"/>
        <v>0</v>
      </c>
      <c r="AY18" s="28">
        <v>0</v>
      </c>
      <c r="AZ18" s="33">
        <f t="shared" si="28"/>
        <v>0</v>
      </c>
      <c r="BA18" s="33">
        <f t="shared" si="29"/>
        <v>0</v>
      </c>
      <c r="BB18" s="29">
        <f t="shared" si="30"/>
        <v>0</v>
      </c>
      <c r="BC18" s="29">
        <f t="shared" si="30"/>
        <v>0</v>
      </c>
      <c r="BD18" s="29">
        <f t="shared" si="30"/>
        <v>0</v>
      </c>
      <c r="BE18" s="176">
        <f t="shared" si="0"/>
        <v>0</v>
      </c>
      <c r="BF18" s="35">
        <f t="shared" si="31"/>
        <v>0</v>
      </c>
      <c r="BG18" s="35">
        <f t="shared" si="32"/>
        <v>0</v>
      </c>
      <c r="BH18" s="34">
        <f t="shared" si="33"/>
        <v>0</v>
      </c>
      <c r="BI18" s="35">
        <f t="shared" si="33"/>
        <v>0</v>
      </c>
      <c r="BJ18" s="35">
        <f t="shared" si="34"/>
        <v>0</v>
      </c>
      <c r="BK18" s="35">
        <f t="shared" si="35"/>
        <v>0</v>
      </c>
      <c r="BL18" s="35">
        <f t="shared" si="35"/>
        <v>0</v>
      </c>
      <c r="BM18" s="35">
        <f t="shared" si="35"/>
        <v>0</v>
      </c>
      <c r="BN18" s="185">
        <f t="shared" si="36"/>
        <v>0</v>
      </c>
      <c r="BO18" s="205">
        <f t="shared" si="37"/>
        <v>0</v>
      </c>
    </row>
    <row r="19" spans="1:67" ht="17.25">
      <c r="A19" s="26">
        <v>12</v>
      </c>
      <c r="B19" s="171" t="s">
        <v>626</v>
      </c>
      <c r="C19" s="172"/>
      <c r="D19" s="33">
        <f t="shared" si="1"/>
        <v>0</v>
      </c>
      <c r="E19" s="31">
        <f t="shared" si="2"/>
        <v>0</v>
      </c>
      <c r="F19" s="28">
        <v>0</v>
      </c>
      <c r="G19" s="33">
        <f t="shared" si="3"/>
        <v>0</v>
      </c>
      <c r="H19" s="33">
        <f t="shared" si="4"/>
        <v>0</v>
      </c>
      <c r="I19" s="173">
        <f t="shared" si="5"/>
        <v>0</v>
      </c>
      <c r="J19" s="173">
        <f t="shared" si="5"/>
        <v>0</v>
      </c>
      <c r="K19" s="173">
        <f t="shared" si="5"/>
        <v>0</v>
      </c>
      <c r="L19" s="174"/>
      <c r="M19" s="33">
        <f t="shared" si="6"/>
        <v>0</v>
      </c>
      <c r="N19" s="33">
        <f t="shared" si="7"/>
        <v>0</v>
      </c>
      <c r="O19" s="39">
        <v>0</v>
      </c>
      <c r="P19" s="33">
        <f t="shared" si="8"/>
        <v>0</v>
      </c>
      <c r="Q19" s="33">
        <f t="shared" si="9"/>
        <v>0</v>
      </c>
      <c r="R19" s="173">
        <f t="shared" si="10"/>
        <v>0</v>
      </c>
      <c r="S19" s="173">
        <f t="shared" si="10"/>
        <v>0</v>
      </c>
      <c r="T19" s="173">
        <f t="shared" si="10"/>
        <v>0</v>
      </c>
      <c r="U19" s="174">
        <v>9</v>
      </c>
      <c r="V19" s="31">
        <f t="shared" si="11"/>
        <v>42.155999999999999</v>
      </c>
      <c r="W19" s="31">
        <f t="shared" si="12"/>
        <v>252.93599999999998</v>
      </c>
      <c r="X19" s="39">
        <v>0</v>
      </c>
      <c r="Y19" s="31">
        <f t="shared" si="13"/>
        <v>0</v>
      </c>
      <c r="Z19" s="31">
        <f t="shared" si="14"/>
        <v>0</v>
      </c>
      <c r="AA19" s="173">
        <f t="shared" si="15"/>
        <v>9</v>
      </c>
      <c r="AB19" s="175">
        <f t="shared" si="15"/>
        <v>42.155999999999999</v>
      </c>
      <c r="AC19" s="175">
        <f t="shared" si="15"/>
        <v>252.93599999999998</v>
      </c>
      <c r="AD19" s="174"/>
      <c r="AE19" s="33">
        <f t="shared" si="16"/>
        <v>0</v>
      </c>
      <c r="AF19" s="33">
        <f t="shared" si="17"/>
        <v>0</v>
      </c>
      <c r="AG19" s="39">
        <v>0</v>
      </c>
      <c r="AH19" s="33">
        <f t="shared" si="18"/>
        <v>0</v>
      </c>
      <c r="AI19" s="33">
        <f t="shared" si="19"/>
        <v>0</v>
      </c>
      <c r="AJ19" s="33">
        <f t="shared" si="20"/>
        <v>0</v>
      </c>
      <c r="AK19" s="33">
        <f t="shared" si="20"/>
        <v>0</v>
      </c>
      <c r="AL19" s="33">
        <f t="shared" si="20"/>
        <v>0</v>
      </c>
      <c r="AM19" s="174">
        <v>2</v>
      </c>
      <c r="AN19" s="33">
        <f t="shared" si="21"/>
        <v>9.3680000000000003</v>
      </c>
      <c r="AO19" s="33">
        <f t="shared" si="22"/>
        <v>56.207999999999998</v>
      </c>
      <c r="AP19" s="39">
        <v>0</v>
      </c>
      <c r="AQ19" s="33">
        <f t="shared" si="23"/>
        <v>0</v>
      </c>
      <c r="AR19" s="33">
        <f t="shared" si="24"/>
        <v>0</v>
      </c>
      <c r="AS19" s="33">
        <f t="shared" si="25"/>
        <v>2</v>
      </c>
      <c r="AT19" s="33">
        <f t="shared" si="25"/>
        <v>9.3680000000000003</v>
      </c>
      <c r="AU19" s="33">
        <f t="shared" si="25"/>
        <v>56.207999999999998</v>
      </c>
      <c r="AV19" s="177">
        <v>0</v>
      </c>
      <c r="AW19" s="29">
        <f t="shared" si="26"/>
        <v>0</v>
      </c>
      <c r="AX19" s="29">
        <f t="shared" si="27"/>
        <v>0</v>
      </c>
      <c r="AY19" s="28">
        <v>0</v>
      </c>
      <c r="AZ19" s="33">
        <f t="shared" si="28"/>
        <v>0</v>
      </c>
      <c r="BA19" s="33">
        <f t="shared" si="29"/>
        <v>0</v>
      </c>
      <c r="BB19" s="29">
        <f t="shared" si="30"/>
        <v>0</v>
      </c>
      <c r="BC19" s="29">
        <f t="shared" si="30"/>
        <v>0</v>
      </c>
      <c r="BD19" s="29">
        <f t="shared" si="30"/>
        <v>0</v>
      </c>
      <c r="BE19" s="176">
        <f t="shared" si="0"/>
        <v>11</v>
      </c>
      <c r="BF19" s="35">
        <f t="shared" si="31"/>
        <v>51.524000000000001</v>
      </c>
      <c r="BG19" s="35">
        <f t="shared" si="32"/>
        <v>309.14400000000001</v>
      </c>
      <c r="BH19" s="34">
        <f t="shared" si="33"/>
        <v>0</v>
      </c>
      <c r="BI19" s="35">
        <f t="shared" si="33"/>
        <v>0</v>
      </c>
      <c r="BJ19" s="35">
        <f t="shared" si="34"/>
        <v>0</v>
      </c>
      <c r="BK19" s="35">
        <f t="shared" si="35"/>
        <v>11</v>
      </c>
      <c r="BL19" s="35">
        <f t="shared" si="35"/>
        <v>51.524000000000001</v>
      </c>
      <c r="BM19" s="35">
        <f t="shared" si="35"/>
        <v>309.14400000000001</v>
      </c>
      <c r="BN19" s="185">
        <f t="shared" si="36"/>
        <v>154.572</v>
      </c>
      <c r="BO19" s="205">
        <f t="shared" si="37"/>
        <v>309.10000000000002</v>
      </c>
    </row>
    <row r="20" spans="1:67" ht="17.25">
      <c r="A20" s="26">
        <v>13</v>
      </c>
      <c r="B20" s="171" t="s">
        <v>627</v>
      </c>
      <c r="C20" s="172"/>
      <c r="D20" s="33">
        <f t="shared" si="1"/>
        <v>0</v>
      </c>
      <c r="E20" s="31">
        <f t="shared" si="2"/>
        <v>0</v>
      </c>
      <c r="F20" s="28">
        <v>0</v>
      </c>
      <c r="G20" s="33">
        <f t="shared" si="3"/>
        <v>0</v>
      </c>
      <c r="H20" s="33">
        <f t="shared" si="4"/>
        <v>0</v>
      </c>
      <c r="I20" s="173">
        <f t="shared" si="5"/>
        <v>0</v>
      </c>
      <c r="J20" s="173">
        <f t="shared" si="5"/>
        <v>0</v>
      </c>
      <c r="K20" s="173">
        <f t="shared" si="5"/>
        <v>0</v>
      </c>
      <c r="L20" s="174"/>
      <c r="M20" s="33">
        <f t="shared" si="6"/>
        <v>0</v>
      </c>
      <c r="N20" s="33">
        <f t="shared" si="7"/>
        <v>0</v>
      </c>
      <c r="O20" s="39">
        <v>0</v>
      </c>
      <c r="P20" s="33">
        <f t="shared" si="8"/>
        <v>0</v>
      </c>
      <c r="Q20" s="33">
        <f t="shared" si="9"/>
        <v>0</v>
      </c>
      <c r="R20" s="173">
        <f t="shared" si="10"/>
        <v>0</v>
      </c>
      <c r="S20" s="173">
        <f t="shared" si="10"/>
        <v>0</v>
      </c>
      <c r="T20" s="173">
        <f t="shared" si="10"/>
        <v>0</v>
      </c>
      <c r="U20" s="174">
        <v>2.5</v>
      </c>
      <c r="V20" s="31">
        <f t="shared" si="11"/>
        <v>11.71</v>
      </c>
      <c r="W20" s="31">
        <f t="shared" si="12"/>
        <v>70.260000000000005</v>
      </c>
      <c r="X20" s="39">
        <v>0</v>
      </c>
      <c r="Y20" s="31">
        <f t="shared" si="13"/>
        <v>0</v>
      </c>
      <c r="Z20" s="31">
        <f t="shared" si="14"/>
        <v>0</v>
      </c>
      <c r="AA20" s="173">
        <f t="shared" si="15"/>
        <v>2.5</v>
      </c>
      <c r="AB20" s="175">
        <f t="shared" si="15"/>
        <v>11.71</v>
      </c>
      <c r="AC20" s="175">
        <f t="shared" si="15"/>
        <v>70.260000000000005</v>
      </c>
      <c r="AD20" s="174"/>
      <c r="AE20" s="33">
        <f t="shared" si="16"/>
        <v>0</v>
      </c>
      <c r="AF20" s="33">
        <f t="shared" si="17"/>
        <v>0</v>
      </c>
      <c r="AG20" s="39">
        <v>0</v>
      </c>
      <c r="AH20" s="33">
        <f t="shared" si="18"/>
        <v>0</v>
      </c>
      <c r="AI20" s="33">
        <f t="shared" si="19"/>
        <v>0</v>
      </c>
      <c r="AJ20" s="33">
        <f t="shared" si="20"/>
        <v>0</v>
      </c>
      <c r="AK20" s="33">
        <f t="shared" si="20"/>
        <v>0</v>
      </c>
      <c r="AL20" s="33">
        <f t="shared" si="20"/>
        <v>0</v>
      </c>
      <c r="AM20" s="174"/>
      <c r="AN20" s="33">
        <f t="shared" si="21"/>
        <v>0</v>
      </c>
      <c r="AO20" s="33">
        <f t="shared" si="22"/>
        <v>0</v>
      </c>
      <c r="AP20" s="39">
        <v>0</v>
      </c>
      <c r="AQ20" s="33">
        <f t="shared" si="23"/>
        <v>0</v>
      </c>
      <c r="AR20" s="33">
        <f t="shared" si="24"/>
        <v>0</v>
      </c>
      <c r="AS20" s="33">
        <f t="shared" si="25"/>
        <v>0</v>
      </c>
      <c r="AT20" s="33">
        <f t="shared" si="25"/>
        <v>0</v>
      </c>
      <c r="AU20" s="33">
        <f t="shared" si="25"/>
        <v>0</v>
      </c>
      <c r="AV20" s="28"/>
      <c r="AW20" s="29">
        <f t="shared" si="26"/>
        <v>0</v>
      </c>
      <c r="AX20" s="29">
        <f t="shared" si="27"/>
        <v>0</v>
      </c>
      <c r="AY20" s="28">
        <v>0</v>
      </c>
      <c r="AZ20" s="33">
        <f t="shared" si="28"/>
        <v>0</v>
      </c>
      <c r="BA20" s="33">
        <f t="shared" si="29"/>
        <v>0</v>
      </c>
      <c r="BB20" s="29">
        <f t="shared" si="30"/>
        <v>0</v>
      </c>
      <c r="BC20" s="29">
        <f t="shared" si="30"/>
        <v>0</v>
      </c>
      <c r="BD20" s="29">
        <f t="shared" si="30"/>
        <v>0</v>
      </c>
      <c r="BE20" s="176">
        <f t="shared" si="0"/>
        <v>2.5</v>
      </c>
      <c r="BF20" s="35">
        <f t="shared" si="31"/>
        <v>11.71</v>
      </c>
      <c r="BG20" s="35">
        <f t="shared" si="32"/>
        <v>70.260000000000005</v>
      </c>
      <c r="BH20" s="34">
        <f t="shared" si="33"/>
        <v>0</v>
      </c>
      <c r="BI20" s="35">
        <f t="shared" si="33"/>
        <v>0</v>
      </c>
      <c r="BJ20" s="35">
        <f t="shared" si="34"/>
        <v>0</v>
      </c>
      <c r="BK20" s="35">
        <f t="shared" si="35"/>
        <v>2.5</v>
      </c>
      <c r="BL20" s="35">
        <f t="shared" si="35"/>
        <v>11.71</v>
      </c>
      <c r="BM20" s="35">
        <f t="shared" si="35"/>
        <v>70.260000000000005</v>
      </c>
      <c r="BN20" s="185">
        <f t="shared" si="36"/>
        <v>35.130000000000003</v>
      </c>
      <c r="BO20" s="205">
        <f t="shared" si="37"/>
        <v>70.3</v>
      </c>
    </row>
    <row r="21" spans="1:67" ht="17.25">
      <c r="A21" s="26">
        <v>14</v>
      </c>
      <c r="B21" s="171" t="s">
        <v>628</v>
      </c>
      <c r="C21" s="172">
        <v>0</v>
      </c>
      <c r="D21" s="33">
        <f t="shared" si="1"/>
        <v>0</v>
      </c>
      <c r="E21" s="31">
        <f t="shared" si="2"/>
        <v>0</v>
      </c>
      <c r="F21" s="28">
        <v>0</v>
      </c>
      <c r="G21" s="33">
        <f t="shared" si="3"/>
        <v>0</v>
      </c>
      <c r="H21" s="33">
        <f t="shared" si="4"/>
        <v>0</v>
      </c>
      <c r="I21" s="173">
        <f t="shared" si="5"/>
        <v>0</v>
      </c>
      <c r="J21" s="173">
        <f t="shared" si="5"/>
        <v>0</v>
      </c>
      <c r="K21" s="173">
        <f t="shared" si="5"/>
        <v>0</v>
      </c>
      <c r="L21" s="174"/>
      <c r="M21" s="33">
        <f t="shared" si="6"/>
        <v>0</v>
      </c>
      <c r="N21" s="33">
        <f t="shared" si="7"/>
        <v>0</v>
      </c>
      <c r="O21" s="39">
        <v>0</v>
      </c>
      <c r="P21" s="33">
        <f t="shared" si="8"/>
        <v>0</v>
      </c>
      <c r="Q21" s="33">
        <f t="shared" si="9"/>
        <v>0</v>
      </c>
      <c r="R21" s="173">
        <f t="shared" si="10"/>
        <v>0</v>
      </c>
      <c r="S21" s="173">
        <f t="shared" si="10"/>
        <v>0</v>
      </c>
      <c r="T21" s="173">
        <f t="shared" si="10"/>
        <v>0</v>
      </c>
      <c r="U21" s="174"/>
      <c r="V21" s="31">
        <f t="shared" si="11"/>
        <v>0</v>
      </c>
      <c r="W21" s="31">
        <f t="shared" si="12"/>
        <v>0</v>
      </c>
      <c r="X21" s="39">
        <v>0</v>
      </c>
      <c r="Y21" s="31">
        <f t="shared" si="13"/>
        <v>0</v>
      </c>
      <c r="Z21" s="31">
        <f t="shared" si="14"/>
        <v>0</v>
      </c>
      <c r="AA21" s="173">
        <f t="shared" si="15"/>
        <v>0</v>
      </c>
      <c r="AB21" s="175">
        <f t="shared" si="15"/>
        <v>0</v>
      </c>
      <c r="AC21" s="175">
        <f t="shared" si="15"/>
        <v>0</v>
      </c>
      <c r="AD21" s="174"/>
      <c r="AE21" s="33">
        <f t="shared" si="16"/>
        <v>0</v>
      </c>
      <c r="AF21" s="33">
        <f t="shared" si="17"/>
        <v>0</v>
      </c>
      <c r="AG21" s="39">
        <v>0</v>
      </c>
      <c r="AH21" s="33">
        <f t="shared" si="18"/>
        <v>0</v>
      </c>
      <c r="AI21" s="33">
        <f t="shared" si="19"/>
        <v>0</v>
      </c>
      <c r="AJ21" s="33">
        <f t="shared" si="20"/>
        <v>0</v>
      </c>
      <c r="AK21" s="33">
        <f t="shared" si="20"/>
        <v>0</v>
      </c>
      <c r="AL21" s="33">
        <f t="shared" si="20"/>
        <v>0</v>
      </c>
      <c r="AM21" s="174">
        <v>1</v>
      </c>
      <c r="AN21" s="33">
        <f t="shared" si="21"/>
        <v>4.6840000000000002</v>
      </c>
      <c r="AO21" s="33">
        <f t="shared" si="22"/>
        <v>28.103999999999999</v>
      </c>
      <c r="AP21" s="39">
        <v>0</v>
      </c>
      <c r="AQ21" s="33">
        <f t="shared" si="23"/>
        <v>0</v>
      </c>
      <c r="AR21" s="33">
        <f t="shared" si="24"/>
        <v>0</v>
      </c>
      <c r="AS21" s="33">
        <f t="shared" si="25"/>
        <v>1</v>
      </c>
      <c r="AT21" s="33">
        <f t="shared" si="25"/>
        <v>4.6840000000000002</v>
      </c>
      <c r="AU21" s="33">
        <f t="shared" si="25"/>
        <v>28.103999999999999</v>
      </c>
      <c r="AV21" s="28">
        <v>0</v>
      </c>
      <c r="AW21" s="29">
        <f t="shared" si="26"/>
        <v>0</v>
      </c>
      <c r="AX21" s="29">
        <f t="shared" si="27"/>
        <v>0</v>
      </c>
      <c r="AY21" s="28">
        <v>0</v>
      </c>
      <c r="AZ21" s="33">
        <f t="shared" si="28"/>
        <v>0</v>
      </c>
      <c r="BA21" s="33">
        <f t="shared" si="29"/>
        <v>0</v>
      </c>
      <c r="BB21" s="29">
        <f t="shared" si="30"/>
        <v>0</v>
      </c>
      <c r="BC21" s="29">
        <f t="shared" si="30"/>
        <v>0</v>
      </c>
      <c r="BD21" s="29">
        <f t="shared" si="30"/>
        <v>0</v>
      </c>
      <c r="BE21" s="176">
        <f t="shared" si="0"/>
        <v>1</v>
      </c>
      <c r="BF21" s="35">
        <f t="shared" si="31"/>
        <v>4.6840000000000002</v>
      </c>
      <c r="BG21" s="35">
        <f t="shared" si="32"/>
        <v>28.103999999999999</v>
      </c>
      <c r="BH21" s="34">
        <f t="shared" si="33"/>
        <v>0</v>
      </c>
      <c r="BI21" s="35">
        <f t="shared" si="33"/>
        <v>0</v>
      </c>
      <c r="BJ21" s="35">
        <f t="shared" si="34"/>
        <v>0</v>
      </c>
      <c r="BK21" s="35">
        <f t="shared" si="35"/>
        <v>1</v>
      </c>
      <c r="BL21" s="35">
        <f t="shared" si="35"/>
        <v>4.6840000000000002</v>
      </c>
      <c r="BM21" s="35">
        <f t="shared" si="35"/>
        <v>28.103999999999999</v>
      </c>
      <c r="BN21" s="185">
        <f t="shared" si="36"/>
        <v>14.052</v>
      </c>
      <c r="BO21" s="205">
        <f t="shared" si="37"/>
        <v>28.1</v>
      </c>
    </row>
    <row r="22" spans="1:67" ht="17.25">
      <c r="A22" s="26">
        <v>15</v>
      </c>
      <c r="B22" s="171" t="s">
        <v>629</v>
      </c>
      <c r="C22" s="172">
        <v>1</v>
      </c>
      <c r="D22" s="33">
        <f t="shared" si="1"/>
        <v>4.6840000000000002</v>
      </c>
      <c r="E22" s="31">
        <f t="shared" si="2"/>
        <v>28.103999999999999</v>
      </c>
      <c r="F22" s="28">
        <v>0</v>
      </c>
      <c r="G22" s="33">
        <f t="shared" si="3"/>
        <v>0</v>
      </c>
      <c r="H22" s="33">
        <f t="shared" si="4"/>
        <v>0</v>
      </c>
      <c r="I22" s="173">
        <f t="shared" si="5"/>
        <v>1</v>
      </c>
      <c r="J22" s="173">
        <f t="shared" si="5"/>
        <v>4.6840000000000002</v>
      </c>
      <c r="K22" s="173">
        <f t="shared" si="5"/>
        <v>28.103999999999999</v>
      </c>
      <c r="L22" s="174">
        <v>1</v>
      </c>
      <c r="M22" s="33">
        <f t="shared" si="6"/>
        <v>4.6840000000000002</v>
      </c>
      <c r="N22" s="33">
        <f t="shared" si="7"/>
        <v>28.103999999999999</v>
      </c>
      <c r="O22" s="39">
        <v>0</v>
      </c>
      <c r="P22" s="33">
        <f t="shared" si="8"/>
        <v>0</v>
      </c>
      <c r="Q22" s="33">
        <f t="shared" si="9"/>
        <v>0</v>
      </c>
      <c r="R22" s="173">
        <f t="shared" si="10"/>
        <v>1</v>
      </c>
      <c r="S22" s="173">
        <f t="shared" si="10"/>
        <v>4.6840000000000002</v>
      </c>
      <c r="T22" s="173">
        <f t="shared" si="10"/>
        <v>28.103999999999999</v>
      </c>
      <c r="U22" s="174">
        <v>1</v>
      </c>
      <c r="V22" s="31">
        <f t="shared" si="11"/>
        <v>4.6840000000000002</v>
      </c>
      <c r="W22" s="31">
        <f t="shared" si="12"/>
        <v>28.103999999999999</v>
      </c>
      <c r="X22" s="39">
        <v>0</v>
      </c>
      <c r="Y22" s="31">
        <f t="shared" si="13"/>
        <v>0</v>
      </c>
      <c r="Z22" s="31">
        <f t="shared" si="14"/>
        <v>0</v>
      </c>
      <c r="AA22" s="173">
        <f t="shared" si="15"/>
        <v>1</v>
      </c>
      <c r="AB22" s="175">
        <f t="shared" si="15"/>
        <v>4.6840000000000002</v>
      </c>
      <c r="AC22" s="175">
        <f t="shared" si="15"/>
        <v>28.103999999999999</v>
      </c>
      <c r="AD22" s="174"/>
      <c r="AE22" s="33">
        <f t="shared" si="16"/>
        <v>0</v>
      </c>
      <c r="AF22" s="33">
        <f t="shared" si="17"/>
        <v>0</v>
      </c>
      <c r="AG22" s="39">
        <v>0</v>
      </c>
      <c r="AH22" s="33">
        <f t="shared" si="18"/>
        <v>0</v>
      </c>
      <c r="AI22" s="33">
        <f t="shared" si="19"/>
        <v>0</v>
      </c>
      <c r="AJ22" s="33">
        <f t="shared" si="20"/>
        <v>0</v>
      </c>
      <c r="AK22" s="33">
        <f t="shared" si="20"/>
        <v>0</v>
      </c>
      <c r="AL22" s="33">
        <f t="shared" si="20"/>
        <v>0</v>
      </c>
      <c r="AM22" s="174">
        <v>3</v>
      </c>
      <c r="AN22" s="33">
        <f t="shared" si="21"/>
        <v>14.052</v>
      </c>
      <c r="AO22" s="33">
        <f t="shared" si="22"/>
        <v>84.311999999999998</v>
      </c>
      <c r="AP22" s="39">
        <v>0</v>
      </c>
      <c r="AQ22" s="33">
        <f t="shared" si="23"/>
        <v>0</v>
      </c>
      <c r="AR22" s="33">
        <f t="shared" si="24"/>
        <v>0</v>
      </c>
      <c r="AS22" s="33">
        <f t="shared" si="25"/>
        <v>3</v>
      </c>
      <c r="AT22" s="33">
        <f t="shared" si="25"/>
        <v>14.052</v>
      </c>
      <c r="AU22" s="33">
        <f t="shared" si="25"/>
        <v>84.311999999999998</v>
      </c>
      <c r="AV22" s="28">
        <v>0</v>
      </c>
      <c r="AW22" s="29">
        <f t="shared" si="26"/>
        <v>0</v>
      </c>
      <c r="AX22" s="29">
        <f t="shared" si="27"/>
        <v>0</v>
      </c>
      <c r="AY22" s="28">
        <v>0</v>
      </c>
      <c r="AZ22" s="33">
        <f t="shared" si="28"/>
        <v>0</v>
      </c>
      <c r="BA22" s="33">
        <f t="shared" si="29"/>
        <v>0</v>
      </c>
      <c r="BB22" s="29">
        <f t="shared" si="30"/>
        <v>0</v>
      </c>
      <c r="BC22" s="29">
        <f t="shared" si="30"/>
        <v>0</v>
      </c>
      <c r="BD22" s="29">
        <f t="shared" si="30"/>
        <v>0</v>
      </c>
      <c r="BE22" s="176">
        <f t="shared" si="0"/>
        <v>5</v>
      </c>
      <c r="BF22" s="35">
        <f t="shared" si="31"/>
        <v>23.42</v>
      </c>
      <c r="BG22" s="35">
        <f t="shared" si="32"/>
        <v>140.52000000000001</v>
      </c>
      <c r="BH22" s="34">
        <f t="shared" si="33"/>
        <v>0</v>
      </c>
      <c r="BI22" s="35">
        <f t="shared" si="33"/>
        <v>0</v>
      </c>
      <c r="BJ22" s="35">
        <f t="shared" si="34"/>
        <v>0</v>
      </c>
      <c r="BK22" s="35">
        <f t="shared" si="35"/>
        <v>5</v>
      </c>
      <c r="BL22" s="35">
        <f t="shared" si="35"/>
        <v>23.42</v>
      </c>
      <c r="BM22" s="35">
        <f t="shared" si="35"/>
        <v>140.52000000000001</v>
      </c>
      <c r="BN22" s="185">
        <f t="shared" si="36"/>
        <v>70.260000000000005</v>
      </c>
      <c r="BO22" s="205">
        <f t="shared" si="37"/>
        <v>140.5</v>
      </c>
    </row>
    <row r="23" spans="1:67" ht="17.25">
      <c r="A23" s="26">
        <v>16</v>
      </c>
      <c r="B23" s="171" t="s">
        <v>630</v>
      </c>
      <c r="C23" s="172">
        <v>1</v>
      </c>
      <c r="D23" s="33">
        <f t="shared" si="1"/>
        <v>4.6840000000000002</v>
      </c>
      <c r="E23" s="31">
        <f t="shared" si="2"/>
        <v>28.103999999999999</v>
      </c>
      <c r="F23" s="28">
        <v>0</v>
      </c>
      <c r="G23" s="33">
        <f t="shared" si="3"/>
        <v>0</v>
      </c>
      <c r="H23" s="33">
        <f t="shared" si="4"/>
        <v>0</v>
      </c>
      <c r="I23" s="173">
        <f t="shared" si="5"/>
        <v>1</v>
      </c>
      <c r="J23" s="173">
        <f t="shared" si="5"/>
        <v>4.6840000000000002</v>
      </c>
      <c r="K23" s="173">
        <f t="shared" si="5"/>
        <v>28.103999999999999</v>
      </c>
      <c r="L23" s="174"/>
      <c r="M23" s="33">
        <f t="shared" si="6"/>
        <v>0</v>
      </c>
      <c r="N23" s="33">
        <f t="shared" si="7"/>
        <v>0</v>
      </c>
      <c r="O23" s="39">
        <v>0</v>
      </c>
      <c r="P23" s="33">
        <f t="shared" si="8"/>
        <v>0</v>
      </c>
      <c r="Q23" s="33">
        <f t="shared" si="9"/>
        <v>0</v>
      </c>
      <c r="R23" s="173">
        <f t="shared" si="10"/>
        <v>0</v>
      </c>
      <c r="S23" s="173">
        <f t="shared" si="10"/>
        <v>0</v>
      </c>
      <c r="T23" s="173">
        <f t="shared" si="10"/>
        <v>0</v>
      </c>
      <c r="U23" s="174">
        <v>3</v>
      </c>
      <c r="V23" s="31">
        <f t="shared" si="11"/>
        <v>14.052</v>
      </c>
      <c r="W23" s="31">
        <f t="shared" si="12"/>
        <v>84.311999999999998</v>
      </c>
      <c r="X23" s="39">
        <v>0</v>
      </c>
      <c r="Y23" s="31">
        <f t="shared" si="13"/>
        <v>0</v>
      </c>
      <c r="Z23" s="31">
        <f t="shared" si="14"/>
        <v>0</v>
      </c>
      <c r="AA23" s="173">
        <f t="shared" si="15"/>
        <v>3</v>
      </c>
      <c r="AB23" s="175">
        <f t="shared" si="15"/>
        <v>14.052</v>
      </c>
      <c r="AC23" s="175">
        <f t="shared" si="15"/>
        <v>84.311999999999998</v>
      </c>
      <c r="AD23" s="174"/>
      <c r="AE23" s="33">
        <f t="shared" si="16"/>
        <v>0</v>
      </c>
      <c r="AF23" s="33">
        <f t="shared" si="17"/>
        <v>0</v>
      </c>
      <c r="AG23" s="39">
        <v>0</v>
      </c>
      <c r="AH23" s="33">
        <f t="shared" si="18"/>
        <v>0</v>
      </c>
      <c r="AI23" s="33">
        <f t="shared" si="19"/>
        <v>0</v>
      </c>
      <c r="AJ23" s="33">
        <f t="shared" si="20"/>
        <v>0</v>
      </c>
      <c r="AK23" s="33">
        <f t="shared" si="20"/>
        <v>0</v>
      </c>
      <c r="AL23" s="33">
        <f t="shared" si="20"/>
        <v>0</v>
      </c>
      <c r="AM23" s="174"/>
      <c r="AN23" s="33">
        <f t="shared" si="21"/>
        <v>0</v>
      </c>
      <c r="AO23" s="33">
        <f t="shared" si="22"/>
        <v>0</v>
      </c>
      <c r="AP23" s="39">
        <v>0</v>
      </c>
      <c r="AQ23" s="33">
        <f t="shared" si="23"/>
        <v>0</v>
      </c>
      <c r="AR23" s="33">
        <f t="shared" si="24"/>
        <v>0</v>
      </c>
      <c r="AS23" s="33">
        <f t="shared" si="25"/>
        <v>0</v>
      </c>
      <c r="AT23" s="33">
        <f t="shared" si="25"/>
        <v>0</v>
      </c>
      <c r="AU23" s="33">
        <f t="shared" si="25"/>
        <v>0</v>
      </c>
      <c r="AV23" s="28">
        <v>0</v>
      </c>
      <c r="AW23" s="29">
        <f t="shared" si="26"/>
        <v>0</v>
      </c>
      <c r="AX23" s="29">
        <f t="shared" si="27"/>
        <v>0</v>
      </c>
      <c r="AY23" s="28">
        <v>0</v>
      </c>
      <c r="AZ23" s="33">
        <f t="shared" si="28"/>
        <v>0</v>
      </c>
      <c r="BA23" s="33">
        <f t="shared" si="29"/>
        <v>0</v>
      </c>
      <c r="BB23" s="29">
        <f t="shared" si="30"/>
        <v>0</v>
      </c>
      <c r="BC23" s="29">
        <f t="shared" si="30"/>
        <v>0</v>
      </c>
      <c r="BD23" s="29">
        <f t="shared" si="30"/>
        <v>0</v>
      </c>
      <c r="BE23" s="176">
        <f t="shared" si="0"/>
        <v>4</v>
      </c>
      <c r="BF23" s="35">
        <f t="shared" si="31"/>
        <v>18.736000000000001</v>
      </c>
      <c r="BG23" s="35">
        <f t="shared" si="32"/>
        <v>112.416</v>
      </c>
      <c r="BH23" s="34">
        <f t="shared" si="33"/>
        <v>0</v>
      </c>
      <c r="BI23" s="35">
        <f t="shared" si="33"/>
        <v>0</v>
      </c>
      <c r="BJ23" s="35">
        <f t="shared" si="34"/>
        <v>0</v>
      </c>
      <c r="BK23" s="35">
        <f t="shared" si="35"/>
        <v>4</v>
      </c>
      <c r="BL23" s="35">
        <f t="shared" si="35"/>
        <v>18.736000000000001</v>
      </c>
      <c r="BM23" s="35">
        <f t="shared" si="35"/>
        <v>112.416</v>
      </c>
      <c r="BN23" s="185">
        <f t="shared" si="36"/>
        <v>56.207999999999998</v>
      </c>
      <c r="BO23" s="205">
        <f t="shared" si="37"/>
        <v>112.4</v>
      </c>
    </row>
    <row r="24" spans="1:67" ht="17.25">
      <c r="A24" s="26">
        <v>17</v>
      </c>
      <c r="B24" s="171" t="s">
        <v>631</v>
      </c>
      <c r="C24" s="172">
        <v>1</v>
      </c>
      <c r="D24" s="33">
        <f t="shared" si="1"/>
        <v>4.6840000000000002</v>
      </c>
      <c r="E24" s="31">
        <f t="shared" si="2"/>
        <v>28.103999999999999</v>
      </c>
      <c r="F24" s="28">
        <v>0</v>
      </c>
      <c r="G24" s="33">
        <f t="shared" si="3"/>
        <v>0</v>
      </c>
      <c r="H24" s="33">
        <f t="shared" si="4"/>
        <v>0</v>
      </c>
      <c r="I24" s="173">
        <f t="shared" si="5"/>
        <v>1</v>
      </c>
      <c r="J24" s="173">
        <f t="shared" si="5"/>
        <v>4.6840000000000002</v>
      </c>
      <c r="K24" s="173">
        <f t="shared" si="5"/>
        <v>28.103999999999999</v>
      </c>
      <c r="L24" s="174"/>
      <c r="M24" s="33">
        <f t="shared" si="6"/>
        <v>0</v>
      </c>
      <c r="N24" s="33">
        <f t="shared" si="7"/>
        <v>0</v>
      </c>
      <c r="O24" s="39">
        <v>0</v>
      </c>
      <c r="P24" s="33">
        <f t="shared" si="8"/>
        <v>0</v>
      </c>
      <c r="Q24" s="33">
        <f t="shared" si="9"/>
        <v>0</v>
      </c>
      <c r="R24" s="173">
        <f t="shared" si="10"/>
        <v>0</v>
      </c>
      <c r="S24" s="173">
        <f t="shared" si="10"/>
        <v>0</v>
      </c>
      <c r="T24" s="173">
        <f t="shared" si="10"/>
        <v>0</v>
      </c>
      <c r="U24" s="174">
        <v>5.5</v>
      </c>
      <c r="V24" s="31">
        <f t="shared" si="11"/>
        <v>25.762</v>
      </c>
      <c r="W24" s="31">
        <f t="shared" si="12"/>
        <v>154.572</v>
      </c>
      <c r="X24" s="39">
        <v>0</v>
      </c>
      <c r="Y24" s="31">
        <f t="shared" si="13"/>
        <v>0</v>
      </c>
      <c r="Z24" s="31">
        <f t="shared" si="14"/>
        <v>0</v>
      </c>
      <c r="AA24" s="173">
        <f t="shared" si="15"/>
        <v>5.5</v>
      </c>
      <c r="AB24" s="175">
        <f t="shared" si="15"/>
        <v>25.762</v>
      </c>
      <c r="AC24" s="175">
        <f t="shared" si="15"/>
        <v>154.572</v>
      </c>
      <c r="AD24" s="174"/>
      <c r="AE24" s="33">
        <f t="shared" si="16"/>
        <v>0</v>
      </c>
      <c r="AF24" s="33">
        <f t="shared" si="17"/>
        <v>0</v>
      </c>
      <c r="AG24" s="39">
        <v>0</v>
      </c>
      <c r="AH24" s="33">
        <f t="shared" si="18"/>
        <v>0</v>
      </c>
      <c r="AI24" s="33">
        <f t="shared" si="19"/>
        <v>0</v>
      </c>
      <c r="AJ24" s="33">
        <f t="shared" si="20"/>
        <v>0</v>
      </c>
      <c r="AK24" s="33">
        <f t="shared" si="20"/>
        <v>0</v>
      </c>
      <c r="AL24" s="33">
        <f t="shared" si="20"/>
        <v>0</v>
      </c>
      <c r="AM24" s="174"/>
      <c r="AN24" s="33">
        <f t="shared" si="21"/>
        <v>0</v>
      </c>
      <c r="AO24" s="33">
        <f t="shared" si="22"/>
        <v>0</v>
      </c>
      <c r="AP24" s="39">
        <v>0</v>
      </c>
      <c r="AQ24" s="33">
        <f t="shared" si="23"/>
        <v>0</v>
      </c>
      <c r="AR24" s="33">
        <f t="shared" si="24"/>
        <v>0</v>
      </c>
      <c r="AS24" s="33">
        <f t="shared" si="25"/>
        <v>0</v>
      </c>
      <c r="AT24" s="33">
        <f t="shared" si="25"/>
        <v>0</v>
      </c>
      <c r="AU24" s="33">
        <f t="shared" si="25"/>
        <v>0</v>
      </c>
      <c r="AV24" s="28">
        <v>0</v>
      </c>
      <c r="AW24" s="29">
        <f t="shared" si="26"/>
        <v>0</v>
      </c>
      <c r="AX24" s="29">
        <f t="shared" si="27"/>
        <v>0</v>
      </c>
      <c r="AY24" s="28">
        <v>0</v>
      </c>
      <c r="AZ24" s="33">
        <f t="shared" si="28"/>
        <v>0</v>
      </c>
      <c r="BA24" s="33">
        <f t="shared" si="29"/>
        <v>0</v>
      </c>
      <c r="BB24" s="29">
        <f t="shared" si="30"/>
        <v>0</v>
      </c>
      <c r="BC24" s="29">
        <f t="shared" si="30"/>
        <v>0</v>
      </c>
      <c r="BD24" s="29">
        <f t="shared" si="30"/>
        <v>0</v>
      </c>
      <c r="BE24" s="176">
        <f t="shared" si="0"/>
        <v>6.5</v>
      </c>
      <c r="BF24" s="35">
        <f t="shared" si="31"/>
        <v>30.446000000000002</v>
      </c>
      <c r="BG24" s="35">
        <f t="shared" si="32"/>
        <v>182.67600000000002</v>
      </c>
      <c r="BH24" s="34">
        <f t="shared" si="33"/>
        <v>0</v>
      </c>
      <c r="BI24" s="35">
        <f t="shared" si="33"/>
        <v>0</v>
      </c>
      <c r="BJ24" s="35">
        <f t="shared" si="34"/>
        <v>0</v>
      </c>
      <c r="BK24" s="35">
        <f t="shared" si="35"/>
        <v>6.5</v>
      </c>
      <c r="BL24" s="35">
        <f t="shared" si="35"/>
        <v>30.446000000000002</v>
      </c>
      <c r="BM24" s="35">
        <f t="shared" si="35"/>
        <v>182.67600000000002</v>
      </c>
      <c r="BN24" s="185">
        <f t="shared" si="36"/>
        <v>91.338000000000008</v>
      </c>
      <c r="BO24" s="205">
        <f t="shared" si="37"/>
        <v>182.7</v>
      </c>
    </row>
    <row r="25" spans="1:67" ht="17.25">
      <c r="A25" s="26">
        <v>18</v>
      </c>
      <c r="B25" s="171" t="s">
        <v>632</v>
      </c>
      <c r="C25" s="172">
        <v>1</v>
      </c>
      <c r="D25" s="33">
        <f t="shared" si="1"/>
        <v>4.6840000000000002</v>
      </c>
      <c r="E25" s="31">
        <f t="shared" si="2"/>
        <v>28.103999999999999</v>
      </c>
      <c r="F25" s="28">
        <v>0</v>
      </c>
      <c r="G25" s="33">
        <f t="shared" si="3"/>
        <v>0</v>
      </c>
      <c r="H25" s="33">
        <f t="shared" si="4"/>
        <v>0</v>
      </c>
      <c r="I25" s="173">
        <f t="shared" si="5"/>
        <v>1</v>
      </c>
      <c r="J25" s="173">
        <f t="shared" si="5"/>
        <v>4.6840000000000002</v>
      </c>
      <c r="K25" s="173">
        <f t="shared" si="5"/>
        <v>28.103999999999999</v>
      </c>
      <c r="L25" s="174"/>
      <c r="M25" s="33">
        <f t="shared" si="6"/>
        <v>0</v>
      </c>
      <c r="N25" s="33">
        <f t="shared" si="7"/>
        <v>0</v>
      </c>
      <c r="O25" s="39">
        <v>0</v>
      </c>
      <c r="P25" s="33">
        <f t="shared" si="8"/>
        <v>0</v>
      </c>
      <c r="Q25" s="33">
        <f t="shared" si="9"/>
        <v>0</v>
      </c>
      <c r="R25" s="173">
        <f t="shared" si="10"/>
        <v>0</v>
      </c>
      <c r="S25" s="173">
        <f t="shared" si="10"/>
        <v>0</v>
      </c>
      <c r="T25" s="173">
        <f t="shared" si="10"/>
        <v>0</v>
      </c>
      <c r="U25" s="174"/>
      <c r="V25" s="31">
        <f t="shared" si="11"/>
        <v>0</v>
      </c>
      <c r="W25" s="31">
        <f t="shared" si="12"/>
        <v>0</v>
      </c>
      <c r="X25" s="39">
        <v>0</v>
      </c>
      <c r="Y25" s="31">
        <f t="shared" si="13"/>
        <v>0</v>
      </c>
      <c r="Z25" s="31">
        <f t="shared" si="14"/>
        <v>0</v>
      </c>
      <c r="AA25" s="173">
        <f t="shared" si="15"/>
        <v>0</v>
      </c>
      <c r="AB25" s="175">
        <f t="shared" si="15"/>
        <v>0</v>
      </c>
      <c r="AC25" s="175">
        <f t="shared" si="15"/>
        <v>0</v>
      </c>
      <c r="AD25" s="174"/>
      <c r="AE25" s="33">
        <f t="shared" si="16"/>
        <v>0</v>
      </c>
      <c r="AF25" s="33">
        <f t="shared" si="17"/>
        <v>0</v>
      </c>
      <c r="AG25" s="39">
        <v>0</v>
      </c>
      <c r="AH25" s="33">
        <f t="shared" si="18"/>
        <v>0</v>
      </c>
      <c r="AI25" s="33">
        <f t="shared" si="19"/>
        <v>0</v>
      </c>
      <c r="AJ25" s="33">
        <f t="shared" si="20"/>
        <v>0</v>
      </c>
      <c r="AK25" s="33">
        <f t="shared" si="20"/>
        <v>0</v>
      </c>
      <c r="AL25" s="33">
        <f t="shared" si="20"/>
        <v>0</v>
      </c>
      <c r="AM25" s="174">
        <v>2</v>
      </c>
      <c r="AN25" s="33">
        <f t="shared" si="21"/>
        <v>9.3680000000000003</v>
      </c>
      <c r="AO25" s="33">
        <f t="shared" si="22"/>
        <v>56.207999999999998</v>
      </c>
      <c r="AP25" s="39">
        <v>0</v>
      </c>
      <c r="AQ25" s="33">
        <f t="shared" si="23"/>
        <v>0</v>
      </c>
      <c r="AR25" s="33">
        <f t="shared" si="24"/>
        <v>0</v>
      </c>
      <c r="AS25" s="33">
        <f t="shared" si="25"/>
        <v>2</v>
      </c>
      <c r="AT25" s="33">
        <f t="shared" si="25"/>
        <v>9.3680000000000003</v>
      </c>
      <c r="AU25" s="33">
        <f t="shared" si="25"/>
        <v>56.207999999999998</v>
      </c>
      <c r="AV25" s="28">
        <v>0</v>
      </c>
      <c r="AW25" s="29">
        <f t="shared" si="26"/>
        <v>0</v>
      </c>
      <c r="AX25" s="29">
        <f t="shared" si="27"/>
        <v>0</v>
      </c>
      <c r="AY25" s="28">
        <v>0</v>
      </c>
      <c r="AZ25" s="33">
        <f t="shared" si="28"/>
        <v>0</v>
      </c>
      <c r="BA25" s="33">
        <f t="shared" si="29"/>
        <v>0</v>
      </c>
      <c r="BB25" s="29">
        <f t="shared" si="30"/>
        <v>0</v>
      </c>
      <c r="BC25" s="29">
        <f t="shared" si="30"/>
        <v>0</v>
      </c>
      <c r="BD25" s="29">
        <f t="shared" si="30"/>
        <v>0</v>
      </c>
      <c r="BE25" s="176">
        <f t="shared" si="0"/>
        <v>3</v>
      </c>
      <c r="BF25" s="35">
        <f t="shared" si="31"/>
        <v>14.052</v>
      </c>
      <c r="BG25" s="35">
        <f t="shared" si="32"/>
        <v>84.311999999999998</v>
      </c>
      <c r="BH25" s="34">
        <f t="shared" si="33"/>
        <v>0</v>
      </c>
      <c r="BI25" s="35">
        <f t="shared" si="33"/>
        <v>0</v>
      </c>
      <c r="BJ25" s="35">
        <f t="shared" si="34"/>
        <v>0</v>
      </c>
      <c r="BK25" s="35">
        <f t="shared" si="35"/>
        <v>3</v>
      </c>
      <c r="BL25" s="35">
        <f t="shared" si="35"/>
        <v>14.052</v>
      </c>
      <c r="BM25" s="35">
        <f t="shared" si="35"/>
        <v>84.311999999999998</v>
      </c>
      <c r="BN25" s="185">
        <f t="shared" si="36"/>
        <v>42.155999999999999</v>
      </c>
      <c r="BO25" s="205">
        <f t="shared" si="37"/>
        <v>84.3</v>
      </c>
    </row>
    <row r="26" spans="1:67" ht="17.25">
      <c r="A26" s="26">
        <v>19</v>
      </c>
      <c r="B26" s="171" t="s">
        <v>633</v>
      </c>
      <c r="C26" s="172">
        <v>0</v>
      </c>
      <c r="D26" s="33">
        <f t="shared" si="1"/>
        <v>0</v>
      </c>
      <c r="E26" s="31">
        <f t="shared" si="2"/>
        <v>0</v>
      </c>
      <c r="F26" s="28">
        <v>0</v>
      </c>
      <c r="G26" s="33">
        <f t="shared" si="3"/>
        <v>0</v>
      </c>
      <c r="H26" s="33">
        <f t="shared" si="4"/>
        <v>0</v>
      </c>
      <c r="I26" s="173">
        <f t="shared" si="5"/>
        <v>0</v>
      </c>
      <c r="J26" s="173">
        <f t="shared" si="5"/>
        <v>0</v>
      </c>
      <c r="K26" s="173">
        <f t="shared" si="5"/>
        <v>0</v>
      </c>
      <c r="L26" s="174">
        <v>0</v>
      </c>
      <c r="M26" s="33">
        <f t="shared" si="6"/>
        <v>0</v>
      </c>
      <c r="N26" s="33">
        <f t="shared" si="7"/>
        <v>0</v>
      </c>
      <c r="O26" s="39">
        <v>0</v>
      </c>
      <c r="P26" s="33">
        <f t="shared" si="8"/>
        <v>0</v>
      </c>
      <c r="Q26" s="33">
        <f t="shared" si="9"/>
        <v>0</v>
      </c>
      <c r="R26" s="173">
        <f t="shared" si="10"/>
        <v>0</v>
      </c>
      <c r="S26" s="173">
        <f t="shared" si="10"/>
        <v>0</v>
      </c>
      <c r="T26" s="173">
        <f t="shared" si="10"/>
        <v>0</v>
      </c>
      <c r="U26" s="174">
        <v>0</v>
      </c>
      <c r="V26" s="31">
        <f t="shared" si="11"/>
        <v>0</v>
      </c>
      <c r="W26" s="31">
        <f t="shared" si="12"/>
        <v>0</v>
      </c>
      <c r="X26" s="39">
        <v>0</v>
      </c>
      <c r="Y26" s="31">
        <f t="shared" si="13"/>
        <v>0</v>
      </c>
      <c r="Z26" s="31">
        <f t="shared" si="14"/>
        <v>0</v>
      </c>
      <c r="AA26" s="173">
        <f t="shared" si="15"/>
        <v>0</v>
      </c>
      <c r="AB26" s="175">
        <f t="shared" si="15"/>
        <v>0</v>
      </c>
      <c r="AC26" s="175">
        <f t="shared" si="15"/>
        <v>0</v>
      </c>
      <c r="AD26" s="174">
        <v>0</v>
      </c>
      <c r="AE26" s="33">
        <f t="shared" si="16"/>
        <v>0</v>
      </c>
      <c r="AF26" s="33">
        <f t="shared" si="17"/>
        <v>0</v>
      </c>
      <c r="AG26" s="39">
        <v>0</v>
      </c>
      <c r="AH26" s="33">
        <f t="shared" si="18"/>
        <v>0</v>
      </c>
      <c r="AI26" s="33">
        <f t="shared" si="19"/>
        <v>0</v>
      </c>
      <c r="AJ26" s="33">
        <f t="shared" si="20"/>
        <v>0</v>
      </c>
      <c r="AK26" s="33">
        <f t="shared" si="20"/>
        <v>0</v>
      </c>
      <c r="AL26" s="33">
        <f t="shared" si="20"/>
        <v>0</v>
      </c>
      <c r="AM26" s="174">
        <v>1</v>
      </c>
      <c r="AN26" s="33">
        <f t="shared" si="21"/>
        <v>4.6840000000000002</v>
      </c>
      <c r="AO26" s="33">
        <f t="shared" si="22"/>
        <v>28.103999999999999</v>
      </c>
      <c r="AP26" s="39">
        <v>0</v>
      </c>
      <c r="AQ26" s="33">
        <f t="shared" si="23"/>
        <v>0</v>
      </c>
      <c r="AR26" s="33">
        <f t="shared" si="24"/>
        <v>0</v>
      </c>
      <c r="AS26" s="33">
        <f t="shared" si="25"/>
        <v>1</v>
      </c>
      <c r="AT26" s="33">
        <f t="shared" si="25"/>
        <v>4.6840000000000002</v>
      </c>
      <c r="AU26" s="33">
        <f t="shared" si="25"/>
        <v>28.103999999999999</v>
      </c>
      <c r="AV26" s="28"/>
      <c r="AW26" s="29">
        <f t="shared" si="26"/>
        <v>0</v>
      </c>
      <c r="AX26" s="29">
        <f t="shared" si="27"/>
        <v>0</v>
      </c>
      <c r="AY26" s="28">
        <v>0</v>
      </c>
      <c r="AZ26" s="33">
        <f t="shared" si="28"/>
        <v>0</v>
      </c>
      <c r="BA26" s="33">
        <f t="shared" si="29"/>
        <v>0</v>
      </c>
      <c r="BB26" s="29">
        <f t="shared" si="30"/>
        <v>0</v>
      </c>
      <c r="BC26" s="29">
        <f t="shared" si="30"/>
        <v>0</v>
      </c>
      <c r="BD26" s="29">
        <f t="shared" si="30"/>
        <v>0</v>
      </c>
      <c r="BE26" s="176">
        <f t="shared" si="0"/>
        <v>1</v>
      </c>
      <c r="BF26" s="35">
        <f t="shared" si="31"/>
        <v>4.6840000000000002</v>
      </c>
      <c r="BG26" s="35">
        <f t="shared" si="32"/>
        <v>28.103999999999999</v>
      </c>
      <c r="BH26" s="34">
        <f t="shared" si="33"/>
        <v>0</v>
      </c>
      <c r="BI26" s="35">
        <f t="shared" si="33"/>
        <v>0</v>
      </c>
      <c r="BJ26" s="35">
        <f t="shared" si="34"/>
        <v>0</v>
      </c>
      <c r="BK26" s="35">
        <f t="shared" si="35"/>
        <v>1</v>
      </c>
      <c r="BL26" s="35">
        <f t="shared" si="35"/>
        <v>4.6840000000000002</v>
      </c>
      <c r="BM26" s="35">
        <f t="shared" si="35"/>
        <v>28.103999999999999</v>
      </c>
      <c r="BN26" s="185">
        <f t="shared" si="36"/>
        <v>14.052</v>
      </c>
      <c r="BO26" s="205">
        <f t="shared" si="37"/>
        <v>28.1</v>
      </c>
    </row>
    <row r="27" spans="1:67" ht="17.25">
      <c r="A27" s="26">
        <v>20</v>
      </c>
      <c r="B27" s="171" t="s">
        <v>634</v>
      </c>
      <c r="C27" s="172">
        <v>0</v>
      </c>
      <c r="D27" s="33">
        <f t="shared" si="1"/>
        <v>0</v>
      </c>
      <c r="E27" s="31">
        <f t="shared" si="2"/>
        <v>0</v>
      </c>
      <c r="F27" s="28">
        <v>0</v>
      </c>
      <c r="G27" s="33">
        <f t="shared" si="3"/>
        <v>0</v>
      </c>
      <c r="H27" s="33">
        <f t="shared" si="4"/>
        <v>0</v>
      </c>
      <c r="I27" s="173">
        <f t="shared" si="5"/>
        <v>0</v>
      </c>
      <c r="J27" s="173">
        <f t="shared" si="5"/>
        <v>0</v>
      </c>
      <c r="K27" s="173">
        <f t="shared" si="5"/>
        <v>0</v>
      </c>
      <c r="L27" s="174">
        <v>0</v>
      </c>
      <c r="M27" s="33">
        <f t="shared" si="6"/>
        <v>0</v>
      </c>
      <c r="N27" s="33">
        <f t="shared" si="7"/>
        <v>0</v>
      </c>
      <c r="O27" s="39">
        <v>0</v>
      </c>
      <c r="P27" s="33">
        <f t="shared" si="8"/>
        <v>0</v>
      </c>
      <c r="Q27" s="33">
        <f t="shared" si="9"/>
        <v>0</v>
      </c>
      <c r="R27" s="173">
        <f t="shared" si="10"/>
        <v>0</v>
      </c>
      <c r="S27" s="173">
        <f t="shared" si="10"/>
        <v>0</v>
      </c>
      <c r="T27" s="173">
        <f t="shared" si="10"/>
        <v>0</v>
      </c>
      <c r="U27" s="174"/>
      <c r="V27" s="31">
        <f t="shared" si="11"/>
        <v>0</v>
      </c>
      <c r="W27" s="31">
        <f t="shared" si="12"/>
        <v>0</v>
      </c>
      <c r="X27" s="39">
        <v>0</v>
      </c>
      <c r="Y27" s="31">
        <f t="shared" si="13"/>
        <v>0</v>
      </c>
      <c r="Z27" s="31">
        <f t="shared" si="14"/>
        <v>0</v>
      </c>
      <c r="AA27" s="173">
        <f t="shared" si="15"/>
        <v>0</v>
      </c>
      <c r="AB27" s="175">
        <f t="shared" si="15"/>
        <v>0</v>
      </c>
      <c r="AC27" s="175">
        <f t="shared" si="15"/>
        <v>0</v>
      </c>
      <c r="AD27" s="174"/>
      <c r="AE27" s="33">
        <f t="shared" si="16"/>
        <v>0</v>
      </c>
      <c r="AF27" s="33">
        <f t="shared" si="17"/>
        <v>0</v>
      </c>
      <c r="AG27" s="39">
        <v>0</v>
      </c>
      <c r="AH27" s="33">
        <f t="shared" si="18"/>
        <v>0</v>
      </c>
      <c r="AI27" s="33">
        <f t="shared" si="19"/>
        <v>0</v>
      </c>
      <c r="AJ27" s="33">
        <f t="shared" si="20"/>
        <v>0</v>
      </c>
      <c r="AK27" s="33">
        <f t="shared" si="20"/>
        <v>0</v>
      </c>
      <c r="AL27" s="33">
        <f t="shared" si="20"/>
        <v>0</v>
      </c>
      <c r="AM27" s="174"/>
      <c r="AN27" s="33">
        <f t="shared" si="21"/>
        <v>0</v>
      </c>
      <c r="AO27" s="33">
        <f t="shared" si="22"/>
        <v>0</v>
      </c>
      <c r="AP27" s="39">
        <v>0</v>
      </c>
      <c r="AQ27" s="33">
        <f t="shared" si="23"/>
        <v>0</v>
      </c>
      <c r="AR27" s="33">
        <f t="shared" si="24"/>
        <v>0</v>
      </c>
      <c r="AS27" s="33">
        <f t="shared" si="25"/>
        <v>0</v>
      </c>
      <c r="AT27" s="33">
        <f t="shared" si="25"/>
        <v>0</v>
      </c>
      <c r="AU27" s="33">
        <f t="shared" si="25"/>
        <v>0</v>
      </c>
      <c r="AV27" s="40">
        <v>0</v>
      </c>
      <c r="AW27" s="29">
        <f t="shared" si="26"/>
        <v>0</v>
      </c>
      <c r="AX27" s="29">
        <f t="shared" si="27"/>
        <v>0</v>
      </c>
      <c r="AY27" s="28">
        <v>0</v>
      </c>
      <c r="AZ27" s="33">
        <f t="shared" si="28"/>
        <v>0</v>
      </c>
      <c r="BA27" s="33">
        <f t="shared" si="29"/>
        <v>0</v>
      </c>
      <c r="BB27" s="29">
        <f t="shared" si="30"/>
        <v>0</v>
      </c>
      <c r="BC27" s="29">
        <f t="shared" si="30"/>
        <v>0</v>
      </c>
      <c r="BD27" s="29">
        <f t="shared" si="30"/>
        <v>0</v>
      </c>
      <c r="BE27" s="176">
        <f t="shared" si="0"/>
        <v>0</v>
      </c>
      <c r="BF27" s="35">
        <f t="shared" si="31"/>
        <v>0</v>
      </c>
      <c r="BG27" s="35">
        <f t="shared" si="32"/>
        <v>0</v>
      </c>
      <c r="BH27" s="34">
        <f t="shared" si="33"/>
        <v>0</v>
      </c>
      <c r="BI27" s="35">
        <f t="shared" si="33"/>
        <v>0</v>
      </c>
      <c r="BJ27" s="35">
        <f t="shared" si="34"/>
        <v>0</v>
      </c>
      <c r="BK27" s="35">
        <f t="shared" si="35"/>
        <v>0</v>
      </c>
      <c r="BL27" s="35">
        <f t="shared" si="35"/>
        <v>0</v>
      </c>
      <c r="BM27" s="35">
        <f t="shared" si="35"/>
        <v>0</v>
      </c>
      <c r="BN27" s="185">
        <f t="shared" si="36"/>
        <v>0</v>
      </c>
      <c r="BO27" s="205">
        <f t="shared" si="37"/>
        <v>0</v>
      </c>
    </row>
    <row r="28" spans="1:67" ht="17.25">
      <c r="A28" s="26">
        <v>21</v>
      </c>
      <c r="B28" s="171" t="s">
        <v>354</v>
      </c>
      <c r="C28" s="172"/>
      <c r="D28" s="33">
        <f t="shared" si="1"/>
        <v>0</v>
      </c>
      <c r="E28" s="31">
        <f t="shared" si="2"/>
        <v>0</v>
      </c>
      <c r="F28" s="28">
        <v>1</v>
      </c>
      <c r="G28" s="33">
        <f>F28*2.822</f>
        <v>2.8220000000000001</v>
      </c>
      <c r="H28" s="33">
        <f t="shared" si="4"/>
        <v>16.932000000000002</v>
      </c>
      <c r="I28" s="173">
        <f t="shared" si="5"/>
        <v>1</v>
      </c>
      <c r="J28" s="173">
        <f t="shared" si="5"/>
        <v>2.8220000000000001</v>
      </c>
      <c r="K28" s="173">
        <f t="shared" si="5"/>
        <v>16.932000000000002</v>
      </c>
      <c r="L28" s="174"/>
      <c r="M28" s="33">
        <f t="shared" si="6"/>
        <v>0</v>
      </c>
      <c r="N28" s="33">
        <f t="shared" si="7"/>
        <v>0</v>
      </c>
      <c r="O28" s="39">
        <v>1</v>
      </c>
      <c r="P28" s="33">
        <f>O28*2.822</f>
        <v>2.8220000000000001</v>
      </c>
      <c r="Q28" s="33">
        <f t="shared" si="9"/>
        <v>16.932000000000002</v>
      </c>
      <c r="R28" s="173">
        <f t="shared" si="10"/>
        <v>1</v>
      </c>
      <c r="S28" s="173">
        <f t="shared" si="10"/>
        <v>2.8220000000000001</v>
      </c>
      <c r="T28" s="173">
        <f t="shared" si="10"/>
        <v>16.932000000000002</v>
      </c>
      <c r="U28" s="174"/>
      <c r="V28" s="31">
        <f t="shared" si="11"/>
        <v>0</v>
      </c>
      <c r="W28" s="31">
        <f t="shared" si="12"/>
        <v>0</v>
      </c>
      <c r="X28" s="39">
        <v>0</v>
      </c>
      <c r="Y28" s="31">
        <f t="shared" si="13"/>
        <v>0</v>
      </c>
      <c r="Z28" s="31">
        <f t="shared" si="14"/>
        <v>0</v>
      </c>
      <c r="AA28" s="173">
        <f t="shared" si="15"/>
        <v>0</v>
      </c>
      <c r="AB28" s="175">
        <f t="shared" si="15"/>
        <v>0</v>
      </c>
      <c r="AC28" s="175">
        <f t="shared" si="15"/>
        <v>0</v>
      </c>
      <c r="AD28" s="174"/>
      <c r="AE28" s="33">
        <f t="shared" si="16"/>
        <v>0</v>
      </c>
      <c r="AF28" s="33">
        <f t="shared" si="17"/>
        <v>0</v>
      </c>
      <c r="AG28" s="39">
        <v>0</v>
      </c>
      <c r="AH28" s="33">
        <f t="shared" si="18"/>
        <v>0</v>
      </c>
      <c r="AI28" s="33">
        <f t="shared" si="19"/>
        <v>0</v>
      </c>
      <c r="AJ28" s="33">
        <f t="shared" si="20"/>
        <v>0</v>
      </c>
      <c r="AK28" s="33">
        <f t="shared" si="20"/>
        <v>0</v>
      </c>
      <c r="AL28" s="33">
        <f t="shared" si="20"/>
        <v>0</v>
      </c>
      <c r="AM28" s="174"/>
      <c r="AN28" s="33">
        <f t="shared" si="21"/>
        <v>0</v>
      </c>
      <c r="AO28" s="33">
        <f t="shared" si="22"/>
        <v>0</v>
      </c>
      <c r="AP28" s="39">
        <v>0</v>
      </c>
      <c r="AQ28" s="33">
        <f t="shared" si="23"/>
        <v>0</v>
      </c>
      <c r="AR28" s="33">
        <f t="shared" si="24"/>
        <v>0</v>
      </c>
      <c r="AS28" s="33">
        <f t="shared" si="25"/>
        <v>0</v>
      </c>
      <c r="AT28" s="33">
        <f t="shared" si="25"/>
        <v>0</v>
      </c>
      <c r="AU28" s="33">
        <f t="shared" si="25"/>
        <v>0</v>
      </c>
      <c r="AV28" s="28">
        <v>0</v>
      </c>
      <c r="AW28" s="29">
        <f t="shared" si="26"/>
        <v>0</v>
      </c>
      <c r="AX28" s="29">
        <f t="shared" si="27"/>
        <v>0</v>
      </c>
      <c r="AY28" s="28">
        <v>0</v>
      </c>
      <c r="AZ28" s="33">
        <f t="shared" si="28"/>
        <v>0</v>
      </c>
      <c r="BA28" s="33">
        <f t="shared" si="29"/>
        <v>0</v>
      </c>
      <c r="BB28" s="29">
        <f t="shared" si="30"/>
        <v>0</v>
      </c>
      <c r="BC28" s="29">
        <f t="shared" si="30"/>
        <v>0</v>
      </c>
      <c r="BD28" s="29">
        <f t="shared" si="30"/>
        <v>0</v>
      </c>
      <c r="BE28" s="176">
        <f t="shared" si="0"/>
        <v>0</v>
      </c>
      <c r="BF28" s="35">
        <f t="shared" si="31"/>
        <v>0</v>
      </c>
      <c r="BG28" s="35">
        <f t="shared" si="32"/>
        <v>0</v>
      </c>
      <c r="BH28" s="34">
        <f t="shared" si="33"/>
        <v>1</v>
      </c>
      <c r="BI28" s="35">
        <f t="shared" si="33"/>
        <v>2.8220000000000001</v>
      </c>
      <c r="BJ28" s="35">
        <f t="shared" si="34"/>
        <v>16.932000000000002</v>
      </c>
      <c r="BK28" s="35">
        <f t="shared" si="35"/>
        <v>1</v>
      </c>
      <c r="BL28" s="35">
        <f t="shared" si="35"/>
        <v>2.8220000000000001</v>
      </c>
      <c r="BM28" s="35">
        <f t="shared" si="35"/>
        <v>16.932000000000002</v>
      </c>
      <c r="BN28" s="185">
        <f t="shared" si="36"/>
        <v>8.4660000000000011</v>
      </c>
      <c r="BO28" s="205">
        <f t="shared" si="37"/>
        <v>16.899999999999999</v>
      </c>
    </row>
    <row r="29" spans="1:67" ht="17.25">
      <c r="A29" s="26">
        <v>22</v>
      </c>
      <c r="B29" s="171" t="s">
        <v>635</v>
      </c>
      <c r="C29" s="172">
        <v>2</v>
      </c>
      <c r="D29" s="33">
        <f t="shared" si="1"/>
        <v>9.3680000000000003</v>
      </c>
      <c r="E29" s="31">
        <f t="shared" si="2"/>
        <v>56.207999999999998</v>
      </c>
      <c r="F29" s="28">
        <v>0</v>
      </c>
      <c r="G29" s="33">
        <f t="shared" si="3"/>
        <v>0</v>
      </c>
      <c r="H29" s="33">
        <f t="shared" si="4"/>
        <v>0</v>
      </c>
      <c r="I29" s="173">
        <f t="shared" si="5"/>
        <v>2</v>
      </c>
      <c r="J29" s="173">
        <f t="shared" si="5"/>
        <v>9.3680000000000003</v>
      </c>
      <c r="K29" s="173">
        <f t="shared" si="5"/>
        <v>56.207999999999998</v>
      </c>
      <c r="L29" s="174"/>
      <c r="M29" s="33">
        <f t="shared" si="6"/>
        <v>0</v>
      </c>
      <c r="N29" s="33">
        <f t="shared" si="7"/>
        <v>0</v>
      </c>
      <c r="O29" s="39">
        <v>0</v>
      </c>
      <c r="P29" s="33">
        <f t="shared" si="8"/>
        <v>0</v>
      </c>
      <c r="Q29" s="33">
        <f t="shared" si="9"/>
        <v>0</v>
      </c>
      <c r="R29" s="173">
        <f t="shared" si="10"/>
        <v>0</v>
      </c>
      <c r="S29" s="173">
        <f t="shared" si="10"/>
        <v>0</v>
      </c>
      <c r="T29" s="173">
        <f t="shared" si="10"/>
        <v>0</v>
      </c>
      <c r="U29" s="174">
        <v>4</v>
      </c>
      <c r="V29" s="31">
        <f t="shared" si="11"/>
        <v>18.736000000000001</v>
      </c>
      <c r="W29" s="31">
        <f t="shared" si="12"/>
        <v>112.416</v>
      </c>
      <c r="X29" s="39">
        <v>0</v>
      </c>
      <c r="Y29" s="31">
        <f t="shared" si="13"/>
        <v>0</v>
      </c>
      <c r="Z29" s="31">
        <f t="shared" si="14"/>
        <v>0</v>
      </c>
      <c r="AA29" s="173">
        <f t="shared" si="15"/>
        <v>4</v>
      </c>
      <c r="AB29" s="175">
        <f t="shared" si="15"/>
        <v>18.736000000000001</v>
      </c>
      <c r="AC29" s="175">
        <f t="shared" si="15"/>
        <v>112.416</v>
      </c>
      <c r="AD29" s="174"/>
      <c r="AE29" s="33">
        <f t="shared" si="16"/>
        <v>0</v>
      </c>
      <c r="AF29" s="33">
        <f t="shared" si="17"/>
        <v>0</v>
      </c>
      <c r="AG29" s="39">
        <v>0</v>
      </c>
      <c r="AH29" s="33">
        <f t="shared" si="18"/>
        <v>0</v>
      </c>
      <c r="AI29" s="33">
        <f t="shared" si="19"/>
        <v>0</v>
      </c>
      <c r="AJ29" s="33">
        <f t="shared" si="20"/>
        <v>0</v>
      </c>
      <c r="AK29" s="33">
        <f t="shared" si="20"/>
        <v>0</v>
      </c>
      <c r="AL29" s="33">
        <f t="shared" si="20"/>
        <v>0</v>
      </c>
      <c r="AM29" s="174">
        <v>1</v>
      </c>
      <c r="AN29" s="33">
        <f t="shared" si="21"/>
        <v>4.6840000000000002</v>
      </c>
      <c r="AO29" s="33">
        <f t="shared" si="22"/>
        <v>28.103999999999999</v>
      </c>
      <c r="AP29" s="39">
        <v>0</v>
      </c>
      <c r="AQ29" s="33">
        <f t="shared" si="23"/>
        <v>0</v>
      </c>
      <c r="AR29" s="33">
        <f t="shared" si="24"/>
        <v>0</v>
      </c>
      <c r="AS29" s="33">
        <f t="shared" si="25"/>
        <v>1</v>
      </c>
      <c r="AT29" s="33">
        <f t="shared" si="25"/>
        <v>4.6840000000000002</v>
      </c>
      <c r="AU29" s="33">
        <f t="shared" si="25"/>
        <v>28.103999999999999</v>
      </c>
      <c r="AV29" s="28">
        <v>0</v>
      </c>
      <c r="AW29" s="29">
        <f t="shared" si="26"/>
        <v>0</v>
      </c>
      <c r="AX29" s="29">
        <f t="shared" si="27"/>
        <v>0</v>
      </c>
      <c r="AY29" s="28">
        <v>0</v>
      </c>
      <c r="AZ29" s="33">
        <f t="shared" si="28"/>
        <v>0</v>
      </c>
      <c r="BA29" s="33">
        <f t="shared" si="29"/>
        <v>0</v>
      </c>
      <c r="BB29" s="29">
        <f t="shared" si="30"/>
        <v>0</v>
      </c>
      <c r="BC29" s="29">
        <f t="shared" si="30"/>
        <v>0</v>
      </c>
      <c r="BD29" s="29">
        <f t="shared" si="30"/>
        <v>0</v>
      </c>
      <c r="BE29" s="176">
        <f t="shared" si="0"/>
        <v>7</v>
      </c>
      <c r="BF29" s="35">
        <f t="shared" si="31"/>
        <v>32.788000000000004</v>
      </c>
      <c r="BG29" s="35">
        <f t="shared" si="32"/>
        <v>196.72800000000001</v>
      </c>
      <c r="BH29" s="34">
        <f t="shared" si="33"/>
        <v>0</v>
      </c>
      <c r="BI29" s="35">
        <f t="shared" si="33"/>
        <v>0</v>
      </c>
      <c r="BJ29" s="35">
        <f t="shared" si="34"/>
        <v>0</v>
      </c>
      <c r="BK29" s="35">
        <f t="shared" si="35"/>
        <v>7</v>
      </c>
      <c r="BL29" s="35">
        <f t="shared" si="35"/>
        <v>32.788000000000004</v>
      </c>
      <c r="BM29" s="35">
        <f t="shared" si="35"/>
        <v>196.72800000000001</v>
      </c>
      <c r="BN29" s="185">
        <f t="shared" si="36"/>
        <v>98.364000000000004</v>
      </c>
      <c r="BO29" s="205">
        <f t="shared" si="37"/>
        <v>196.7</v>
      </c>
    </row>
    <row r="30" spans="1:67" ht="17.25">
      <c r="A30" s="26">
        <v>23</v>
      </c>
      <c r="B30" s="171" t="s">
        <v>636</v>
      </c>
      <c r="C30" s="172"/>
      <c r="D30" s="33">
        <f t="shared" si="1"/>
        <v>0</v>
      </c>
      <c r="E30" s="31">
        <f t="shared" si="2"/>
        <v>0</v>
      </c>
      <c r="F30" s="28">
        <v>2</v>
      </c>
      <c r="G30" s="33">
        <f>F30*2.822</f>
        <v>5.6440000000000001</v>
      </c>
      <c r="H30" s="33">
        <f t="shared" si="4"/>
        <v>33.864000000000004</v>
      </c>
      <c r="I30" s="173">
        <f t="shared" si="5"/>
        <v>2</v>
      </c>
      <c r="J30" s="173">
        <f t="shared" si="5"/>
        <v>5.6440000000000001</v>
      </c>
      <c r="K30" s="173">
        <f t="shared" si="5"/>
        <v>33.864000000000004</v>
      </c>
      <c r="L30" s="174"/>
      <c r="M30" s="33">
        <f t="shared" si="6"/>
        <v>0</v>
      </c>
      <c r="N30" s="33">
        <f t="shared" si="7"/>
        <v>0</v>
      </c>
      <c r="O30" s="39">
        <v>0</v>
      </c>
      <c r="P30" s="33">
        <f t="shared" si="8"/>
        <v>0</v>
      </c>
      <c r="Q30" s="33">
        <f t="shared" si="9"/>
        <v>0</v>
      </c>
      <c r="R30" s="173">
        <f t="shared" si="10"/>
        <v>0</v>
      </c>
      <c r="S30" s="173">
        <f t="shared" si="10"/>
        <v>0</v>
      </c>
      <c r="T30" s="173">
        <f t="shared" si="10"/>
        <v>0</v>
      </c>
      <c r="U30" s="174"/>
      <c r="V30" s="31">
        <f t="shared" si="11"/>
        <v>0</v>
      </c>
      <c r="W30" s="31">
        <f t="shared" si="12"/>
        <v>0</v>
      </c>
      <c r="X30" s="39">
        <v>0</v>
      </c>
      <c r="Y30" s="31">
        <f t="shared" si="13"/>
        <v>0</v>
      </c>
      <c r="Z30" s="31">
        <f t="shared" si="14"/>
        <v>0</v>
      </c>
      <c r="AA30" s="173">
        <f t="shared" si="15"/>
        <v>0</v>
      </c>
      <c r="AB30" s="175">
        <f t="shared" si="15"/>
        <v>0</v>
      </c>
      <c r="AC30" s="175">
        <f t="shared" si="15"/>
        <v>0</v>
      </c>
      <c r="AD30" s="174"/>
      <c r="AE30" s="33">
        <f t="shared" si="16"/>
        <v>0</v>
      </c>
      <c r="AF30" s="33">
        <f t="shared" si="17"/>
        <v>0</v>
      </c>
      <c r="AG30" s="39">
        <v>0</v>
      </c>
      <c r="AH30" s="33">
        <f t="shared" si="18"/>
        <v>0</v>
      </c>
      <c r="AI30" s="33">
        <f t="shared" si="19"/>
        <v>0</v>
      </c>
      <c r="AJ30" s="33">
        <f t="shared" si="20"/>
        <v>0</v>
      </c>
      <c r="AK30" s="33">
        <f t="shared" si="20"/>
        <v>0</v>
      </c>
      <c r="AL30" s="33">
        <f t="shared" si="20"/>
        <v>0</v>
      </c>
      <c r="AM30" s="174">
        <v>1</v>
      </c>
      <c r="AN30" s="33">
        <f t="shared" si="21"/>
        <v>4.6840000000000002</v>
      </c>
      <c r="AO30" s="33">
        <f t="shared" si="22"/>
        <v>28.103999999999999</v>
      </c>
      <c r="AP30" s="39">
        <v>0</v>
      </c>
      <c r="AQ30" s="33">
        <f t="shared" si="23"/>
        <v>0</v>
      </c>
      <c r="AR30" s="33">
        <f t="shared" si="24"/>
        <v>0</v>
      </c>
      <c r="AS30" s="33">
        <f t="shared" si="25"/>
        <v>1</v>
      </c>
      <c r="AT30" s="33">
        <f t="shared" si="25"/>
        <v>4.6840000000000002</v>
      </c>
      <c r="AU30" s="33">
        <f t="shared" si="25"/>
        <v>28.103999999999999</v>
      </c>
      <c r="AV30" s="28">
        <v>0</v>
      </c>
      <c r="AW30" s="29">
        <f t="shared" si="26"/>
        <v>0</v>
      </c>
      <c r="AX30" s="29">
        <f t="shared" si="27"/>
        <v>0</v>
      </c>
      <c r="AY30" s="28">
        <v>0</v>
      </c>
      <c r="AZ30" s="33">
        <f t="shared" si="28"/>
        <v>0</v>
      </c>
      <c r="BA30" s="33">
        <f t="shared" si="29"/>
        <v>0</v>
      </c>
      <c r="BB30" s="29">
        <f t="shared" si="30"/>
        <v>0</v>
      </c>
      <c r="BC30" s="29">
        <f t="shared" si="30"/>
        <v>0</v>
      </c>
      <c r="BD30" s="29">
        <f t="shared" si="30"/>
        <v>0</v>
      </c>
      <c r="BE30" s="176">
        <f t="shared" si="0"/>
        <v>1</v>
      </c>
      <c r="BF30" s="35">
        <f t="shared" si="31"/>
        <v>4.6840000000000002</v>
      </c>
      <c r="BG30" s="35">
        <f t="shared" si="32"/>
        <v>28.103999999999999</v>
      </c>
      <c r="BH30" s="34">
        <f t="shared" si="33"/>
        <v>2</v>
      </c>
      <c r="BI30" s="35">
        <f t="shared" si="33"/>
        <v>5.6440000000000001</v>
      </c>
      <c r="BJ30" s="35">
        <f t="shared" si="34"/>
        <v>33.864000000000004</v>
      </c>
      <c r="BK30" s="35">
        <f t="shared" si="35"/>
        <v>3</v>
      </c>
      <c r="BL30" s="35">
        <f t="shared" si="35"/>
        <v>10.327999999999999</v>
      </c>
      <c r="BM30" s="35">
        <f t="shared" si="35"/>
        <v>61.968000000000004</v>
      </c>
      <c r="BN30" s="185">
        <f t="shared" si="36"/>
        <v>30.984000000000002</v>
      </c>
      <c r="BO30" s="205">
        <f t="shared" si="37"/>
        <v>62</v>
      </c>
    </row>
    <row r="31" spans="1:67" ht="17.25">
      <c r="A31" s="26">
        <v>24</v>
      </c>
      <c r="B31" s="171" t="s">
        <v>611</v>
      </c>
      <c r="C31" s="172"/>
      <c r="D31" s="33">
        <f t="shared" si="1"/>
        <v>0</v>
      </c>
      <c r="E31" s="31">
        <f t="shared" si="2"/>
        <v>0</v>
      </c>
      <c r="F31" s="28">
        <v>0</v>
      </c>
      <c r="G31" s="33">
        <f t="shared" si="3"/>
        <v>0</v>
      </c>
      <c r="H31" s="33">
        <f t="shared" si="4"/>
        <v>0</v>
      </c>
      <c r="I31" s="173">
        <f t="shared" si="5"/>
        <v>0</v>
      </c>
      <c r="J31" s="173">
        <f t="shared" si="5"/>
        <v>0</v>
      </c>
      <c r="K31" s="173">
        <f t="shared" si="5"/>
        <v>0</v>
      </c>
      <c r="L31" s="174"/>
      <c r="M31" s="33">
        <f t="shared" si="6"/>
        <v>0</v>
      </c>
      <c r="N31" s="33">
        <f t="shared" si="7"/>
        <v>0</v>
      </c>
      <c r="O31" s="39">
        <v>0</v>
      </c>
      <c r="P31" s="33">
        <f t="shared" si="8"/>
        <v>0</v>
      </c>
      <c r="Q31" s="33">
        <f t="shared" si="9"/>
        <v>0</v>
      </c>
      <c r="R31" s="173">
        <f t="shared" si="10"/>
        <v>0</v>
      </c>
      <c r="S31" s="173">
        <f t="shared" si="10"/>
        <v>0</v>
      </c>
      <c r="T31" s="173">
        <f t="shared" si="10"/>
        <v>0</v>
      </c>
      <c r="U31" s="174"/>
      <c r="V31" s="31">
        <f t="shared" si="11"/>
        <v>0</v>
      </c>
      <c r="W31" s="31">
        <f t="shared" si="12"/>
        <v>0</v>
      </c>
      <c r="X31" s="39">
        <v>0</v>
      </c>
      <c r="Y31" s="31">
        <f t="shared" si="13"/>
        <v>0</v>
      </c>
      <c r="Z31" s="31">
        <f t="shared" si="14"/>
        <v>0</v>
      </c>
      <c r="AA31" s="173">
        <f t="shared" si="15"/>
        <v>0</v>
      </c>
      <c r="AB31" s="175">
        <f t="shared" si="15"/>
        <v>0</v>
      </c>
      <c r="AC31" s="175">
        <f t="shared" si="15"/>
        <v>0</v>
      </c>
      <c r="AD31" s="174"/>
      <c r="AE31" s="33">
        <f t="shared" si="16"/>
        <v>0</v>
      </c>
      <c r="AF31" s="33">
        <f t="shared" si="17"/>
        <v>0</v>
      </c>
      <c r="AG31" s="39">
        <v>0</v>
      </c>
      <c r="AH31" s="33">
        <f t="shared" si="18"/>
        <v>0</v>
      </c>
      <c r="AI31" s="33">
        <f t="shared" si="19"/>
        <v>0</v>
      </c>
      <c r="AJ31" s="33">
        <f t="shared" si="20"/>
        <v>0</v>
      </c>
      <c r="AK31" s="33">
        <f t="shared" si="20"/>
        <v>0</v>
      </c>
      <c r="AL31" s="33">
        <f t="shared" si="20"/>
        <v>0</v>
      </c>
      <c r="AM31" s="174"/>
      <c r="AN31" s="33">
        <f t="shared" si="21"/>
        <v>0</v>
      </c>
      <c r="AO31" s="33">
        <f t="shared" si="22"/>
        <v>0</v>
      </c>
      <c r="AP31" s="39">
        <v>0</v>
      </c>
      <c r="AQ31" s="33">
        <f t="shared" si="23"/>
        <v>0</v>
      </c>
      <c r="AR31" s="33">
        <f t="shared" si="24"/>
        <v>0</v>
      </c>
      <c r="AS31" s="33">
        <f t="shared" si="25"/>
        <v>0</v>
      </c>
      <c r="AT31" s="33">
        <f t="shared" si="25"/>
        <v>0</v>
      </c>
      <c r="AU31" s="33">
        <f t="shared" si="25"/>
        <v>0</v>
      </c>
      <c r="AV31" s="28">
        <v>0</v>
      </c>
      <c r="AW31" s="29">
        <f t="shared" si="26"/>
        <v>0</v>
      </c>
      <c r="AX31" s="29">
        <f t="shared" si="27"/>
        <v>0</v>
      </c>
      <c r="AY31" s="28">
        <v>0</v>
      </c>
      <c r="AZ31" s="33">
        <f t="shared" si="28"/>
        <v>0</v>
      </c>
      <c r="BA31" s="33">
        <f t="shared" si="29"/>
        <v>0</v>
      </c>
      <c r="BB31" s="29">
        <f t="shared" si="30"/>
        <v>0</v>
      </c>
      <c r="BC31" s="29">
        <f t="shared" si="30"/>
        <v>0</v>
      </c>
      <c r="BD31" s="29">
        <f t="shared" si="30"/>
        <v>0</v>
      </c>
      <c r="BE31" s="176">
        <f t="shared" si="0"/>
        <v>0</v>
      </c>
      <c r="BF31" s="35">
        <f t="shared" si="31"/>
        <v>0</v>
      </c>
      <c r="BG31" s="35">
        <f t="shared" si="32"/>
        <v>0</v>
      </c>
      <c r="BH31" s="34">
        <f t="shared" si="33"/>
        <v>0</v>
      </c>
      <c r="BI31" s="35">
        <f t="shared" si="33"/>
        <v>0</v>
      </c>
      <c r="BJ31" s="35">
        <f t="shared" si="34"/>
        <v>0</v>
      </c>
      <c r="BK31" s="35">
        <f t="shared" si="35"/>
        <v>0</v>
      </c>
      <c r="BL31" s="35">
        <f t="shared" si="35"/>
        <v>0</v>
      </c>
      <c r="BM31" s="35">
        <f t="shared" si="35"/>
        <v>0</v>
      </c>
      <c r="BN31" s="185">
        <f t="shared" si="36"/>
        <v>0</v>
      </c>
      <c r="BO31" s="205">
        <f t="shared" si="37"/>
        <v>0</v>
      </c>
    </row>
    <row r="32" spans="1:67" ht="17.25">
      <c r="A32" s="26">
        <v>25</v>
      </c>
      <c r="B32" s="171" t="s">
        <v>637</v>
      </c>
      <c r="C32" s="172">
        <v>1</v>
      </c>
      <c r="D32" s="33">
        <f t="shared" si="1"/>
        <v>4.6840000000000002</v>
      </c>
      <c r="E32" s="31">
        <f t="shared" si="2"/>
        <v>28.103999999999999</v>
      </c>
      <c r="F32" s="28">
        <v>0</v>
      </c>
      <c r="G32" s="33">
        <f t="shared" si="3"/>
        <v>0</v>
      </c>
      <c r="H32" s="33">
        <f t="shared" si="4"/>
        <v>0</v>
      </c>
      <c r="I32" s="173">
        <f t="shared" si="5"/>
        <v>1</v>
      </c>
      <c r="J32" s="173">
        <f t="shared" si="5"/>
        <v>4.6840000000000002</v>
      </c>
      <c r="K32" s="173">
        <f t="shared" si="5"/>
        <v>28.103999999999999</v>
      </c>
      <c r="L32" s="174"/>
      <c r="M32" s="33">
        <f t="shared" si="6"/>
        <v>0</v>
      </c>
      <c r="N32" s="33">
        <f t="shared" si="7"/>
        <v>0</v>
      </c>
      <c r="O32" s="39">
        <v>0</v>
      </c>
      <c r="P32" s="33">
        <f t="shared" si="8"/>
        <v>0</v>
      </c>
      <c r="Q32" s="33">
        <f t="shared" si="9"/>
        <v>0</v>
      </c>
      <c r="R32" s="173">
        <f t="shared" si="10"/>
        <v>0</v>
      </c>
      <c r="S32" s="173">
        <f t="shared" si="10"/>
        <v>0</v>
      </c>
      <c r="T32" s="173">
        <f t="shared" si="10"/>
        <v>0</v>
      </c>
      <c r="U32" s="174"/>
      <c r="V32" s="31">
        <f t="shared" si="11"/>
        <v>0</v>
      </c>
      <c r="W32" s="31">
        <f t="shared" si="12"/>
        <v>0</v>
      </c>
      <c r="X32" s="39">
        <v>0</v>
      </c>
      <c r="Y32" s="31">
        <f t="shared" si="13"/>
        <v>0</v>
      </c>
      <c r="Z32" s="31">
        <f t="shared" si="14"/>
        <v>0</v>
      </c>
      <c r="AA32" s="173">
        <f t="shared" si="15"/>
        <v>0</v>
      </c>
      <c r="AB32" s="175">
        <f t="shared" si="15"/>
        <v>0</v>
      </c>
      <c r="AC32" s="175">
        <f t="shared" si="15"/>
        <v>0</v>
      </c>
      <c r="AD32" s="174"/>
      <c r="AE32" s="33">
        <f t="shared" si="16"/>
        <v>0</v>
      </c>
      <c r="AF32" s="33">
        <f t="shared" si="17"/>
        <v>0</v>
      </c>
      <c r="AG32" s="39">
        <v>0</v>
      </c>
      <c r="AH32" s="33">
        <f t="shared" si="18"/>
        <v>0</v>
      </c>
      <c r="AI32" s="33">
        <f t="shared" si="19"/>
        <v>0</v>
      </c>
      <c r="AJ32" s="33">
        <f t="shared" si="20"/>
        <v>0</v>
      </c>
      <c r="AK32" s="33">
        <f t="shared" si="20"/>
        <v>0</v>
      </c>
      <c r="AL32" s="33">
        <f t="shared" si="20"/>
        <v>0</v>
      </c>
      <c r="AM32" s="174">
        <v>1</v>
      </c>
      <c r="AN32" s="33">
        <f t="shared" si="21"/>
        <v>4.6840000000000002</v>
      </c>
      <c r="AO32" s="33">
        <f t="shared" si="22"/>
        <v>28.103999999999999</v>
      </c>
      <c r="AP32" s="39">
        <v>0</v>
      </c>
      <c r="AQ32" s="33">
        <f t="shared" si="23"/>
        <v>0</v>
      </c>
      <c r="AR32" s="33">
        <f t="shared" si="24"/>
        <v>0</v>
      </c>
      <c r="AS32" s="33">
        <f t="shared" si="25"/>
        <v>1</v>
      </c>
      <c r="AT32" s="33">
        <f t="shared" si="25"/>
        <v>4.6840000000000002</v>
      </c>
      <c r="AU32" s="33">
        <f t="shared" si="25"/>
        <v>28.103999999999999</v>
      </c>
      <c r="AV32" s="28">
        <v>0</v>
      </c>
      <c r="AW32" s="29">
        <f t="shared" si="26"/>
        <v>0</v>
      </c>
      <c r="AX32" s="29">
        <f t="shared" si="27"/>
        <v>0</v>
      </c>
      <c r="AY32" s="28">
        <v>0</v>
      </c>
      <c r="AZ32" s="33">
        <f t="shared" si="28"/>
        <v>0</v>
      </c>
      <c r="BA32" s="33">
        <f t="shared" si="29"/>
        <v>0</v>
      </c>
      <c r="BB32" s="29">
        <f t="shared" si="30"/>
        <v>0</v>
      </c>
      <c r="BC32" s="29">
        <f t="shared" si="30"/>
        <v>0</v>
      </c>
      <c r="BD32" s="29">
        <f t="shared" si="30"/>
        <v>0</v>
      </c>
      <c r="BE32" s="176">
        <f t="shared" si="0"/>
        <v>2</v>
      </c>
      <c r="BF32" s="35">
        <f t="shared" si="31"/>
        <v>9.3680000000000003</v>
      </c>
      <c r="BG32" s="35">
        <f t="shared" si="32"/>
        <v>56.207999999999998</v>
      </c>
      <c r="BH32" s="34">
        <f t="shared" si="33"/>
        <v>0</v>
      </c>
      <c r="BI32" s="35">
        <f t="shared" si="33"/>
        <v>0</v>
      </c>
      <c r="BJ32" s="35">
        <f t="shared" si="34"/>
        <v>0</v>
      </c>
      <c r="BK32" s="35">
        <f t="shared" si="35"/>
        <v>2</v>
      </c>
      <c r="BL32" s="35">
        <f t="shared" si="35"/>
        <v>9.3680000000000003</v>
      </c>
      <c r="BM32" s="35">
        <f t="shared" si="35"/>
        <v>56.207999999999998</v>
      </c>
      <c r="BN32" s="185">
        <f t="shared" si="36"/>
        <v>28.103999999999999</v>
      </c>
      <c r="BO32" s="205">
        <f t="shared" si="37"/>
        <v>56.2</v>
      </c>
    </row>
    <row r="33" spans="1:67" ht="17.25">
      <c r="A33" s="26">
        <v>26</v>
      </c>
      <c r="B33" s="171" t="s">
        <v>638</v>
      </c>
      <c r="C33" s="172">
        <v>1</v>
      </c>
      <c r="D33" s="33">
        <f t="shared" si="1"/>
        <v>4.6840000000000002</v>
      </c>
      <c r="E33" s="31">
        <f t="shared" si="2"/>
        <v>28.103999999999999</v>
      </c>
      <c r="F33" s="28">
        <v>0</v>
      </c>
      <c r="G33" s="33">
        <f t="shared" si="3"/>
        <v>0</v>
      </c>
      <c r="H33" s="33">
        <f t="shared" si="4"/>
        <v>0</v>
      </c>
      <c r="I33" s="173">
        <f t="shared" si="5"/>
        <v>1</v>
      </c>
      <c r="J33" s="173">
        <f t="shared" si="5"/>
        <v>4.6840000000000002</v>
      </c>
      <c r="K33" s="173">
        <f t="shared" si="5"/>
        <v>28.103999999999999</v>
      </c>
      <c r="L33" s="174"/>
      <c r="M33" s="33">
        <f t="shared" si="6"/>
        <v>0</v>
      </c>
      <c r="N33" s="33">
        <f t="shared" si="7"/>
        <v>0</v>
      </c>
      <c r="O33" s="39">
        <v>0</v>
      </c>
      <c r="P33" s="33">
        <f t="shared" si="8"/>
        <v>0</v>
      </c>
      <c r="Q33" s="33">
        <f t="shared" si="9"/>
        <v>0</v>
      </c>
      <c r="R33" s="173">
        <f t="shared" si="10"/>
        <v>0</v>
      </c>
      <c r="S33" s="173">
        <f t="shared" si="10"/>
        <v>0</v>
      </c>
      <c r="T33" s="173">
        <f t="shared" si="10"/>
        <v>0</v>
      </c>
      <c r="U33" s="174">
        <v>0</v>
      </c>
      <c r="V33" s="31">
        <f t="shared" si="11"/>
        <v>0</v>
      </c>
      <c r="W33" s="31">
        <f t="shared" si="12"/>
        <v>0</v>
      </c>
      <c r="X33" s="39">
        <v>0</v>
      </c>
      <c r="Y33" s="31">
        <f t="shared" si="13"/>
        <v>0</v>
      </c>
      <c r="Z33" s="31">
        <f t="shared" si="14"/>
        <v>0</v>
      </c>
      <c r="AA33" s="173">
        <f t="shared" si="15"/>
        <v>0</v>
      </c>
      <c r="AB33" s="175">
        <f t="shared" si="15"/>
        <v>0</v>
      </c>
      <c r="AC33" s="175">
        <f t="shared" si="15"/>
        <v>0</v>
      </c>
      <c r="AD33" s="174"/>
      <c r="AE33" s="33">
        <f t="shared" si="16"/>
        <v>0</v>
      </c>
      <c r="AF33" s="33">
        <f t="shared" si="17"/>
        <v>0</v>
      </c>
      <c r="AG33" s="39">
        <v>0</v>
      </c>
      <c r="AH33" s="33">
        <f t="shared" si="18"/>
        <v>0</v>
      </c>
      <c r="AI33" s="33">
        <f t="shared" si="19"/>
        <v>0</v>
      </c>
      <c r="AJ33" s="33">
        <f t="shared" si="20"/>
        <v>0</v>
      </c>
      <c r="AK33" s="33">
        <f t="shared" si="20"/>
        <v>0</v>
      </c>
      <c r="AL33" s="33">
        <f t="shared" si="20"/>
        <v>0</v>
      </c>
      <c r="AM33" s="174"/>
      <c r="AN33" s="33">
        <f t="shared" si="21"/>
        <v>0</v>
      </c>
      <c r="AO33" s="33">
        <f t="shared" si="22"/>
        <v>0</v>
      </c>
      <c r="AP33" s="39">
        <v>0</v>
      </c>
      <c r="AQ33" s="33">
        <f t="shared" si="23"/>
        <v>0</v>
      </c>
      <c r="AR33" s="33">
        <f t="shared" si="24"/>
        <v>0</v>
      </c>
      <c r="AS33" s="33">
        <f t="shared" si="25"/>
        <v>0</v>
      </c>
      <c r="AT33" s="33">
        <f t="shared" si="25"/>
        <v>0</v>
      </c>
      <c r="AU33" s="33">
        <f t="shared" si="25"/>
        <v>0</v>
      </c>
      <c r="AV33" s="28">
        <v>0</v>
      </c>
      <c r="AW33" s="29">
        <f t="shared" si="26"/>
        <v>0</v>
      </c>
      <c r="AX33" s="29">
        <f t="shared" si="27"/>
        <v>0</v>
      </c>
      <c r="AY33" s="28">
        <v>0</v>
      </c>
      <c r="AZ33" s="33">
        <f t="shared" si="28"/>
        <v>0</v>
      </c>
      <c r="BA33" s="33">
        <f t="shared" si="29"/>
        <v>0</v>
      </c>
      <c r="BB33" s="29">
        <f t="shared" si="30"/>
        <v>0</v>
      </c>
      <c r="BC33" s="29">
        <f t="shared" si="30"/>
        <v>0</v>
      </c>
      <c r="BD33" s="29">
        <f t="shared" si="30"/>
        <v>0</v>
      </c>
      <c r="BE33" s="176">
        <f t="shared" si="0"/>
        <v>1</v>
      </c>
      <c r="BF33" s="35">
        <f t="shared" si="31"/>
        <v>4.6840000000000002</v>
      </c>
      <c r="BG33" s="35">
        <f t="shared" si="32"/>
        <v>28.103999999999999</v>
      </c>
      <c r="BH33" s="34">
        <f t="shared" si="33"/>
        <v>0</v>
      </c>
      <c r="BI33" s="35">
        <f t="shared" si="33"/>
        <v>0</v>
      </c>
      <c r="BJ33" s="35">
        <f t="shared" si="34"/>
        <v>0</v>
      </c>
      <c r="BK33" s="35">
        <f t="shared" si="35"/>
        <v>1</v>
      </c>
      <c r="BL33" s="35">
        <f t="shared" si="35"/>
        <v>4.6840000000000002</v>
      </c>
      <c r="BM33" s="35">
        <f t="shared" si="35"/>
        <v>28.103999999999999</v>
      </c>
      <c r="BN33" s="185">
        <f t="shared" si="36"/>
        <v>14.052</v>
      </c>
      <c r="BO33" s="205">
        <f t="shared" si="37"/>
        <v>28.1</v>
      </c>
    </row>
    <row r="34" spans="1:67" ht="17.25">
      <c r="A34" s="26">
        <v>27</v>
      </c>
      <c r="B34" s="171" t="s">
        <v>639</v>
      </c>
      <c r="C34" s="172">
        <v>2</v>
      </c>
      <c r="D34" s="33">
        <f t="shared" si="1"/>
        <v>9.3680000000000003</v>
      </c>
      <c r="E34" s="31">
        <f t="shared" si="2"/>
        <v>56.207999999999998</v>
      </c>
      <c r="F34" s="28">
        <v>0</v>
      </c>
      <c r="G34" s="33">
        <f t="shared" si="3"/>
        <v>0</v>
      </c>
      <c r="H34" s="33">
        <f t="shared" si="4"/>
        <v>0</v>
      </c>
      <c r="I34" s="173">
        <f t="shared" si="5"/>
        <v>2</v>
      </c>
      <c r="J34" s="173">
        <f t="shared" si="5"/>
        <v>9.3680000000000003</v>
      </c>
      <c r="K34" s="173">
        <f t="shared" si="5"/>
        <v>56.207999999999998</v>
      </c>
      <c r="L34" s="174"/>
      <c r="M34" s="33">
        <f t="shared" si="6"/>
        <v>0</v>
      </c>
      <c r="N34" s="33">
        <f t="shared" si="7"/>
        <v>0</v>
      </c>
      <c r="O34" s="39">
        <v>0</v>
      </c>
      <c r="P34" s="33">
        <f t="shared" si="8"/>
        <v>0</v>
      </c>
      <c r="Q34" s="33">
        <f t="shared" si="9"/>
        <v>0</v>
      </c>
      <c r="R34" s="173">
        <f t="shared" si="10"/>
        <v>0</v>
      </c>
      <c r="S34" s="173">
        <f t="shared" si="10"/>
        <v>0</v>
      </c>
      <c r="T34" s="173">
        <f t="shared" si="10"/>
        <v>0</v>
      </c>
      <c r="U34" s="174"/>
      <c r="V34" s="31">
        <f t="shared" si="11"/>
        <v>0</v>
      </c>
      <c r="W34" s="31">
        <f t="shared" si="12"/>
        <v>0</v>
      </c>
      <c r="X34" s="39">
        <v>0</v>
      </c>
      <c r="Y34" s="31">
        <f t="shared" si="13"/>
        <v>0</v>
      </c>
      <c r="Z34" s="31">
        <f t="shared" si="14"/>
        <v>0</v>
      </c>
      <c r="AA34" s="173">
        <f t="shared" si="15"/>
        <v>0</v>
      </c>
      <c r="AB34" s="175">
        <f t="shared" si="15"/>
        <v>0</v>
      </c>
      <c r="AC34" s="175">
        <f t="shared" si="15"/>
        <v>0</v>
      </c>
      <c r="AD34" s="174"/>
      <c r="AE34" s="33">
        <f t="shared" si="16"/>
        <v>0</v>
      </c>
      <c r="AF34" s="33">
        <f t="shared" si="17"/>
        <v>0</v>
      </c>
      <c r="AG34" s="39">
        <v>0</v>
      </c>
      <c r="AH34" s="33">
        <f t="shared" si="18"/>
        <v>0</v>
      </c>
      <c r="AI34" s="33">
        <f t="shared" si="19"/>
        <v>0</v>
      </c>
      <c r="AJ34" s="33">
        <f t="shared" si="20"/>
        <v>0</v>
      </c>
      <c r="AK34" s="33">
        <f t="shared" si="20"/>
        <v>0</v>
      </c>
      <c r="AL34" s="33">
        <f t="shared" si="20"/>
        <v>0</v>
      </c>
      <c r="AM34" s="174"/>
      <c r="AN34" s="33">
        <f t="shared" si="21"/>
        <v>0</v>
      </c>
      <c r="AO34" s="33">
        <f t="shared" si="22"/>
        <v>0</v>
      </c>
      <c r="AP34" s="39">
        <v>0</v>
      </c>
      <c r="AQ34" s="33">
        <f t="shared" si="23"/>
        <v>0</v>
      </c>
      <c r="AR34" s="33">
        <f t="shared" si="24"/>
        <v>0</v>
      </c>
      <c r="AS34" s="33">
        <f t="shared" si="25"/>
        <v>0</v>
      </c>
      <c r="AT34" s="33">
        <f t="shared" si="25"/>
        <v>0</v>
      </c>
      <c r="AU34" s="33">
        <f t="shared" si="25"/>
        <v>0</v>
      </c>
      <c r="AV34" s="28">
        <v>0</v>
      </c>
      <c r="AW34" s="29">
        <f t="shared" si="26"/>
        <v>0</v>
      </c>
      <c r="AX34" s="29">
        <f t="shared" si="27"/>
        <v>0</v>
      </c>
      <c r="AY34" s="28">
        <v>0</v>
      </c>
      <c r="AZ34" s="33">
        <f t="shared" si="28"/>
        <v>0</v>
      </c>
      <c r="BA34" s="33">
        <f t="shared" si="29"/>
        <v>0</v>
      </c>
      <c r="BB34" s="29">
        <f t="shared" si="30"/>
        <v>0</v>
      </c>
      <c r="BC34" s="29">
        <f t="shared" si="30"/>
        <v>0</v>
      </c>
      <c r="BD34" s="29">
        <f t="shared" si="30"/>
        <v>0</v>
      </c>
      <c r="BE34" s="176">
        <f t="shared" si="0"/>
        <v>2</v>
      </c>
      <c r="BF34" s="35">
        <f t="shared" si="31"/>
        <v>9.3680000000000003</v>
      </c>
      <c r="BG34" s="35">
        <f t="shared" si="32"/>
        <v>56.207999999999998</v>
      </c>
      <c r="BH34" s="34">
        <f t="shared" si="33"/>
        <v>0</v>
      </c>
      <c r="BI34" s="35">
        <f t="shared" si="33"/>
        <v>0</v>
      </c>
      <c r="BJ34" s="35">
        <f t="shared" si="34"/>
        <v>0</v>
      </c>
      <c r="BK34" s="35">
        <f t="shared" si="35"/>
        <v>2</v>
      </c>
      <c r="BL34" s="35">
        <f t="shared" si="35"/>
        <v>9.3680000000000003</v>
      </c>
      <c r="BM34" s="35">
        <f t="shared" si="35"/>
        <v>56.207999999999998</v>
      </c>
      <c r="BN34" s="185">
        <f t="shared" si="36"/>
        <v>28.103999999999999</v>
      </c>
      <c r="BO34" s="205">
        <f t="shared" si="37"/>
        <v>56.2</v>
      </c>
    </row>
    <row r="35" spans="1:67" ht="17.25">
      <c r="A35" s="26">
        <v>28</v>
      </c>
      <c r="B35" s="171" t="s">
        <v>640</v>
      </c>
      <c r="C35" s="172">
        <v>1</v>
      </c>
      <c r="D35" s="33">
        <f t="shared" si="1"/>
        <v>4.6840000000000002</v>
      </c>
      <c r="E35" s="31">
        <f t="shared" si="2"/>
        <v>28.103999999999999</v>
      </c>
      <c r="F35" s="28">
        <v>0</v>
      </c>
      <c r="G35" s="33">
        <f t="shared" si="3"/>
        <v>0</v>
      </c>
      <c r="H35" s="33">
        <f t="shared" si="4"/>
        <v>0</v>
      </c>
      <c r="I35" s="173">
        <f t="shared" si="5"/>
        <v>1</v>
      </c>
      <c r="J35" s="173">
        <f t="shared" si="5"/>
        <v>4.6840000000000002</v>
      </c>
      <c r="K35" s="173">
        <f t="shared" si="5"/>
        <v>28.103999999999999</v>
      </c>
      <c r="L35" s="174"/>
      <c r="M35" s="33">
        <f t="shared" si="6"/>
        <v>0</v>
      </c>
      <c r="N35" s="33">
        <f t="shared" si="7"/>
        <v>0</v>
      </c>
      <c r="O35" s="39">
        <v>0</v>
      </c>
      <c r="P35" s="33">
        <f t="shared" si="8"/>
        <v>0</v>
      </c>
      <c r="Q35" s="33">
        <f t="shared" si="9"/>
        <v>0</v>
      </c>
      <c r="R35" s="173">
        <f t="shared" si="10"/>
        <v>0</v>
      </c>
      <c r="S35" s="173">
        <f t="shared" si="10"/>
        <v>0</v>
      </c>
      <c r="T35" s="173">
        <f t="shared" si="10"/>
        <v>0</v>
      </c>
      <c r="U35" s="174"/>
      <c r="V35" s="31">
        <f t="shared" si="11"/>
        <v>0</v>
      </c>
      <c r="W35" s="31">
        <f t="shared" si="12"/>
        <v>0</v>
      </c>
      <c r="X35" s="39">
        <v>0</v>
      </c>
      <c r="Y35" s="31">
        <f t="shared" si="13"/>
        <v>0</v>
      </c>
      <c r="Z35" s="31">
        <f t="shared" si="14"/>
        <v>0</v>
      </c>
      <c r="AA35" s="173">
        <f t="shared" si="15"/>
        <v>0</v>
      </c>
      <c r="AB35" s="175">
        <f t="shared" si="15"/>
        <v>0</v>
      </c>
      <c r="AC35" s="175">
        <f t="shared" si="15"/>
        <v>0</v>
      </c>
      <c r="AD35" s="174"/>
      <c r="AE35" s="33">
        <f t="shared" si="16"/>
        <v>0</v>
      </c>
      <c r="AF35" s="33">
        <f t="shared" si="17"/>
        <v>0</v>
      </c>
      <c r="AG35" s="39">
        <v>0</v>
      </c>
      <c r="AH35" s="33">
        <f t="shared" si="18"/>
        <v>0</v>
      </c>
      <c r="AI35" s="33">
        <f t="shared" si="19"/>
        <v>0</v>
      </c>
      <c r="AJ35" s="33">
        <f t="shared" si="20"/>
        <v>0</v>
      </c>
      <c r="AK35" s="33">
        <f t="shared" si="20"/>
        <v>0</v>
      </c>
      <c r="AL35" s="33">
        <f t="shared" si="20"/>
        <v>0</v>
      </c>
      <c r="AM35" s="174"/>
      <c r="AN35" s="33">
        <f t="shared" si="21"/>
        <v>0</v>
      </c>
      <c r="AO35" s="33">
        <f t="shared" si="22"/>
        <v>0</v>
      </c>
      <c r="AP35" s="39">
        <v>0</v>
      </c>
      <c r="AQ35" s="33">
        <f t="shared" si="23"/>
        <v>0</v>
      </c>
      <c r="AR35" s="33">
        <f t="shared" si="24"/>
        <v>0</v>
      </c>
      <c r="AS35" s="33">
        <f t="shared" si="25"/>
        <v>0</v>
      </c>
      <c r="AT35" s="33">
        <f t="shared" si="25"/>
        <v>0</v>
      </c>
      <c r="AU35" s="33">
        <f t="shared" si="25"/>
        <v>0</v>
      </c>
      <c r="AV35" s="28">
        <v>0</v>
      </c>
      <c r="AW35" s="29">
        <f t="shared" si="26"/>
        <v>0</v>
      </c>
      <c r="AX35" s="29">
        <f t="shared" si="27"/>
        <v>0</v>
      </c>
      <c r="AY35" s="28">
        <v>0</v>
      </c>
      <c r="AZ35" s="33">
        <f t="shared" si="28"/>
        <v>0</v>
      </c>
      <c r="BA35" s="33">
        <f t="shared" si="29"/>
        <v>0</v>
      </c>
      <c r="BB35" s="29">
        <f t="shared" si="30"/>
        <v>0</v>
      </c>
      <c r="BC35" s="29">
        <f t="shared" si="30"/>
        <v>0</v>
      </c>
      <c r="BD35" s="29">
        <f t="shared" si="30"/>
        <v>0</v>
      </c>
      <c r="BE35" s="176">
        <f t="shared" si="0"/>
        <v>1</v>
      </c>
      <c r="BF35" s="35">
        <f t="shared" si="31"/>
        <v>4.6840000000000002</v>
      </c>
      <c r="BG35" s="35">
        <f t="shared" si="32"/>
        <v>28.103999999999999</v>
      </c>
      <c r="BH35" s="34">
        <f t="shared" si="33"/>
        <v>0</v>
      </c>
      <c r="BI35" s="35">
        <f t="shared" si="33"/>
        <v>0</v>
      </c>
      <c r="BJ35" s="35">
        <f t="shared" si="34"/>
        <v>0</v>
      </c>
      <c r="BK35" s="35">
        <f t="shared" si="35"/>
        <v>1</v>
      </c>
      <c r="BL35" s="35">
        <f t="shared" si="35"/>
        <v>4.6840000000000002</v>
      </c>
      <c r="BM35" s="35">
        <f t="shared" si="35"/>
        <v>28.103999999999999</v>
      </c>
      <c r="BN35" s="185">
        <f t="shared" si="36"/>
        <v>14.052</v>
      </c>
      <c r="BO35" s="205">
        <f t="shared" si="37"/>
        <v>28.1</v>
      </c>
    </row>
    <row r="36" spans="1:67" ht="17.25">
      <c r="A36" s="26">
        <v>29</v>
      </c>
      <c r="B36" s="171" t="s">
        <v>641</v>
      </c>
      <c r="C36" s="172"/>
      <c r="D36" s="33">
        <f t="shared" si="1"/>
        <v>0</v>
      </c>
      <c r="E36" s="31">
        <f t="shared" si="2"/>
        <v>0</v>
      </c>
      <c r="F36" s="28">
        <v>0</v>
      </c>
      <c r="G36" s="33">
        <f t="shared" si="3"/>
        <v>0</v>
      </c>
      <c r="H36" s="33">
        <f t="shared" si="4"/>
        <v>0</v>
      </c>
      <c r="I36" s="173">
        <f t="shared" si="5"/>
        <v>0</v>
      </c>
      <c r="J36" s="173">
        <f t="shared" si="5"/>
        <v>0</v>
      </c>
      <c r="K36" s="173">
        <f t="shared" si="5"/>
        <v>0</v>
      </c>
      <c r="L36" s="174"/>
      <c r="M36" s="33">
        <f t="shared" si="6"/>
        <v>0</v>
      </c>
      <c r="N36" s="33">
        <f t="shared" si="7"/>
        <v>0</v>
      </c>
      <c r="O36" s="39">
        <v>0</v>
      </c>
      <c r="P36" s="33">
        <f t="shared" si="8"/>
        <v>0</v>
      </c>
      <c r="Q36" s="33">
        <f t="shared" si="9"/>
        <v>0</v>
      </c>
      <c r="R36" s="173">
        <f t="shared" si="10"/>
        <v>0</v>
      </c>
      <c r="S36" s="173">
        <f t="shared" si="10"/>
        <v>0</v>
      </c>
      <c r="T36" s="173">
        <f t="shared" si="10"/>
        <v>0</v>
      </c>
      <c r="U36" s="174"/>
      <c r="V36" s="31">
        <f t="shared" si="11"/>
        <v>0</v>
      </c>
      <c r="W36" s="31">
        <f t="shared" si="12"/>
        <v>0</v>
      </c>
      <c r="X36" s="39">
        <v>0</v>
      </c>
      <c r="Y36" s="31">
        <f t="shared" si="13"/>
        <v>0</v>
      </c>
      <c r="Z36" s="31">
        <f t="shared" si="14"/>
        <v>0</v>
      </c>
      <c r="AA36" s="173">
        <f t="shared" si="15"/>
        <v>0</v>
      </c>
      <c r="AB36" s="175">
        <f t="shared" si="15"/>
        <v>0</v>
      </c>
      <c r="AC36" s="175">
        <f t="shared" si="15"/>
        <v>0</v>
      </c>
      <c r="AD36" s="174"/>
      <c r="AE36" s="33">
        <f t="shared" si="16"/>
        <v>0</v>
      </c>
      <c r="AF36" s="33">
        <f t="shared" si="17"/>
        <v>0</v>
      </c>
      <c r="AG36" s="39">
        <v>0</v>
      </c>
      <c r="AH36" s="33">
        <f t="shared" si="18"/>
        <v>0</v>
      </c>
      <c r="AI36" s="33">
        <f t="shared" si="19"/>
        <v>0</v>
      </c>
      <c r="AJ36" s="33">
        <f t="shared" si="20"/>
        <v>0</v>
      </c>
      <c r="AK36" s="33">
        <f t="shared" si="20"/>
        <v>0</v>
      </c>
      <c r="AL36" s="33">
        <f t="shared" si="20"/>
        <v>0</v>
      </c>
      <c r="AM36" s="174">
        <v>1</v>
      </c>
      <c r="AN36" s="33">
        <f t="shared" si="21"/>
        <v>4.6840000000000002</v>
      </c>
      <c r="AO36" s="33">
        <f t="shared" si="22"/>
        <v>28.103999999999999</v>
      </c>
      <c r="AP36" s="39">
        <v>0</v>
      </c>
      <c r="AQ36" s="33">
        <f t="shared" si="23"/>
        <v>0</v>
      </c>
      <c r="AR36" s="33">
        <f t="shared" si="24"/>
        <v>0</v>
      </c>
      <c r="AS36" s="33">
        <f t="shared" si="25"/>
        <v>1</v>
      </c>
      <c r="AT36" s="33">
        <f t="shared" si="25"/>
        <v>4.6840000000000002</v>
      </c>
      <c r="AU36" s="33">
        <f t="shared" si="25"/>
        <v>28.103999999999999</v>
      </c>
      <c r="AV36" s="28">
        <v>0</v>
      </c>
      <c r="AW36" s="29">
        <f t="shared" si="26"/>
        <v>0</v>
      </c>
      <c r="AX36" s="29">
        <f t="shared" si="27"/>
        <v>0</v>
      </c>
      <c r="AY36" s="28">
        <v>0</v>
      </c>
      <c r="AZ36" s="33">
        <f t="shared" si="28"/>
        <v>0</v>
      </c>
      <c r="BA36" s="33">
        <f t="shared" si="29"/>
        <v>0</v>
      </c>
      <c r="BB36" s="29">
        <f t="shared" si="30"/>
        <v>0</v>
      </c>
      <c r="BC36" s="29">
        <f t="shared" si="30"/>
        <v>0</v>
      </c>
      <c r="BD36" s="29">
        <f t="shared" si="30"/>
        <v>0</v>
      </c>
      <c r="BE36" s="176">
        <f t="shared" si="0"/>
        <v>1</v>
      </c>
      <c r="BF36" s="35">
        <f t="shared" si="31"/>
        <v>4.6840000000000002</v>
      </c>
      <c r="BG36" s="35">
        <f t="shared" si="32"/>
        <v>28.103999999999999</v>
      </c>
      <c r="BH36" s="34">
        <f t="shared" si="33"/>
        <v>0</v>
      </c>
      <c r="BI36" s="35">
        <f t="shared" si="33"/>
        <v>0</v>
      </c>
      <c r="BJ36" s="35">
        <f t="shared" si="34"/>
        <v>0</v>
      </c>
      <c r="BK36" s="35">
        <f t="shared" si="35"/>
        <v>1</v>
      </c>
      <c r="BL36" s="35">
        <f t="shared" si="35"/>
        <v>4.6840000000000002</v>
      </c>
      <c r="BM36" s="35">
        <f t="shared" si="35"/>
        <v>28.103999999999999</v>
      </c>
      <c r="BN36" s="185">
        <f t="shared" si="36"/>
        <v>14.052</v>
      </c>
      <c r="BO36" s="205">
        <f t="shared" si="37"/>
        <v>28.1</v>
      </c>
    </row>
    <row r="37" spans="1:67" ht="17.25">
      <c r="A37" s="26">
        <v>30</v>
      </c>
      <c r="B37" s="171" t="s">
        <v>642</v>
      </c>
      <c r="C37" s="172">
        <v>1</v>
      </c>
      <c r="D37" s="33">
        <f t="shared" si="1"/>
        <v>4.6840000000000002</v>
      </c>
      <c r="E37" s="31">
        <f t="shared" si="2"/>
        <v>28.103999999999999</v>
      </c>
      <c r="F37" s="28">
        <v>0</v>
      </c>
      <c r="G37" s="33">
        <f t="shared" si="3"/>
        <v>0</v>
      </c>
      <c r="H37" s="33">
        <f t="shared" si="4"/>
        <v>0</v>
      </c>
      <c r="I37" s="173">
        <f t="shared" si="5"/>
        <v>1</v>
      </c>
      <c r="J37" s="173">
        <f t="shared" si="5"/>
        <v>4.6840000000000002</v>
      </c>
      <c r="K37" s="173">
        <f t="shared" si="5"/>
        <v>28.103999999999999</v>
      </c>
      <c r="L37" s="174"/>
      <c r="M37" s="33">
        <f t="shared" si="6"/>
        <v>0</v>
      </c>
      <c r="N37" s="33">
        <f t="shared" si="7"/>
        <v>0</v>
      </c>
      <c r="O37" s="39">
        <v>0</v>
      </c>
      <c r="P37" s="33">
        <f t="shared" si="8"/>
        <v>0</v>
      </c>
      <c r="Q37" s="33">
        <f t="shared" si="9"/>
        <v>0</v>
      </c>
      <c r="R37" s="173">
        <f t="shared" si="10"/>
        <v>0</v>
      </c>
      <c r="S37" s="173">
        <f t="shared" si="10"/>
        <v>0</v>
      </c>
      <c r="T37" s="173">
        <f t="shared" si="10"/>
        <v>0</v>
      </c>
      <c r="U37" s="174"/>
      <c r="V37" s="31">
        <f t="shared" si="11"/>
        <v>0</v>
      </c>
      <c r="W37" s="31">
        <f t="shared" si="12"/>
        <v>0</v>
      </c>
      <c r="X37" s="39">
        <v>0</v>
      </c>
      <c r="Y37" s="31">
        <f t="shared" si="13"/>
        <v>0</v>
      </c>
      <c r="Z37" s="31">
        <f t="shared" si="14"/>
        <v>0</v>
      </c>
      <c r="AA37" s="173">
        <f t="shared" si="15"/>
        <v>0</v>
      </c>
      <c r="AB37" s="175">
        <f t="shared" si="15"/>
        <v>0</v>
      </c>
      <c r="AC37" s="175">
        <f t="shared" si="15"/>
        <v>0</v>
      </c>
      <c r="AD37" s="174"/>
      <c r="AE37" s="33">
        <f t="shared" si="16"/>
        <v>0</v>
      </c>
      <c r="AF37" s="33">
        <f t="shared" si="17"/>
        <v>0</v>
      </c>
      <c r="AG37" s="39">
        <v>0</v>
      </c>
      <c r="AH37" s="33">
        <f t="shared" si="18"/>
        <v>0</v>
      </c>
      <c r="AI37" s="33">
        <f t="shared" si="19"/>
        <v>0</v>
      </c>
      <c r="AJ37" s="33">
        <f t="shared" si="20"/>
        <v>0</v>
      </c>
      <c r="AK37" s="33">
        <f t="shared" si="20"/>
        <v>0</v>
      </c>
      <c r="AL37" s="33">
        <f t="shared" si="20"/>
        <v>0</v>
      </c>
      <c r="AM37" s="174">
        <v>0</v>
      </c>
      <c r="AN37" s="33">
        <f t="shared" si="21"/>
        <v>0</v>
      </c>
      <c r="AO37" s="33">
        <f t="shared" si="22"/>
        <v>0</v>
      </c>
      <c r="AP37" s="39">
        <v>0</v>
      </c>
      <c r="AQ37" s="33">
        <f t="shared" si="23"/>
        <v>0</v>
      </c>
      <c r="AR37" s="33">
        <f t="shared" si="24"/>
        <v>0</v>
      </c>
      <c r="AS37" s="33">
        <f t="shared" si="25"/>
        <v>0</v>
      </c>
      <c r="AT37" s="33">
        <f t="shared" si="25"/>
        <v>0</v>
      </c>
      <c r="AU37" s="33">
        <f t="shared" si="25"/>
        <v>0</v>
      </c>
      <c r="AV37" s="28">
        <v>0</v>
      </c>
      <c r="AW37" s="29">
        <f t="shared" si="26"/>
        <v>0</v>
      </c>
      <c r="AX37" s="29">
        <f t="shared" si="27"/>
        <v>0</v>
      </c>
      <c r="AY37" s="28">
        <v>0</v>
      </c>
      <c r="AZ37" s="33">
        <f t="shared" si="28"/>
        <v>0</v>
      </c>
      <c r="BA37" s="33">
        <f t="shared" si="29"/>
        <v>0</v>
      </c>
      <c r="BB37" s="29">
        <f t="shared" si="30"/>
        <v>0</v>
      </c>
      <c r="BC37" s="29">
        <f t="shared" si="30"/>
        <v>0</v>
      </c>
      <c r="BD37" s="29">
        <f t="shared" si="30"/>
        <v>0</v>
      </c>
      <c r="BE37" s="176">
        <f t="shared" si="0"/>
        <v>1</v>
      </c>
      <c r="BF37" s="35">
        <f t="shared" si="31"/>
        <v>4.6840000000000002</v>
      </c>
      <c r="BG37" s="35">
        <f t="shared" si="32"/>
        <v>28.103999999999999</v>
      </c>
      <c r="BH37" s="34">
        <f t="shared" si="33"/>
        <v>0</v>
      </c>
      <c r="BI37" s="35">
        <f t="shared" si="33"/>
        <v>0</v>
      </c>
      <c r="BJ37" s="35">
        <f t="shared" si="34"/>
        <v>0</v>
      </c>
      <c r="BK37" s="35">
        <f t="shared" si="35"/>
        <v>1</v>
      </c>
      <c r="BL37" s="35">
        <f t="shared" si="35"/>
        <v>4.6840000000000002</v>
      </c>
      <c r="BM37" s="35">
        <f t="shared" si="35"/>
        <v>28.103999999999999</v>
      </c>
      <c r="BN37" s="185">
        <f t="shared" si="36"/>
        <v>14.052</v>
      </c>
      <c r="BO37" s="205">
        <f t="shared" si="37"/>
        <v>28.1</v>
      </c>
    </row>
    <row r="38" spans="1:67" ht="17.25">
      <c r="A38" s="26">
        <v>31</v>
      </c>
      <c r="B38" s="171" t="s">
        <v>643</v>
      </c>
      <c r="C38" s="172"/>
      <c r="D38" s="33">
        <f t="shared" si="1"/>
        <v>0</v>
      </c>
      <c r="E38" s="31">
        <f t="shared" si="2"/>
        <v>0</v>
      </c>
      <c r="F38" s="28">
        <v>0</v>
      </c>
      <c r="G38" s="33">
        <f t="shared" si="3"/>
        <v>0</v>
      </c>
      <c r="H38" s="33">
        <f t="shared" si="4"/>
        <v>0</v>
      </c>
      <c r="I38" s="173">
        <f t="shared" si="5"/>
        <v>0</v>
      </c>
      <c r="J38" s="173">
        <f t="shared" si="5"/>
        <v>0</v>
      </c>
      <c r="K38" s="173">
        <f t="shared" si="5"/>
        <v>0</v>
      </c>
      <c r="L38" s="174"/>
      <c r="M38" s="33">
        <f t="shared" si="6"/>
        <v>0</v>
      </c>
      <c r="N38" s="33">
        <f t="shared" si="7"/>
        <v>0</v>
      </c>
      <c r="O38" s="39">
        <v>0</v>
      </c>
      <c r="P38" s="33">
        <f t="shared" si="8"/>
        <v>0</v>
      </c>
      <c r="Q38" s="33">
        <f t="shared" si="9"/>
        <v>0</v>
      </c>
      <c r="R38" s="173">
        <f t="shared" si="10"/>
        <v>0</v>
      </c>
      <c r="S38" s="173">
        <f t="shared" si="10"/>
        <v>0</v>
      </c>
      <c r="T38" s="173">
        <f t="shared" si="10"/>
        <v>0</v>
      </c>
      <c r="U38" s="174"/>
      <c r="V38" s="31">
        <f t="shared" si="11"/>
        <v>0</v>
      </c>
      <c r="W38" s="31">
        <f t="shared" si="12"/>
        <v>0</v>
      </c>
      <c r="X38" s="39">
        <v>0</v>
      </c>
      <c r="Y38" s="31">
        <f t="shared" si="13"/>
        <v>0</v>
      </c>
      <c r="Z38" s="31">
        <f t="shared" si="14"/>
        <v>0</v>
      </c>
      <c r="AA38" s="173">
        <f t="shared" si="15"/>
        <v>0</v>
      </c>
      <c r="AB38" s="175">
        <f t="shared" si="15"/>
        <v>0</v>
      </c>
      <c r="AC38" s="175">
        <f t="shared" si="15"/>
        <v>0</v>
      </c>
      <c r="AD38" s="174"/>
      <c r="AE38" s="33">
        <f t="shared" si="16"/>
        <v>0</v>
      </c>
      <c r="AF38" s="33">
        <f t="shared" si="17"/>
        <v>0</v>
      </c>
      <c r="AG38" s="39">
        <v>0</v>
      </c>
      <c r="AH38" s="33">
        <f t="shared" si="18"/>
        <v>0</v>
      </c>
      <c r="AI38" s="33">
        <f t="shared" si="19"/>
        <v>0</v>
      </c>
      <c r="AJ38" s="33">
        <f t="shared" si="20"/>
        <v>0</v>
      </c>
      <c r="AK38" s="33">
        <f t="shared" si="20"/>
        <v>0</v>
      </c>
      <c r="AL38" s="33">
        <f t="shared" si="20"/>
        <v>0</v>
      </c>
      <c r="AM38" s="174">
        <v>1</v>
      </c>
      <c r="AN38" s="33">
        <f t="shared" si="21"/>
        <v>4.6840000000000002</v>
      </c>
      <c r="AO38" s="33">
        <f t="shared" si="22"/>
        <v>28.103999999999999</v>
      </c>
      <c r="AP38" s="39">
        <v>0</v>
      </c>
      <c r="AQ38" s="33">
        <f t="shared" si="23"/>
        <v>0</v>
      </c>
      <c r="AR38" s="33">
        <f t="shared" si="24"/>
        <v>0</v>
      </c>
      <c r="AS38" s="33">
        <f t="shared" si="25"/>
        <v>1</v>
      </c>
      <c r="AT38" s="33">
        <f t="shared" si="25"/>
        <v>4.6840000000000002</v>
      </c>
      <c r="AU38" s="33">
        <f t="shared" si="25"/>
        <v>28.103999999999999</v>
      </c>
      <c r="AV38" s="28">
        <v>0</v>
      </c>
      <c r="AW38" s="29">
        <f t="shared" si="26"/>
        <v>0</v>
      </c>
      <c r="AX38" s="29">
        <f t="shared" si="27"/>
        <v>0</v>
      </c>
      <c r="AY38" s="28">
        <v>0</v>
      </c>
      <c r="AZ38" s="33">
        <f t="shared" si="28"/>
        <v>0</v>
      </c>
      <c r="BA38" s="33">
        <f t="shared" si="29"/>
        <v>0</v>
      </c>
      <c r="BB38" s="29">
        <f t="shared" si="30"/>
        <v>0</v>
      </c>
      <c r="BC38" s="29">
        <f t="shared" si="30"/>
        <v>0</v>
      </c>
      <c r="BD38" s="29">
        <f t="shared" si="30"/>
        <v>0</v>
      </c>
      <c r="BE38" s="176">
        <f t="shared" si="0"/>
        <v>1</v>
      </c>
      <c r="BF38" s="35">
        <f t="shared" si="31"/>
        <v>4.6840000000000002</v>
      </c>
      <c r="BG38" s="35">
        <f t="shared" si="32"/>
        <v>28.103999999999999</v>
      </c>
      <c r="BH38" s="34">
        <f t="shared" si="33"/>
        <v>0</v>
      </c>
      <c r="BI38" s="35">
        <f t="shared" si="33"/>
        <v>0</v>
      </c>
      <c r="BJ38" s="35">
        <f t="shared" si="34"/>
        <v>0</v>
      </c>
      <c r="BK38" s="35">
        <f t="shared" si="35"/>
        <v>1</v>
      </c>
      <c r="BL38" s="35">
        <f t="shared" si="35"/>
        <v>4.6840000000000002</v>
      </c>
      <c r="BM38" s="35">
        <f t="shared" si="35"/>
        <v>28.103999999999999</v>
      </c>
      <c r="BN38" s="185">
        <f t="shared" si="36"/>
        <v>14.052</v>
      </c>
      <c r="BO38" s="205">
        <f t="shared" si="37"/>
        <v>28.1</v>
      </c>
    </row>
    <row r="39" spans="1:67" ht="17.25">
      <c r="A39" s="26">
        <v>32</v>
      </c>
      <c r="B39" s="171" t="s">
        <v>644</v>
      </c>
      <c r="C39" s="172">
        <v>0</v>
      </c>
      <c r="D39" s="33">
        <f t="shared" si="1"/>
        <v>0</v>
      </c>
      <c r="E39" s="31">
        <f t="shared" si="2"/>
        <v>0</v>
      </c>
      <c r="F39" s="28">
        <v>0</v>
      </c>
      <c r="G39" s="33">
        <f t="shared" si="3"/>
        <v>0</v>
      </c>
      <c r="H39" s="33">
        <f t="shared" si="4"/>
        <v>0</v>
      </c>
      <c r="I39" s="173">
        <f t="shared" si="5"/>
        <v>0</v>
      </c>
      <c r="J39" s="173">
        <f t="shared" si="5"/>
        <v>0</v>
      </c>
      <c r="K39" s="173">
        <f t="shared" si="5"/>
        <v>0</v>
      </c>
      <c r="L39" s="174"/>
      <c r="M39" s="33">
        <f t="shared" si="6"/>
        <v>0</v>
      </c>
      <c r="N39" s="33">
        <f t="shared" si="7"/>
        <v>0</v>
      </c>
      <c r="O39" s="39">
        <v>0</v>
      </c>
      <c r="P39" s="33">
        <f t="shared" si="8"/>
        <v>0</v>
      </c>
      <c r="Q39" s="33">
        <f t="shared" si="9"/>
        <v>0</v>
      </c>
      <c r="R39" s="173">
        <f t="shared" si="10"/>
        <v>0</v>
      </c>
      <c r="S39" s="173">
        <f t="shared" si="10"/>
        <v>0</v>
      </c>
      <c r="T39" s="173">
        <f t="shared" si="10"/>
        <v>0</v>
      </c>
      <c r="U39" s="174">
        <v>3.5</v>
      </c>
      <c r="V39" s="31">
        <f t="shared" si="11"/>
        <v>16.394000000000002</v>
      </c>
      <c r="W39" s="31">
        <f t="shared" si="12"/>
        <v>98.364000000000004</v>
      </c>
      <c r="X39" s="39">
        <v>0</v>
      </c>
      <c r="Y39" s="31">
        <f t="shared" si="13"/>
        <v>0</v>
      </c>
      <c r="Z39" s="31">
        <f t="shared" si="14"/>
        <v>0</v>
      </c>
      <c r="AA39" s="173">
        <f t="shared" si="15"/>
        <v>3.5</v>
      </c>
      <c r="AB39" s="175">
        <f t="shared" si="15"/>
        <v>16.394000000000002</v>
      </c>
      <c r="AC39" s="175">
        <f t="shared" si="15"/>
        <v>98.364000000000004</v>
      </c>
      <c r="AD39" s="174"/>
      <c r="AE39" s="33">
        <f t="shared" si="16"/>
        <v>0</v>
      </c>
      <c r="AF39" s="33">
        <f t="shared" si="17"/>
        <v>0</v>
      </c>
      <c r="AG39" s="39">
        <v>0</v>
      </c>
      <c r="AH39" s="33">
        <f t="shared" si="18"/>
        <v>0</v>
      </c>
      <c r="AI39" s="33">
        <f t="shared" si="19"/>
        <v>0</v>
      </c>
      <c r="AJ39" s="33">
        <f t="shared" si="20"/>
        <v>0</v>
      </c>
      <c r="AK39" s="33">
        <f t="shared" si="20"/>
        <v>0</v>
      </c>
      <c r="AL39" s="33">
        <f t="shared" si="20"/>
        <v>0</v>
      </c>
      <c r="AM39" s="174"/>
      <c r="AN39" s="33">
        <f t="shared" si="21"/>
        <v>0</v>
      </c>
      <c r="AO39" s="33">
        <f t="shared" si="22"/>
        <v>0</v>
      </c>
      <c r="AP39" s="39">
        <v>0</v>
      </c>
      <c r="AQ39" s="33">
        <f t="shared" si="23"/>
        <v>0</v>
      </c>
      <c r="AR39" s="33">
        <f t="shared" si="24"/>
        <v>0</v>
      </c>
      <c r="AS39" s="33">
        <f t="shared" si="25"/>
        <v>0</v>
      </c>
      <c r="AT39" s="33">
        <f t="shared" si="25"/>
        <v>0</v>
      </c>
      <c r="AU39" s="33">
        <f t="shared" si="25"/>
        <v>0</v>
      </c>
      <c r="AV39" s="28">
        <v>0</v>
      </c>
      <c r="AW39" s="29">
        <f t="shared" si="26"/>
        <v>0</v>
      </c>
      <c r="AX39" s="29">
        <f t="shared" si="27"/>
        <v>0</v>
      </c>
      <c r="AY39" s="28">
        <v>0</v>
      </c>
      <c r="AZ39" s="33">
        <f t="shared" si="28"/>
        <v>0</v>
      </c>
      <c r="BA39" s="33">
        <f t="shared" si="29"/>
        <v>0</v>
      </c>
      <c r="BB39" s="29">
        <f t="shared" si="30"/>
        <v>0</v>
      </c>
      <c r="BC39" s="29">
        <f t="shared" si="30"/>
        <v>0</v>
      </c>
      <c r="BD39" s="29">
        <f t="shared" si="30"/>
        <v>0</v>
      </c>
      <c r="BE39" s="176">
        <f t="shared" si="0"/>
        <v>3.5</v>
      </c>
      <c r="BF39" s="35">
        <f t="shared" si="31"/>
        <v>16.394000000000002</v>
      </c>
      <c r="BG39" s="35">
        <f t="shared" si="32"/>
        <v>98.364000000000004</v>
      </c>
      <c r="BH39" s="34">
        <f t="shared" si="33"/>
        <v>0</v>
      </c>
      <c r="BI39" s="35">
        <f t="shared" si="33"/>
        <v>0</v>
      </c>
      <c r="BJ39" s="35">
        <f t="shared" si="34"/>
        <v>0</v>
      </c>
      <c r="BK39" s="35">
        <f t="shared" si="35"/>
        <v>3.5</v>
      </c>
      <c r="BL39" s="35">
        <f t="shared" si="35"/>
        <v>16.394000000000002</v>
      </c>
      <c r="BM39" s="35">
        <f t="shared" si="35"/>
        <v>98.364000000000004</v>
      </c>
      <c r="BN39" s="185">
        <f t="shared" si="36"/>
        <v>49.182000000000002</v>
      </c>
      <c r="BO39" s="205">
        <f t="shared" si="37"/>
        <v>98.4</v>
      </c>
    </row>
    <row r="40" spans="1:67" ht="17.25">
      <c r="A40" s="26">
        <v>33</v>
      </c>
      <c r="B40" s="171" t="s">
        <v>534</v>
      </c>
      <c r="C40" s="172">
        <v>0</v>
      </c>
      <c r="D40" s="33">
        <f t="shared" si="1"/>
        <v>0</v>
      </c>
      <c r="E40" s="31">
        <f t="shared" si="2"/>
        <v>0</v>
      </c>
      <c r="F40" s="28">
        <v>0</v>
      </c>
      <c r="G40" s="33">
        <f t="shared" si="3"/>
        <v>0</v>
      </c>
      <c r="H40" s="33">
        <f t="shared" si="4"/>
        <v>0</v>
      </c>
      <c r="I40" s="173">
        <f t="shared" si="5"/>
        <v>0</v>
      </c>
      <c r="J40" s="173">
        <f t="shared" si="5"/>
        <v>0</v>
      </c>
      <c r="K40" s="173">
        <f t="shared" si="5"/>
        <v>0</v>
      </c>
      <c r="L40" s="174"/>
      <c r="M40" s="33">
        <f t="shared" si="6"/>
        <v>0</v>
      </c>
      <c r="N40" s="33">
        <f t="shared" si="7"/>
        <v>0</v>
      </c>
      <c r="O40" s="39">
        <v>0</v>
      </c>
      <c r="P40" s="33">
        <f t="shared" si="8"/>
        <v>0</v>
      </c>
      <c r="Q40" s="33">
        <f t="shared" si="9"/>
        <v>0</v>
      </c>
      <c r="R40" s="173">
        <f t="shared" si="10"/>
        <v>0</v>
      </c>
      <c r="S40" s="173">
        <f t="shared" si="10"/>
        <v>0</v>
      </c>
      <c r="T40" s="173">
        <f t="shared" si="10"/>
        <v>0</v>
      </c>
      <c r="U40" s="174">
        <v>1</v>
      </c>
      <c r="V40" s="31">
        <f t="shared" si="11"/>
        <v>4.6840000000000002</v>
      </c>
      <c r="W40" s="31">
        <f t="shared" si="12"/>
        <v>28.103999999999999</v>
      </c>
      <c r="X40" s="39">
        <v>0</v>
      </c>
      <c r="Y40" s="31">
        <f t="shared" si="13"/>
        <v>0</v>
      </c>
      <c r="Z40" s="31">
        <f t="shared" si="14"/>
        <v>0</v>
      </c>
      <c r="AA40" s="173">
        <f t="shared" si="15"/>
        <v>1</v>
      </c>
      <c r="AB40" s="175">
        <f t="shared" si="15"/>
        <v>4.6840000000000002</v>
      </c>
      <c r="AC40" s="175">
        <f t="shared" si="15"/>
        <v>28.103999999999999</v>
      </c>
      <c r="AD40" s="174"/>
      <c r="AE40" s="33">
        <f t="shared" si="16"/>
        <v>0</v>
      </c>
      <c r="AF40" s="33">
        <f t="shared" si="17"/>
        <v>0</v>
      </c>
      <c r="AG40" s="39">
        <v>0</v>
      </c>
      <c r="AH40" s="33">
        <f t="shared" si="18"/>
        <v>0</v>
      </c>
      <c r="AI40" s="33">
        <f t="shared" si="19"/>
        <v>0</v>
      </c>
      <c r="AJ40" s="33">
        <f t="shared" si="20"/>
        <v>0</v>
      </c>
      <c r="AK40" s="33">
        <f t="shared" si="20"/>
        <v>0</v>
      </c>
      <c r="AL40" s="33">
        <f t="shared" si="20"/>
        <v>0</v>
      </c>
      <c r="AM40" s="174">
        <v>0</v>
      </c>
      <c r="AN40" s="33">
        <f t="shared" si="21"/>
        <v>0</v>
      </c>
      <c r="AO40" s="33">
        <f t="shared" si="22"/>
        <v>0</v>
      </c>
      <c r="AP40" s="39">
        <v>0</v>
      </c>
      <c r="AQ40" s="33">
        <f t="shared" si="23"/>
        <v>0</v>
      </c>
      <c r="AR40" s="33">
        <f t="shared" si="24"/>
        <v>0</v>
      </c>
      <c r="AS40" s="33">
        <f t="shared" si="25"/>
        <v>0</v>
      </c>
      <c r="AT40" s="33">
        <f t="shared" si="25"/>
        <v>0</v>
      </c>
      <c r="AU40" s="33">
        <f t="shared" si="25"/>
        <v>0</v>
      </c>
      <c r="AV40" s="28">
        <v>0</v>
      </c>
      <c r="AW40" s="29">
        <f t="shared" si="26"/>
        <v>0</v>
      </c>
      <c r="AX40" s="29">
        <f t="shared" si="27"/>
        <v>0</v>
      </c>
      <c r="AY40" s="28">
        <v>0</v>
      </c>
      <c r="AZ40" s="33">
        <f t="shared" si="28"/>
        <v>0</v>
      </c>
      <c r="BA40" s="33">
        <f t="shared" si="29"/>
        <v>0</v>
      </c>
      <c r="BB40" s="29">
        <f t="shared" si="30"/>
        <v>0</v>
      </c>
      <c r="BC40" s="29">
        <f t="shared" si="30"/>
        <v>0</v>
      </c>
      <c r="BD40" s="29">
        <f t="shared" si="30"/>
        <v>0</v>
      </c>
      <c r="BE40" s="176">
        <f t="shared" si="0"/>
        <v>1</v>
      </c>
      <c r="BF40" s="35">
        <f t="shared" si="31"/>
        <v>4.6840000000000002</v>
      </c>
      <c r="BG40" s="35">
        <f t="shared" si="32"/>
        <v>28.103999999999999</v>
      </c>
      <c r="BH40" s="34">
        <f t="shared" si="33"/>
        <v>0</v>
      </c>
      <c r="BI40" s="35">
        <f t="shared" si="33"/>
        <v>0</v>
      </c>
      <c r="BJ40" s="35">
        <f t="shared" si="34"/>
        <v>0</v>
      </c>
      <c r="BK40" s="35">
        <f t="shared" si="35"/>
        <v>1</v>
      </c>
      <c r="BL40" s="35">
        <f t="shared" si="35"/>
        <v>4.6840000000000002</v>
      </c>
      <c r="BM40" s="35">
        <f t="shared" si="35"/>
        <v>28.103999999999999</v>
      </c>
      <c r="BN40" s="185">
        <f t="shared" si="36"/>
        <v>14.052</v>
      </c>
      <c r="BO40" s="205">
        <f t="shared" si="37"/>
        <v>28.1</v>
      </c>
    </row>
    <row r="41" spans="1:67" ht="17.25">
      <c r="A41" s="26">
        <v>34</v>
      </c>
      <c r="B41" s="171" t="s">
        <v>420</v>
      </c>
      <c r="C41" s="172"/>
      <c r="D41" s="33">
        <f t="shared" si="1"/>
        <v>0</v>
      </c>
      <c r="E41" s="31">
        <f t="shared" si="2"/>
        <v>0</v>
      </c>
      <c r="F41" s="28">
        <v>0</v>
      </c>
      <c r="G41" s="33">
        <f t="shared" si="3"/>
        <v>0</v>
      </c>
      <c r="H41" s="33">
        <f t="shared" si="4"/>
        <v>0</v>
      </c>
      <c r="I41" s="173">
        <f t="shared" si="5"/>
        <v>0</v>
      </c>
      <c r="J41" s="173">
        <f t="shared" si="5"/>
        <v>0</v>
      </c>
      <c r="K41" s="173">
        <f t="shared" si="5"/>
        <v>0</v>
      </c>
      <c r="L41" s="174"/>
      <c r="M41" s="33">
        <f t="shared" si="6"/>
        <v>0</v>
      </c>
      <c r="N41" s="33">
        <f t="shared" si="7"/>
        <v>0</v>
      </c>
      <c r="O41" s="39">
        <v>0</v>
      </c>
      <c r="P41" s="33">
        <f t="shared" si="8"/>
        <v>0</v>
      </c>
      <c r="Q41" s="33">
        <f t="shared" si="9"/>
        <v>0</v>
      </c>
      <c r="R41" s="173">
        <f t="shared" si="10"/>
        <v>0</v>
      </c>
      <c r="S41" s="173">
        <f t="shared" si="10"/>
        <v>0</v>
      </c>
      <c r="T41" s="173">
        <f t="shared" si="10"/>
        <v>0</v>
      </c>
      <c r="U41" s="174"/>
      <c r="V41" s="31">
        <f t="shared" si="11"/>
        <v>0</v>
      </c>
      <c r="W41" s="31">
        <f t="shared" si="12"/>
        <v>0</v>
      </c>
      <c r="X41" s="39">
        <v>0</v>
      </c>
      <c r="Y41" s="31">
        <f t="shared" si="13"/>
        <v>0</v>
      </c>
      <c r="Z41" s="31">
        <f t="shared" si="14"/>
        <v>0</v>
      </c>
      <c r="AA41" s="173">
        <f t="shared" si="15"/>
        <v>0</v>
      </c>
      <c r="AB41" s="175">
        <f t="shared" si="15"/>
        <v>0</v>
      </c>
      <c r="AC41" s="175">
        <f t="shared" si="15"/>
        <v>0</v>
      </c>
      <c r="AD41" s="174"/>
      <c r="AE41" s="33">
        <f t="shared" si="16"/>
        <v>0</v>
      </c>
      <c r="AF41" s="33">
        <f t="shared" si="17"/>
        <v>0</v>
      </c>
      <c r="AG41" s="39">
        <v>0</v>
      </c>
      <c r="AH41" s="33">
        <f t="shared" si="18"/>
        <v>0</v>
      </c>
      <c r="AI41" s="33">
        <f t="shared" si="19"/>
        <v>0</v>
      </c>
      <c r="AJ41" s="33">
        <f t="shared" si="20"/>
        <v>0</v>
      </c>
      <c r="AK41" s="33">
        <f t="shared" si="20"/>
        <v>0</v>
      </c>
      <c r="AL41" s="33">
        <f t="shared" si="20"/>
        <v>0</v>
      </c>
      <c r="AM41" s="174"/>
      <c r="AN41" s="33">
        <f t="shared" si="21"/>
        <v>0</v>
      </c>
      <c r="AO41" s="33">
        <f t="shared" si="22"/>
        <v>0</v>
      </c>
      <c r="AP41" s="39">
        <v>0</v>
      </c>
      <c r="AQ41" s="33">
        <f t="shared" si="23"/>
        <v>0</v>
      </c>
      <c r="AR41" s="33">
        <f t="shared" si="24"/>
        <v>0</v>
      </c>
      <c r="AS41" s="33">
        <f t="shared" si="25"/>
        <v>0</v>
      </c>
      <c r="AT41" s="33">
        <f t="shared" si="25"/>
        <v>0</v>
      </c>
      <c r="AU41" s="33">
        <f t="shared" si="25"/>
        <v>0</v>
      </c>
      <c r="AV41" s="28">
        <v>0</v>
      </c>
      <c r="AW41" s="29">
        <f t="shared" si="26"/>
        <v>0</v>
      </c>
      <c r="AX41" s="29">
        <f t="shared" si="27"/>
        <v>0</v>
      </c>
      <c r="AY41" s="28">
        <v>0</v>
      </c>
      <c r="AZ41" s="33">
        <f t="shared" si="28"/>
        <v>0</v>
      </c>
      <c r="BA41" s="33">
        <f t="shared" si="29"/>
        <v>0</v>
      </c>
      <c r="BB41" s="29">
        <f t="shared" si="30"/>
        <v>0</v>
      </c>
      <c r="BC41" s="29">
        <f t="shared" si="30"/>
        <v>0</v>
      </c>
      <c r="BD41" s="29">
        <f t="shared" si="30"/>
        <v>0</v>
      </c>
      <c r="BE41" s="176">
        <f t="shared" si="0"/>
        <v>0</v>
      </c>
      <c r="BF41" s="35">
        <f t="shared" si="31"/>
        <v>0</v>
      </c>
      <c r="BG41" s="35">
        <f t="shared" si="32"/>
        <v>0</v>
      </c>
      <c r="BH41" s="34">
        <f t="shared" ref="BH41:BI72" si="38">F41+X41+AP41</f>
        <v>0</v>
      </c>
      <c r="BI41" s="35">
        <f t="shared" si="38"/>
        <v>0</v>
      </c>
      <c r="BJ41" s="35">
        <f t="shared" si="34"/>
        <v>0</v>
      </c>
      <c r="BK41" s="35">
        <f t="shared" si="35"/>
        <v>0</v>
      </c>
      <c r="BL41" s="35">
        <f t="shared" si="35"/>
        <v>0</v>
      </c>
      <c r="BM41" s="35">
        <f t="shared" si="35"/>
        <v>0</v>
      </c>
      <c r="BN41" s="185">
        <f t="shared" si="36"/>
        <v>0</v>
      </c>
      <c r="BO41" s="205">
        <f t="shared" si="37"/>
        <v>0</v>
      </c>
    </row>
    <row r="42" spans="1:67" ht="17.25">
      <c r="A42" s="26">
        <v>35</v>
      </c>
      <c r="B42" s="171" t="s">
        <v>645</v>
      </c>
      <c r="C42" s="172">
        <v>3</v>
      </c>
      <c r="D42" s="33">
        <f t="shared" si="1"/>
        <v>14.052</v>
      </c>
      <c r="E42" s="31">
        <f t="shared" si="2"/>
        <v>84.311999999999998</v>
      </c>
      <c r="F42" s="28">
        <v>0</v>
      </c>
      <c r="G42" s="33">
        <f t="shared" si="3"/>
        <v>0</v>
      </c>
      <c r="H42" s="33">
        <f t="shared" si="4"/>
        <v>0</v>
      </c>
      <c r="I42" s="173">
        <f t="shared" si="5"/>
        <v>3</v>
      </c>
      <c r="J42" s="173">
        <f t="shared" si="5"/>
        <v>14.052</v>
      </c>
      <c r="K42" s="173">
        <f t="shared" si="5"/>
        <v>84.311999999999998</v>
      </c>
      <c r="L42" s="174"/>
      <c r="M42" s="33">
        <f t="shared" si="6"/>
        <v>0</v>
      </c>
      <c r="N42" s="33">
        <f t="shared" si="7"/>
        <v>0</v>
      </c>
      <c r="O42" s="39">
        <v>0</v>
      </c>
      <c r="P42" s="33">
        <f t="shared" si="8"/>
        <v>0</v>
      </c>
      <c r="Q42" s="33">
        <f t="shared" si="9"/>
        <v>0</v>
      </c>
      <c r="R42" s="173">
        <f t="shared" si="10"/>
        <v>0</v>
      </c>
      <c r="S42" s="173">
        <f t="shared" si="10"/>
        <v>0</v>
      </c>
      <c r="T42" s="173">
        <f t="shared" si="10"/>
        <v>0</v>
      </c>
      <c r="U42" s="174"/>
      <c r="V42" s="31">
        <f t="shared" si="11"/>
        <v>0</v>
      </c>
      <c r="W42" s="31">
        <f t="shared" si="12"/>
        <v>0</v>
      </c>
      <c r="X42" s="39">
        <v>0</v>
      </c>
      <c r="Y42" s="31">
        <f t="shared" si="13"/>
        <v>0</v>
      </c>
      <c r="Z42" s="31">
        <f t="shared" si="14"/>
        <v>0</v>
      </c>
      <c r="AA42" s="173">
        <f t="shared" si="15"/>
        <v>0</v>
      </c>
      <c r="AB42" s="175">
        <f t="shared" si="15"/>
        <v>0</v>
      </c>
      <c r="AC42" s="175">
        <f t="shared" si="15"/>
        <v>0</v>
      </c>
      <c r="AD42" s="174"/>
      <c r="AE42" s="33">
        <f t="shared" si="16"/>
        <v>0</v>
      </c>
      <c r="AF42" s="33">
        <f t="shared" si="17"/>
        <v>0</v>
      </c>
      <c r="AG42" s="39">
        <v>0</v>
      </c>
      <c r="AH42" s="33">
        <f t="shared" si="18"/>
        <v>0</v>
      </c>
      <c r="AI42" s="33">
        <f t="shared" si="19"/>
        <v>0</v>
      </c>
      <c r="AJ42" s="33">
        <f t="shared" si="20"/>
        <v>0</v>
      </c>
      <c r="AK42" s="33">
        <f t="shared" si="20"/>
        <v>0</v>
      </c>
      <c r="AL42" s="33">
        <f t="shared" si="20"/>
        <v>0</v>
      </c>
      <c r="AM42" s="174"/>
      <c r="AN42" s="33">
        <f t="shared" si="21"/>
        <v>0</v>
      </c>
      <c r="AO42" s="33">
        <f t="shared" si="22"/>
        <v>0</v>
      </c>
      <c r="AP42" s="39">
        <v>0</v>
      </c>
      <c r="AQ42" s="33">
        <f t="shared" si="23"/>
        <v>0</v>
      </c>
      <c r="AR42" s="33">
        <f t="shared" si="24"/>
        <v>0</v>
      </c>
      <c r="AS42" s="33">
        <f t="shared" si="25"/>
        <v>0</v>
      </c>
      <c r="AT42" s="33">
        <f t="shared" si="25"/>
        <v>0</v>
      </c>
      <c r="AU42" s="33">
        <f t="shared" si="25"/>
        <v>0</v>
      </c>
      <c r="AV42" s="28">
        <v>0</v>
      </c>
      <c r="AW42" s="29">
        <f t="shared" si="26"/>
        <v>0</v>
      </c>
      <c r="AX42" s="29">
        <f t="shared" si="27"/>
        <v>0</v>
      </c>
      <c r="AY42" s="28">
        <v>0</v>
      </c>
      <c r="AZ42" s="33">
        <f t="shared" si="28"/>
        <v>0</v>
      </c>
      <c r="BA42" s="33">
        <f t="shared" si="29"/>
        <v>0</v>
      </c>
      <c r="BB42" s="29">
        <f t="shared" si="30"/>
        <v>0</v>
      </c>
      <c r="BC42" s="29">
        <f t="shared" si="30"/>
        <v>0</v>
      </c>
      <c r="BD42" s="29">
        <f t="shared" si="30"/>
        <v>0</v>
      </c>
      <c r="BE42" s="176">
        <f t="shared" si="0"/>
        <v>3</v>
      </c>
      <c r="BF42" s="35">
        <f t="shared" si="31"/>
        <v>14.052</v>
      </c>
      <c r="BG42" s="35">
        <f t="shared" si="32"/>
        <v>84.311999999999998</v>
      </c>
      <c r="BH42" s="34">
        <f t="shared" si="38"/>
        <v>0</v>
      </c>
      <c r="BI42" s="35">
        <f t="shared" si="38"/>
        <v>0</v>
      </c>
      <c r="BJ42" s="35">
        <f t="shared" si="34"/>
        <v>0</v>
      </c>
      <c r="BK42" s="35">
        <f t="shared" si="35"/>
        <v>3</v>
      </c>
      <c r="BL42" s="35">
        <f t="shared" si="35"/>
        <v>14.052</v>
      </c>
      <c r="BM42" s="35">
        <f t="shared" si="35"/>
        <v>84.311999999999998</v>
      </c>
      <c r="BN42" s="185">
        <f t="shared" si="36"/>
        <v>42.155999999999999</v>
      </c>
      <c r="BO42" s="205">
        <f t="shared" si="37"/>
        <v>84.3</v>
      </c>
    </row>
    <row r="43" spans="1:67" ht="17.25">
      <c r="A43" s="26">
        <v>36</v>
      </c>
      <c r="B43" s="171" t="s">
        <v>324</v>
      </c>
      <c r="C43" s="172">
        <v>1</v>
      </c>
      <c r="D43" s="33">
        <f t="shared" si="1"/>
        <v>4.6840000000000002</v>
      </c>
      <c r="E43" s="31">
        <f t="shared" si="2"/>
        <v>28.103999999999999</v>
      </c>
      <c r="F43" s="28">
        <v>0</v>
      </c>
      <c r="G43" s="33">
        <f t="shared" si="3"/>
        <v>0</v>
      </c>
      <c r="H43" s="33">
        <f t="shared" si="4"/>
        <v>0</v>
      </c>
      <c r="I43" s="173">
        <f t="shared" si="5"/>
        <v>1</v>
      </c>
      <c r="J43" s="173">
        <f t="shared" si="5"/>
        <v>4.6840000000000002</v>
      </c>
      <c r="K43" s="173">
        <f t="shared" si="5"/>
        <v>28.103999999999999</v>
      </c>
      <c r="L43" s="174"/>
      <c r="M43" s="33">
        <f t="shared" si="6"/>
        <v>0</v>
      </c>
      <c r="N43" s="33">
        <f t="shared" si="7"/>
        <v>0</v>
      </c>
      <c r="O43" s="39">
        <v>0</v>
      </c>
      <c r="P43" s="33">
        <f t="shared" si="8"/>
        <v>0</v>
      </c>
      <c r="Q43" s="33">
        <f t="shared" si="9"/>
        <v>0</v>
      </c>
      <c r="R43" s="173">
        <f t="shared" si="10"/>
        <v>0</v>
      </c>
      <c r="S43" s="173">
        <f t="shared" si="10"/>
        <v>0</v>
      </c>
      <c r="T43" s="173">
        <f t="shared" si="10"/>
        <v>0</v>
      </c>
      <c r="U43" s="174">
        <v>1</v>
      </c>
      <c r="V43" s="31">
        <f t="shared" si="11"/>
        <v>4.6840000000000002</v>
      </c>
      <c r="W43" s="31">
        <f t="shared" si="12"/>
        <v>28.103999999999999</v>
      </c>
      <c r="X43" s="39">
        <v>0</v>
      </c>
      <c r="Y43" s="31">
        <f t="shared" si="13"/>
        <v>0</v>
      </c>
      <c r="Z43" s="31">
        <f t="shared" si="14"/>
        <v>0</v>
      </c>
      <c r="AA43" s="173">
        <f t="shared" si="15"/>
        <v>1</v>
      </c>
      <c r="AB43" s="175">
        <f t="shared" si="15"/>
        <v>4.6840000000000002</v>
      </c>
      <c r="AC43" s="175">
        <f t="shared" si="15"/>
        <v>28.103999999999999</v>
      </c>
      <c r="AD43" s="174"/>
      <c r="AE43" s="33">
        <f t="shared" si="16"/>
        <v>0</v>
      </c>
      <c r="AF43" s="33">
        <f t="shared" si="17"/>
        <v>0</v>
      </c>
      <c r="AG43" s="39">
        <v>0</v>
      </c>
      <c r="AH43" s="33">
        <f t="shared" si="18"/>
        <v>0</v>
      </c>
      <c r="AI43" s="33">
        <f t="shared" si="19"/>
        <v>0</v>
      </c>
      <c r="AJ43" s="33">
        <f t="shared" si="20"/>
        <v>0</v>
      </c>
      <c r="AK43" s="33">
        <f t="shared" si="20"/>
        <v>0</v>
      </c>
      <c r="AL43" s="33">
        <f t="shared" si="20"/>
        <v>0</v>
      </c>
      <c r="AM43" s="174"/>
      <c r="AN43" s="33">
        <f t="shared" si="21"/>
        <v>0</v>
      </c>
      <c r="AO43" s="33">
        <f t="shared" si="22"/>
        <v>0</v>
      </c>
      <c r="AP43" s="39">
        <v>0</v>
      </c>
      <c r="AQ43" s="33">
        <f t="shared" si="23"/>
        <v>0</v>
      </c>
      <c r="AR43" s="33">
        <f t="shared" si="24"/>
        <v>0</v>
      </c>
      <c r="AS43" s="33">
        <f t="shared" si="25"/>
        <v>0</v>
      </c>
      <c r="AT43" s="33">
        <f t="shared" si="25"/>
        <v>0</v>
      </c>
      <c r="AU43" s="33">
        <f t="shared" si="25"/>
        <v>0</v>
      </c>
      <c r="AV43" s="28">
        <v>0</v>
      </c>
      <c r="AW43" s="29">
        <f t="shared" si="26"/>
        <v>0</v>
      </c>
      <c r="AX43" s="29">
        <f t="shared" si="27"/>
        <v>0</v>
      </c>
      <c r="AY43" s="28">
        <v>0</v>
      </c>
      <c r="AZ43" s="33">
        <f t="shared" si="28"/>
        <v>0</v>
      </c>
      <c r="BA43" s="33">
        <f t="shared" si="29"/>
        <v>0</v>
      </c>
      <c r="BB43" s="29">
        <f t="shared" si="30"/>
        <v>0</v>
      </c>
      <c r="BC43" s="29">
        <f t="shared" si="30"/>
        <v>0</v>
      </c>
      <c r="BD43" s="29">
        <f t="shared" si="30"/>
        <v>0</v>
      </c>
      <c r="BE43" s="176">
        <f t="shared" si="0"/>
        <v>2</v>
      </c>
      <c r="BF43" s="35">
        <f t="shared" si="31"/>
        <v>9.3680000000000003</v>
      </c>
      <c r="BG43" s="35">
        <f t="shared" si="32"/>
        <v>56.207999999999998</v>
      </c>
      <c r="BH43" s="34">
        <f t="shared" si="38"/>
        <v>0</v>
      </c>
      <c r="BI43" s="35">
        <f t="shared" si="38"/>
        <v>0</v>
      </c>
      <c r="BJ43" s="35">
        <f t="shared" si="34"/>
        <v>0</v>
      </c>
      <c r="BK43" s="35">
        <f t="shared" si="35"/>
        <v>2</v>
      </c>
      <c r="BL43" s="35">
        <f t="shared" si="35"/>
        <v>9.3680000000000003</v>
      </c>
      <c r="BM43" s="35">
        <f t="shared" si="35"/>
        <v>56.207999999999998</v>
      </c>
      <c r="BN43" s="185">
        <f t="shared" si="36"/>
        <v>28.103999999999999</v>
      </c>
      <c r="BO43" s="205">
        <f t="shared" si="37"/>
        <v>56.2</v>
      </c>
    </row>
    <row r="44" spans="1:67" ht="17.25">
      <c r="A44" s="26">
        <v>37</v>
      </c>
      <c r="B44" s="171" t="s">
        <v>646</v>
      </c>
      <c r="C44" s="172"/>
      <c r="D44" s="33">
        <f t="shared" si="1"/>
        <v>0</v>
      </c>
      <c r="E44" s="31">
        <f t="shared" si="2"/>
        <v>0</v>
      </c>
      <c r="F44" s="28">
        <v>0</v>
      </c>
      <c r="G44" s="33">
        <f t="shared" si="3"/>
        <v>0</v>
      </c>
      <c r="H44" s="33">
        <f t="shared" si="4"/>
        <v>0</v>
      </c>
      <c r="I44" s="173">
        <f t="shared" si="5"/>
        <v>0</v>
      </c>
      <c r="J44" s="173">
        <f t="shared" si="5"/>
        <v>0</v>
      </c>
      <c r="K44" s="173">
        <f t="shared" si="5"/>
        <v>0</v>
      </c>
      <c r="L44" s="174"/>
      <c r="M44" s="33">
        <f t="shared" si="6"/>
        <v>0</v>
      </c>
      <c r="N44" s="33">
        <f t="shared" si="7"/>
        <v>0</v>
      </c>
      <c r="O44" s="39">
        <v>0</v>
      </c>
      <c r="P44" s="33">
        <f t="shared" si="8"/>
        <v>0</v>
      </c>
      <c r="Q44" s="33">
        <f t="shared" si="9"/>
        <v>0</v>
      </c>
      <c r="R44" s="173">
        <f t="shared" si="10"/>
        <v>0</v>
      </c>
      <c r="S44" s="173">
        <f t="shared" si="10"/>
        <v>0</v>
      </c>
      <c r="T44" s="173">
        <f t="shared" si="10"/>
        <v>0</v>
      </c>
      <c r="U44" s="174">
        <v>2</v>
      </c>
      <c r="V44" s="31">
        <f t="shared" si="11"/>
        <v>9.3680000000000003</v>
      </c>
      <c r="W44" s="31">
        <f t="shared" si="12"/>
        <v>56.207999999999998</v>
      </c>
      <c r="X44" s="39">
        <v>0</v>
      </c>
      <c r="Y44" s="31">
        <f t="shared" si="13"/>
        <v>0</v>
      </c>
      <c r="Z44" s="31">
        <f t="shared" si="14"/>
        <v>0</v>
      </c>
      <c r="AA44" s="173">
        <f t="shared" si="15"/>
        <v>2</v>
      </c>
      <c r="AB44" s="175">
        <f t="shared" si="15"/>
        <v>9.3680000000000003</v>
      </c>
      <c r="AC44" s="175">
        <f t="shared" si="15"/>
        <v>56.207999999999998</v>
      </c>
      <c r="AD44" s="174"/>
      <c r="AE44" s="33">
        <f t="shared" si="16"/>
        <v>0</v>
      </c>
      <c r="AF44" s="33">
        <f t="shared" si="17"/>
        <v>0</v>
      </c>
      <c r="AG44" s="39">
        <v>0</v>
      </c>
      <c r="AH44" s="33">
        <f t="shared" si="18"/>
        <v>0</v>
      </c>
      <c r="AI44" s="33">
        <f t="shared" si="19"/>
        <v>0</v>
      </c>
      <c r="AJ44" s="33">
        <f t="shared" si="20"/>
        <v>0</v>
      </c>
      <c r="AK44" s="33">
        <f t="shared" si="20"/>
        <v>0</v>
      </c>
      <c r="AL44" s="33">
        <f t="shared" si="20"/>
        <v>0</v>
      </c>
      <c r="AM44" s="174"/>
      <c r="AN44" s="33">
        <f t="shared" si="21"/>
        <v>0</v>
      </c>
      <c r="AO44" s="33">
        <f t="shared" si="22"/>
        <v>0</v>
      </c>
      <c r="AP44" s="39">
        <v>0</v>
      </c>
      <c r="AQ44" s="33">
        <f t="shared" si="23"/>
        <v>0</v>
      </c>
      <c r="AR44" s="33">
        <f t="shared" si="24"/>
        <v>0</v>
      </c>
      <c r="AS44" s="33">
        <f t="shared" si="25"/>
        <v>0</v>
      </c>
      <c r="AT44" s="33">
        <f t="shared" si="25"/>
        <v>0</v>
      </c>
      <c r="AU44" s="33">
        <f t="shared" si="25"/>
        <v>0</v>
      </c>
      <c r="AV44" s="28">
        <v>0</v>
      </c>
      <c r="AW44" s="29">
        <f t="shared" si="26"/>
        <v>0</v>
      </c>
      <c r="AX44" s="29">
        <f t="shared" si="27"/>
        <v>0</v>
      </c>
      <c r="AY44" s="28">
        <v>0</v>
      </c>
      <c r="AZ44" s="33">
        <f t="shared" si="28"/>
        <v>0</v>
      </c>
      <c r="BA44" s="33">
        <f t="shared" si="29"/>
        <v>0</v>
      </c>
      <c r="BB44" s="29">
        <f t="shared" si="30"/>
        <v>0</v>
      </c>
      <c r="BC44" s="29">
        <f t="shared" si="30"/>
        <v>0</v>
      </c>
      <c r="BD44" s="29">
        <f t="shared" si="30"/>
        <v>0</v>
      </c>
      <c r="BE44" s="176">
        <f t="shared" si="0"/>
        <v>2</v>
      </c>
      <c r="BF44" s="35">
        <f t="shared" si="31"/>
        <v>9.3680000000000003</v>
      </c>
      <c r="BG44" s="35">
        <f t="shared" si="32"/>
        <v>56.207999999999998</v>
      </c>
      <c r="BH44" s="34">
        <f t="shared" si="38"/>
        <v>0</v>
      </c>
      <c r="BI44" s="35">
        <f t="shared" si="38"/>
        <v>0</v>
      </c>
      <c r="BJ44" s="35">
        <f t="shared" si="34"/>
        <v>0</v>
      </c>
      <c r="BK44" s="35">
        <f t="shared" si="35"/>
        <v>2</v>
      </c>
      <c r="BL44" s="35">
        <f t="shared" si="35"/>
        <v>9.3680000000000003</v>
      </c>
      <c r="BM44" s="35">
        <f t="shared" si="35"/>
        <v>56.207999999999998</v>
      </c>
      <c r="BN44" s="185">
        <f t="shared" si="36"/>
        <v>28.103999999999999</v>
      </c>
      <c r="BO44" s="205">
        <f t="shared" si="37"/>
        <v>56.2</v>
      </c>
    </row>
    <row r="45" spans="1:67" ht="17.25">
      <c r="A45" s="26">
        <v>38</v>
      </c>
      <c r="B45" s="171" t="s">
        <v>647</v>
      </c>
      <c r="C45" s="172"/>
      <c r="D45" s="33">
        <f t="shared" si="1"/>
        <v>0</v>
      </c>
      <c r="E45" s="31">
        <f t="shared" si="2"/>
        <v>0</v>
      </c>
      <c r="F45" s="28">
        <v>1</v>
      </c>
      <c r="G45" s="33">
        <f>F45*3.011</f>
        <v>3.0110000000000001</v>
      </c>
      <c r="H45" s="33">
        <f t="shared" si="4"/>
        <v>18.066000000000003</v>
      </c>
      <c r="I45" s="173">
        <f t="shared" si="5"/>
        <v>1</v>
      </c>
      <c r="J45" s="173">
        <f t="shared" si="5"/>
        <v>3.0110000000000001</v>
      </c>
      <c r="K45" s="173">
        <f t="shared" si="5"/>
        <v>18.066000000000003</v>
      </c>
      <c r="L45" s="174"/>
      <c r="M45" s="33">
        <f t="shared" si="6"/>
        <v>0</v>
      </c>
      <c r="N45" s="33">
        <f t="shared" si="7"/>
        <v>0</v>
      </c>
      <c r="O45" s="39">
        <v>0</v>
      </c>
      <c r="P45" s="33">
        <f t="shared" si="8"/>
        <v>0</v>
      </c>
      <c r="Q45" s="33">
        <f t="shared" si="9"/>
        <v>0</v>
      </c>
      <c r="R45" s="173">
        <f t="shared" si="10"/>
        <v>0</v>
      </c>
      <c r="S45" s="173">
        <f t="shared" si="10"/>
        <v>0</v>
      </c>
      <c r="T45" s="173">
        <f t="shared" si="10"/>
        <v>0</v>
      </c>
      <c r="U45" s="174">
        <v>1</v>
      </c>
      <c r="V45" s="31">
        <f t="shared" si="11"/>
        <v>4.6840000000000002</v>
      </c>
      <c r="W45" s="31">
        <f t="shared" si="12"/>
        <v>28.103999999999999</v>
      </c>
      <c r="X45" s="39">
        <v>0</v>
      </c>
      <c r="Y45" s="31">
        <f t="shared" si="13"/>
        <v>0</v>
      </c>
      <c r="Z45" s="31">
        <f t="shared" si="14"/>
        <v>0</v>
      </c>
      <c r="AA45" s="173">
        <f t="shared" si="15"/>
        <v>1</v>
      </c>
      <c r="AB45" s="175">
        <f t="shared" si="15"/>
        <v>4.6840000000000002</v>
      </c>
      <c r="AC45" s="175">
        <f t="shared" si="15"/>
        <v>28.103999999999999</v>
      </c>
      <c r="AD45" s="174"/>
      <c r="AE45" s="33">
        <f t="shared" si="16"/>
        <v>0</v>
      </c>
      <c r="AF45" s="33">
        <f t="shared" si="17"/>
        <v>0</v>
      </c>
      <c r="AG45" s="39">
        <v>0</v>
      </c>
      <c r="AH45" s="33">
        <f t="shared" si="18"/>
        <v>0</v>
      </c>
      <c r="AI45" s="33">
        <f t="shared" si="19"/>
        <v>0</v>
      </c>
      <c r="AJ45" s="33">
        <f t="shared" si="20"/>
        <v>0</v>
      </c>
      <c r="AK45" s="33">
        <f t="shared" si="20"/>
        <v>0</v>
      </c>
      <c r="AL45" s="33">
        <f t="shared" si="20"/>
        <v>0</v>
      </c>
      <c r="AM45" s="174">
        <v>4</v>
      </c>
      <c r="AN45" s="33">
        <f t="shared" si="21"/>
        <v>18.736000000000001</v>
      </c>
      <c r="AO45" s="33">
        <f t="shared" si="22"/>
        <v>112.416</v>
      </c>
      <c r="AP45" s="39">
        <v>0</v>
      </c>
      <c r="AQ45" s="33">
        <f t="shared" si="23"/>
        <v>0</v>
      </c>
      <c r="AR45" s="33">
        <f t="shared" si="24"/>
        <v>0</v>
      </c>
      <c r="AS45" s="33">
        <f t="shared" si="25"/>
        <v>4</v>
      </c>
      <c r="AT45" s="33">
        <f t="shared" si="25"/>
        <v>18.736000000000001</v>
      </c>
      <c r="AU45" s="33">
        <f t="shared" si="25"/>
        <v>112.416</v>
      </c>
      <c r="AV45" s="42">
        <v>0</v>
      </c>
      <c r="AW45" s="29">
        <f t="shared" si="26"/>
        <v>0</v>
      </c>
      <c r="AX45" s="29">
        <f t="shared" si="27"/>
        <v>0</v>
      </c>
      <c r="AY45" s="28">
        <v>0</v>
      </c>
      <c r="AZ45" s="33">
        <f t="shared" si="28"/>
        <v>0</v>
      </c>
      <c r="BA45" s="33">
        <f t="shared" si="29"/>
        <v>0</v>
      </c>
      <c r="BB45" s="29">
        <f t="shared" si="30"/>
        <v>0</v>
      </c>
      <c r="BC45" s="29">
        <f t="shared" si="30"/>
        <v>0</v>
      </c>
      <c r="BD45" s="29">
        <f t="shared" si="30"/>
        <v>0</v>
      </c>
      <c r="BE45" s="176">
        <f t="shared" si="0"/>
        <v>5</v>
      </c>
      <c r="BF45" s="35">
        <f t="shared" si="31"/>
        <v>23.42</v>
      </c>
      <c r="BG45" s="35">
        <f t="shared" si="32"/>
        <v>140.52000000000001</v>
      </c>
      <c r="BH45" s="34">
        <f t="shared" si="38"/>
        <v>1</v>
      </c>
      <c r="BI45" s="35">
        <f t="shared" si="38"/>
        <v>3.0110000000000001</v>
      </c>
      <c r="BJ45" s="35">
        <f t="shared" si="34"/>
        <v>18.066000000000003</v>
      </c>
      <c r="BK45" s="35">
        <f t="shared" si="35"/>
        <v>6</v>
      </c>
      <c r="BL45" s="35">
        <f t="shared" si="35"/>
        <v>26.431000000000001</v>
      </c>
      <c r="BM45" s="35">
        <f t="shared" si="35"/>
        <v>158.58600000000001</v>
      </c>
      <c r="BN45" s="185">
        <f t="shared" si="36"/>
        <v>79.293000000000006</v>
      </c>
      <c r="BO45" s="205">
        <f t="shared" si="37"/>
        <v>158.6</v>
      </c>
    </row>
    <row r="46" spans="1:67" ht="17.25">
      <c r="A46" s="26">
        <v>39</v>
      </c>
      <c r="B46" s="171" t="s">
        <v>648</v>
      </c>
      <c r="C46" s="172">
        <v>2</v>
      </c>
      <c r="D46" s="33">
        <f t="shared" si="1"/>
        <v>9.3680000000000003</v>
      </c>
      <c r="E46" s="31">
        <f t="shared" si="2"/>
        <v>56.207999999999998</v>
      </c>
      <c r="F46" s="28">
        <v>0</v>
      </c>
      <c r="G46" s="33">
        <f t="shared" si="3"/>
        <v>0</v>
      </c>
      <c r="H46" s="33">
        <f t="shared" si="4"/>
        <v>0</v>
      </c>
      <c r="I46" s="173">
        <f t="shared" si="5"/>
        <v>2</v>
      </c>
      <c r="J46" s="173">
        <f t="shared" si="5"/>
        <v>9.3680000000000003</v>
      </c>
      <c r="K46" s="173">
        <f t="shared" si="5"/>
        <v>56.207999999999998</v>
      </c>
      <c r="L46" s="174"/>
      <c r="M46" s="33">
        <f t="shared" si="6"/>
        <v>0</v>
      </c>
      <c r="N46" s="33">
        <f t="shared" si="7"/>
        <v>0</v>
      </c>
      <c r="O46" s="39">
        <v>0</v>
      </c>
      <c r="P46" s="33">
        <f t="shared" si="8"/>
        <v>0</v>
      </c>
      <c r="Q46" s="33">
        <f t="shared" si="9"/>
        <v>0</v>
      </c>
      <c r="R46" s="173">
        <f t="shared" si="10"/>
        <v>0</v>
      </c>
      <c r="S46" s="173">
        <f t="shared" si="10"/>
        <v>0</v>
      </c>
      <c r="T46" s="173">
        <f t="shared" si="10"/>
        <v>0</v>
      </c>
      <c r="U46" s="174">
        <v>2</v>
      </c>
      <c r="V46" s="31">
        <f t="shared" si="11"/>
        <v>9.3680000000000003</v>
      </c>
      <c r="W46" s="31">
        <f t="shared" si="12"/>
        <v>56.207999999999998</v>
      </c>
      <c r="X46" s="39">
        <v>0</v>
      </c>
      <c r="Y46" s="31">
        <f t="shared" si="13"/>
        <v>0</v>
      </c>
      <c r="Z46" s="31">
        <f t="shared" si="14"/>
        <v>0</v>
      </c>
      <c r="AA46" s="173">
        <f t="shared" si="15"/>
        <v>2</v>
      </c>
      <c r="AB46" s="175">
        <f t="shared" si="15"/>
        <v>9.3680000000000003</v>
      </c>
      <c r="AC46" s="175">
        <f t="shared" si="15"/>
        <v>56.207999999999998</v>
      </c>
      <c r="AD46" s="174"/>
      <c r="AE46" s="33">
        <f t="shared" si="16"/>
        <v>0</v>
      </c>
      <c r="AF46" s="33">
        <f t="shared" si="17"/>
        <v>0</v>
      </c>
      <c r="AG46" s="39">
        <v>0</v>
      </c>
      <c r="AH46" s="33">
        <f t="shared" si="18"/>
        <v>0</v>
      </c>
      <c r="AI46" s="33">
        <f t="shared" si="19"/>
        <v>0</v>
      </c>
      <c r="AJ46" s="33">
        <f t="shared" si="20"/>
        <v>0</v>
      </c>
      <c r="AK46" s="33">
        <f t="shared" si="20"/>
        <v>0</v>
      </c>
      <c r="AL46" s="33">
        <f t="shared" si="20"/>
        <v>0</v>
      </c>
      <c r="AM46" s="174"/>
      <c r="AN46" s="33">
        <f t="shared" si="21"/>
        <v>0</v>
      </c>
      <c r="AO46" s="33">
        <f t="shared" si="22"/>
        <v>0</v>
      </c>
      <c r="AP46" s="39">
        <v>0</v>
      </c>
      <c r="AQ46" s="33">
        <f t="shared" si="23"/>
        <v>0</v>
      </c>
      <c r="AR46" s="33">
        <f t="shared" si="24"/>
        <v>0</v>
      </c>
      <c r="AS46" s="33">
        <f t="shared" si="25"/>
        <v>0</v>
      </c>
      <c r="AT46" s="33">
        <f t="shared" si="25"/>
        <v>0</v>
      </c>
      <c r="AU46" s="33">
        <f t="shared" si="25"/>
        <v>0</v>
      </c>
      <c r="AV46" s="28">
        <v>0</v>
      </c>
      <c r="AW46" s="29">
        <f t="shared" si="26"/>
        <v>0</v>
      </c>
      <c r="AX46" s="29">
        <f t="shared" si="27"/>
        <v>0</v>
      </c>
      <c r="AY46" s="28">
        <v>0</v>
      </c>
      <c r="AZ46" s="33">
        <f t="shared" si="28"/>
        <v>0</v>
      </c>
      <c r="BA46" s="33">
        <f t="shared" si="29"/>
        <v>0</v>
      </c>
      <c r="BB46" s="29">
        <f t="shared" si="30"/>
        <v>0</v>
      </c>
      <c r="BC46" s="29">
        <f t="shared" si="30"/>
        <v>0</v>
      </c>
      <c r="BD46" s="29">
        <f t="shared" si="30"/>
        <v>0</v>
      </c>
      <c r="BE46" s="176">
        <f t="shared" si="0"/>
        <v>4</v>
      </c>
      <c r="BF46" s="35">
        <f t="shared" si="31"/>
        <v>18.736000000000001</v>
      </c>
      <c r="BG46" s="35">
        <f t="shared" si="32"/>
        <v>112.416</v>
      </c>
      <c r="BH46" s="34">
        <f t="shared" si="38"/>
        <v>0</v>
      </c>
      <c r="BI46" s="35">
        <f t="shared" si="38"/>
        <v>0</v>
      </c>
      <c r="BJ46" s="35">
        <f t="shared" si="34"/>
        <v>0</v>
      </c>
      <c r="BK46" s="35">
        <f t="shared" si="35"/>
        <v>4</v>
      </c>
      <c r="BL46" s="35">
        <f t="shared" si="35"/>
        <v>18.736000000000001</v>
      </c>
      <c r="BM46" s="35">
        <f t="shared" si="35"/>
        <v>112.416</v>
      </c>
      <c r="BN46" s="185">
        <f t="shared" si="36"/>
        <v>56.207999999999998</v>
      </c>
      <c r="BO46" s="205">
        <f t="shared" si="37"/>
        <v>112.4</v>
      </c>
    </row>
    <row r="47" spans="1:67" ht="17.25">
      <c r="A47" s="26">
        <v>40</v>
      </c>
      <c r="B47" s="171" t="s">
        <v>649</v>
      </c>
      <c r="C47" s="172">
        <v>0</v>
      </c>
      <c r="D47" s="33">
        <f t="shared" si="1"/>
        <v>0</v>
      </c>
      <c r="E47" s="31">
        <f t="shared" si="2"/>
        <v>0</v>
      </c>
      <c r="F47" s="28">
        <v>1</v>
      </c>
      <c r="G47" s="33">
        <f>F47*2.822</f>
        <v>2.8220000000000001</v>
      </c>
      <c r="H47" s="33">
        <f t="shared" si="4"/>
        <v>16.932000000000002</v>
      </c>
      <c r="I47" s="173">
        <f t="shared" si="5"/>
        <v>1</v>
      </c>
      <c r="J47" s="173">
        <f t="shared" si="5"/>
        <v>2.8220000000000001</v>
      </c>
      <c r="K47" s="173">
        <f t="shared" si="5"/>
        <v>16.932000000000002</v>
      </c>
      <c r="L47" s="174"/>
      <c r="M47" s="33">
        <f t="shared" si="6"/>
        <v>0</v>
      </c>
      <c r="N47" s="33">
        <f t="shared" si="7"/>
        <v>0</v>
      </c>
      <c r="O47" s="39">
        <v>0</v>
      </c>
      <c r="P47" s="33">
        <f t="shared" si="8"/>
        <v>0</v>
      </c>
      <c r="Q47" s="33">
        <f t="shared" si="9"/>
        <v>0</v>
      </c>
      <c r="R47" s="173">
        <f t="shared" si="10"/>
        <v>0</v>
      </c>
      <c r="S47" s="173">
        <f t="shared" si="10"/>
        <v>0</v>
      </c>
      <c r="T47" s="173">
        <f t="shared" si="10"/>
        <v>0</v>
      </c>
      <c r="U47" s="174">
        <v>6.5</v>
      </c>
      <c r="V47" s="31">
        <f t="shared" si="11"/>
        <v>30.446000000000002</v>
      </c>
      <c r="W47" s="31">
        <f t="shared" si="12"/>
        <v>182.67600000000002</v>
      </c>
      <c r="X47" s="39">
        <v>0</v>
      </c>
      <c r="Y47" s="31">
        <f t="shared" si="13"/>
        <v>0</v>
      </c>
      <c r="Z47" s="31">
        <f t="shared" si="14"/>
        <v>0</v>
      </c>
      <c r="AA47" s="173">
        <f t="shared" si="15"/>
        <v>6.5</v>
      </c>
      <c r="AB47" s="175">
        <f t="shared" si="15"/>
        <v>30.446000000000002</v>
      </c>
      <c r="AC47" s="175">
        <f t="shared" si="15"/>
        <v>182.67600000000002</v>
      </c>
      <c r="AD47" s="174"/>
      <c r="AE47" s="33">
        <f t="shared" si="16"/>
        <v>0</v>
      </c>
      <c r="AF47" s="33">
        <f t="shared" si="17"/>
        <v>0</v>
      </c>
      <c r="AG47" s="39">
        <v>0</v>
      </c>
      <c r="AH47" s="33">
        <f t="shared" si="18"/>
        <v>0</v>
      </c>
      <c r="AI47" s="33">
        <f t="shared" si="19"/>
        <v>0</v>
      </c>
      <c r="AJ47" s="33">
        <f t="shared" si="20"/>
        <v>0</v>
      </c>
      <c r="AK47" s="33">
        <f t="shared" si="20"/>
        <v>0</v>
      </c>
      <c r="AL47" s="33">
        <f t="shared" si="20"/>
        <v>0</v>
      </c>
      <c r="AM47" s="174"/>
      <c r="AN47" s="33">
        <f t="shared" si="21"/>
        <v>0</v>
      </c>
      <c r="AO47" s="33">
        <f t="shared" si="22"/>
        <v>0</v>
      </c>
      <c r="AP47" s="39">
        <v>0</v>
      </c>
      <c r="AQ47" s="33">
        <f t="shared" si="23"/>
        <v>0</v>
      </c>
      <c r="AR47" s="33">
        <f t="shared" si="24"/>
        <v>0</v>
      </c>
      <c r="AS47" s="33">
        <f t="shared" si="25"/>
        <v>0</v>
      </c>
      <c r="AT47" s="33">
        <f t="shared" si="25"/>
        <v>0</v>
      </c>
      <c r="AU47" s="33">
        <f t="shared" si="25"/>
        <v>0</v>
      </c>
      <c r="AV47" s="28">
        <v>0</v>
      </c>
      <c r="AW47" s="29">
        <f t="shared" si="26"/>
        <v>0</v>
      </c>
      <c r="AX47" s="29">
        <f t="shared" si="27"/>
        <v>0</v>
      </c>
      <c r="AY47" s="28">
        <v>0</v>
      </c>
      <c r="AZ47" s="33">
        <f t="shared" si="28"/>
        <v>0</v>
      </c>
      <c r="BA47" s="33">
        <f t="shared" si="29"/>
        <v>0</v>
      </c>
      <c r="BB47" s="29">
        <f t="shared" si="30"/>
        <v>0</v>
      </c>
      <c r="BC47" s="29">
        <f t="shared" si="30"/>
        <v>0</v>
      </c>
      <c r="BD47" s="29">
        <f t="shared" si="30"/>
        <v>0</v>
      </c>
      <c r="BE47" s="176">
        <f t="shared" si="0"/>
        <v>6.5</v>
      </c>
      <c r="BF47" s="35">
        <f t="shared" si="31"/>
        <v>30.446000000000002</v>
      </c>
      <c r="BG47" s="35">
        <f t="shared" si="32"/>
        <v>182.67600000000002</v>
      </c>
      <c r="BH47" s="34">
        <f t="shared" si="38"/>
        <v>1</v>
      </c>
      <c r="BI47" s="35">
        <f t="shared" si="38"/>
        <v>2.8220000000000001</v>
      </c>
      <c r="BJ47" s="35">
        <f t="shared" si="34"/>
        <v>16.932000000000002</v>
      </c>
      <c r="BK47" s="35">
        <f t="shared" si="35"/>
        <v>7.5</v>
      </c>
      <c r="BL47" s="35">
        <f t="shared" si="35"/>
        <v>33.268000000000001</v>
      </c>
      <c r="BM47" s="35">
        <f t="shared" si="35"/>
        <v>199.608</v>
      </c>
      <c r="BN47" s="185">
        <f t="shared" si="36"/>
        <v>99.804000000000002</v>
      </c>
      <c r="BO47" s="205">
        <f t="shared" si="37"/>
        <v>199.6</v>
      </c>
    </row>
    <row r="48" spans="1:67" ht="17.25">
      <c r="A48" s="26">
        <v>41</v>
      </c>
      <c r="B48" s="171" t="s">
        <v>650</v>
      </c>
      <c r="C48" s="172">
        <v>4</v>
      </c>
      <c r="D48" s="33">
        <f t="shared" si="1"/>
        <v>18.736000000000001</v>
      </c>
      <c r="E48" s="31">
        <f t="shared" si="2"/>
        <v>112.416</v>
      </c>
      <c r="F48" s="28">
        <v>0</v>
      </c>
      <c r="G48" s="33">
        <f t="shared" si="3"/>
        <v>0</v>
      </c>
      <c r="H48" s="33">
        <f t="shared" si="4"/>
        <v>0</v>
      </c>
      <c r="I48" s="173">
        <f t="shared" si="5"/>
        <v>4</v>
      </c>
      <c r="J48" s="173">
        <f t="shared" si="5"/>
        <v>18.736000000000001</v>
      </c>
      <c r="K48" s="173">
        <f t="shared" si="5"/>
        <v>112.416</v>
      </c>
      <c r="L48" s="174">
        <v>2</v>
      </c>
      <c r="M48" s="33">
        <f t="shared" si="6"/>
        <v>9.3680000000000003</v>
      </c>
      <c r="N48" s="33">
        <f t="shared" si="7"/>
        <v>56.207999999999998</v>
      </c>
      <c r="O48" s="39">
        <v>0</v>
      </c>
      <c r="P48" s="33">
        <f t="shared" si="8"/>
        <v>0</v>
      </c>
      <c r="Q48" s="33">
        <f t="shared" si="9"/>
        <v>0</v>
      </c>
      <c r="R48" s="173">
        <f t="shared" si="10"/>
        <v>2</v>
      </c>
      <c r="S48" s="173">
        <f t="shared" si="10"/>
        <v>9.3680000000000003</v>
      </c>
      <c r="T48" s="173">
        <f t="shared" si="10"/>
        <v>56.207999999999998</v>
      </c>
      <c r="U48" s="174">
        <v>4</v>
      </c>
      <c r="V48" s="31">
        <f t="shared" si="11"/>
        <v>18.736000000000001</v>
      </c>
      <c r="W48" s="31">
        <f t="shared" si="12"/>
        <v>112.416</v>
      </c>
      <c r="X48" s="39">
        <v>0</v>
      </c>
      <c r="Y48" s="31">
        <f t="shared" si="13"/>
        <v>0</v>
      </c>
      <c r="Z48" s="31">
        <f t="shared" si="14"/>
        <v>0</v>
      </c>
      <c r="AA48" s="173">
        <f t="shared" si="15"/>
        <v>4</v>
      </c>
      <c r="AB48" s="175">
        <f t="shared" si="15"/>
        <v>18.736000000000001</v>
      </c>
      <c r="AC48" s="175">
        <f t="shared" si="15"/>
        <v>112.416</v>
      </c>
      <c r="AD48" s="174"/>
      <c r="AE48" s="33">
        <f t="shared" si="16"/>
        <v>0</v>
      </c>
      <c r="AF48" s="33">
        <f t="shared" si="17"/>
        <v>0</v>
      </c>
      <c r="AG48" s="39">
        <v>0</v>
      </c>
      <c r="AH48" s="33">
        <f t="shared" si="18"/>
        <v>0</v>
      </c>
      <c r="AI48" s="33">
        <f t="shared" si="19"/>
        <v>0</v>
      </c>
      <c r="AJ48" s="33">
        <f t="shared" si="20"/>
        <v>0</v>
      </c>
      <c r="AK48" s="33">
        <f t="shared" si="20"/>
        <v>0</v>
      </c>
      <c r="AL48" s="33">
        <f t="shared" si="20"/>
        <v>0</v>
      </c>
      <c r="AM48" s="174">
        <v>2</v>
      </c>
      <c r="AN48" s="33">
        <f t="shared" si="21"/>
        <v>9.3680000000000003</v>
      </c>
      <c r="AO48" s="33">
        <f t="shared" si="22"/>
        <v>56.207999999999998</v>
      </c>
      <c r="AP48" s="39">
        <v>0</v>
      </c>
      <c r="AQ48" s="33">
        <f t="shared" si="23"/>
        <v>0</v>
      </c>
      <c r="AR48" s="33">
        <f t="shared" si="24"/>
        <v>0</v>
      </c>
      <c r="AS48" s="33">
        <f t="shared" si="25"/>
        <v>2</v>
      </c>
      <c r="AT48" s="33">
        <f t="shared" si="25"/>
        <v>9.3680000000000003</v>
      </c>
      <c r="AU48" s="33">
        <f t="shared" si="25"/>
        <v>56.207999999999998</v>
      </c>
      <c r="AV48" s="28">
        <v>0</v>
      </c>
      <c r="AW48" s="29">
        <f t="shared" si="26"/>
        <v>0</v>
      </c>
      <c r="AX48" s="29">
        <f t="shared" si="27"/>
        <v>0</v>
      </c>
      <c r="AY48" s="28">
        <v>0</v>
      </c>
      <c r="AZ48" s="33">
        <f t="shared" si="28"/>
        <v>0</v>
      </c>
      <c r="BA48" s="33">
        <f t="shared" si="29"/>
        <v>0</v>
      </c>
      <c r="BB48" s="29">
        <f t="shared" si="30"/>
        <v>0</v>
      </c>
      <c r="BC48" s="29">
        <f t="shared" si="30"/>
        <v>0</v>
      </c>
      <c r="BD48" s="29">
        <f t="shared" si="30"/>
        <v>0</v>
      </c>
      <c r="BE48" s="176">
        <f t="shared" si="0"/>
        <v>10</v>
      </c>
      <c r="BF48" s="35">
        <f t="shared" si="31"/>
        <v>46.84</v>
      </c>
      <c r="BG48" s="35">
        <f t="shared" si="32"/>
        <v>281.04000000000002</v>
      </c>
      <c r="BH48" s="34">
        <f t="shared" si="38"/>
        <v>0</v>
      </c>
      <c r="BI48" s="35">
        <f t="shared" si="38"/>
        <v>0</v>
      </c>
      <c r="BJ48" s="35">
        <f t="shared" si="34"/>
        <v>0</v>
      </c>
      <c r="BK48" s="35">
        <f t="shared" si="35"/>
        <v>10</v>
      </c>
      <c r="BL48" s="35">
        <f t="shared" si="35"/>
        <v>46.84</v>
      </c>
      <c r="BM48" s="35">
        <f t="shared" si="35"/>
        <v>281.04000000000002</v>
      </c>
      <c r="BN48" s="185">
        <f t="shared" si="36"/>
        <v>140.52000000000001</v>
      </c>
      <c r="BO48" s="205">
        <f t="shared" si="37"/>
        <v>281</v>
      </c>
    </row>
    <row r="49" spans="1:67" ht="34.5">
      <c r="A49" s="26">
        <v>42</v>
      </c>
      <c r="B49" s="171" t="s">
        <v>651</v>
      </c>
      <c r="C49" s="172"/>
      <c r="D49" s="33">
        <f t="shared" si="1"/>
        <v>0</v>
      </c>
      <c r="E49" s="31">
        <f t="shared" si="2"/>
        <v>0</v>
      </c>
      <c r="F49" s="28">
        <v>0</v>
      </c>
      <c r="G49" s="33">
        <f t="shared" si="3"/>
        <v>0</v>
      </c>
      <c r="H49" s="33">
        <f t="shared" si="4"/>
        <v>0</v>
      </c>
      <c r="I49" s="173">
        <f t="shared" si="5"/>
        <v>0</v>
      </c>
      <c r="J49" s="173">
        <f t="shared" si="5"/>
        <v>0</v>
      </c>
      <c r="K49" s="173">
        <f t="shared" si="5"/>
        <v>0</v>
      </c>
      <c r="L49" s="174"/>
      <c r="M49" s="33">
        <f t="shared" si="6"/>
        <v>0</v>
      </c>
      <c r="N49" s="33">
        <f t="shared" si="7"/>
        <v>0</v>
      </c>
      <c r="O49" s="39">
        <v>0</v>
      </c>
      <c r="P49" s="33">
        <f t="shared" si="8"/>
        <v>0</v>
      </c>
      <c r="Q49" s="33">
        <f t="shared" si="9"/>
        <v>0</v>
      </c>
      <c r="R49" s="173">
        <f t="shared" si="10"/>
        <v>0</v>
      </c>
      <c r="S49" s="173">
        <f t="shared" si="10"/>
        <v>0</v>
      </c>
      <c r="T49" s="173">
        <f t="shared" si="10"/>
        <v>0</v>
      </c>
      <c r="U49" s="174">
        <v>15.3</v>
      </c>
      <c r="V49" s="31">
        <f t="shared" si="11"/>
        <v>71.665200000000013</v>
      </c>
      <c r="W49" s="31">
        <f t="shared" si="12"/>
        <v>429.99120000000005</v>
      </c>
      <c r="X49" s="39">
        <v>0</v>
      </c>
      <c r="Y49" s="31">
        <f t="shared" si="13"/>
        <v>0</v>
      </c>
      <c r="Z49" s="31">
        <f t="shared" si="14"/>
        <v>0</v>
      </c>
      <c r="AA49" s="173">
        <f t="shared" si="15"/>
        <v>15.3</v>
      </c>
      <c r="AB49" s="175">
        <f t="shared" si="15"/>
        <v>71.665200000000013</v>
      </c>
      <c r="AC49" s="175">
        <f t="shared" si="15"/>
        <v>429.99120000000005</v>
      </c>
      <c r="AD49" s="174">
        <v>7.55</v>
      </c>
      <c r="AE49" s="33">
        <f t="shared" si="16"/>
        <v>35.364200000000004</v>
      </c>
      <c r="AF49" s="33">
        <f t="shared" si="17"/>
        <v>212.18520000000001</v>
      </c>
      <c r="AG49" s="39">
        <v>0</v>
      </c>
      <c r="AH49" s="33">
        <f t="shared" si="18"/>
        <v>0</v>
      </c>
      <c r="AI49" s="33">
        <f t="shared" si="19"/>
        <v>0</v>
      </c>
      <c r="AJ49" s="33">
        <f t="shared" si="20"/>
        <v>7.55</v>
      </c>
      <c r="AK49" s="33">
        <f t="shared" si="20"/>
        <v>35.364200000000004</v>
      </c>
      <c r="AL49" s="33">
        <f t="shared" si="20"/>
        <v>212.18520000000001</v>
      </c>
      <c r="AM49" s="174">
        <v>6</v>
      </c>
      <c r="AN49" s="33">
        <f t="shared" si="21"/>
        <v>28.103999999999999</v>
      </c>
      <c r="AO49" s="33">
        <f t="shared" si="22"/>
        <v>168.624</v>
      </c>
      <c r="AP49" s="39">
        <v>0</v>
      </c>
      <c r="AQ49" s="33">
        <f t="shared" si="23"/>
        <v>0</v>
      </c>
      <c r="AR49" s="33">
        <f t="shared" si="24"/>
        <v>0</v>
      </c>
      <c r="AS49" s="33">
        <f t="shared" si="25"/>
        <v>6</v>
      </c>
      <c r="AT49" s="33">
        <f t="shared" si="25"/>
        <v>28.103999999999999</v>
      </c>
      <c r="AU49" s="33">
        <f t="shared" si="25"/>
        <v>168.624</v>
      </c>
      <c r="AV49" s="28">
        <v>0</v>
      </c>
      <c r="AW49" s="29">
        <f t="shared" si="26"/>
        <v>0</v>
      </c>
      <c r="AX49" s="29">
        <f t="shared" si="27"/>
        <v>0</v>
      </c>
      <c r="AY49" s="28">
        <v>0</v>
      </c>
      <c r="AZ49" s="33">
        <f t="shared" si="28"/>
        <v>0</v>
      </c>
      <c r="BA49" s="33">
        <f t="shared" si="29"/>
        <v>0</v>
      </c>
      <c r="BB49" s="29">
        <f t="shared" si="30"/>
        <v>0</v>
      </c>
      <c r="BC49" s="29">
        <f t="shared" si="30"/>
        <v>0</v>
      </c>
      <c r="BD49" s="29">
        <f t="shared" si="30"/>
        <v>0</v>
      </c>
      <c r="BE49" s="176">
        <f t="shared" si="0"/>
        <v>21.3</v>
      </c>
      <c r="BF49" s="35">
        <f t="shared" si="31"/>
        <v>99.769200000000012</v>
      </c>
      <c r="BG49" s="35">
        <f t="shared" si="32"/>
        <v>598.61520000000007</v>
      </c>
      <c r="BH49" s="34">
        <f t="shared" si="38"/>
        <v>0</v>
      </c>
      <c r="BI49" s="35">
        <f t="shared" si="38"/>
        <v>0</v>
      </c>
      <c r="BJ49" s="35">
        <f t="shared" si="34"/>
        <v>0</v>
      </c>
      <c r="BK49" s="35">
        <f t="shared" si="35"/>
        <v>21.3</v>
      </c>
      <c r="BL49" s="35">
        <f t="shared" si="35"/>
        <v>99.769200000000012</v>
      </c>
      <c r="BM49" s="35">
        <f t="shared" si="35"/>
        <v>598.61520000000007</v>
      </c>
      <c r="BN49" s="185">
        <f t="shared" si="36"/>
        <v>299.30760000000004</v>
      </c>
      <c r="BO49" s="205">
        <f t="shared" si="37"/>
        <v>598.6</v>
      </c>
    </row>
    <row r="50" spans="1:67" ht="17.25">
      <c r="A50" s="26">
        <v>43</v>
      </c>
      <c r="B50" s="171" t="s">
        <v>652</v>
      </c>
      <c r="C50" s="172"/>
      <c r="D50" s="33">
        <f t="shared" si="1"/>
        <v>0</v>
      </c>
      <c r="E50" s="31">
        <f t="shared" si="2"/>
        <v>0</v>
      </c>
      <c r="F50" s="28">
        <v>2</v>
      </c>
      <c r="G50" s="33">
        <f>F50*2.822</f>
        <v>5.6440000000000001</v>
      </c>
      <c r="H50" s="33">
        <f t="shared" si="4"/>
        <v>33.864000000000004</v>
      </c>
      <c r="I50" s="173">
        <f t="shared" si="5"/>
        <v>2</v>
      </c>
      <c r="J50" s="173">
        <f t="shared" si="5"/>
        <v>5.6440000000000001</v>
      </c>
      <c r="K50" s="173">
        <f t="shared" si="5"/>
        <v>33.864000000000004</v>
      </c>
      <c r="L50" s="174"/>
      <c r="M50" s="33">
        <f t="shared" si="6"/>
        <v>0</v>
      </c>
      <c r="N50" s="33">
        <f t="shared" si="7"/>
        <v>0</v>
      </c>
      <c r="O50" s="39">
        <v>2</v>
      </c>
      <c r="P50" s="33">
        <f>O50*2.822</f>
        <v>5.6440000000000001</v>
      </c>
      <c r="Q50" s="33">
        <f t="shared" si="9"/>
        <v>33.864000000000004</v>
      </c>
      <c r="R50" s="173">
        <f t="shared" si="10"/>
        <v>2</v>
      </c>
      <c r="S50" s="173">
        <f t="shared" si="10"/>
        <v>5.6440000000000001</v>
      </c>
      <c r="T50" s="173">
        <f t="shared" si="10"/>
        <v>33.864000000000004</v>
      </c>
      <c r="U50" s="174"/>
      <c r="V50" s="31">
        <f t="shared" si="11"/>
        <v>0</v>
      </c>
      <c r="W50" s="31">
        <f t="shared" si="12"/>
        <v>0</v>
      </c>
      <c r="X50" s="39">
        <v>0</v>
      </c>
      <c r="Y50" s="31">
        <f t="shared" si="13"/>
        <v>0</v>
      </c>
      <c r="Z50" s="31">
        <f t="shared" si="14"/>
        <v>0</v>
      </c>
      <c r="AA50" s="173">
        <f t="shared" si="15"/>
        <v>0</v>
      </c>
      <c r="AB50" s="175">
        <f t="shared" si="15"/>
        <v>0</v>
      </c>
      <c r="AC50" s="175">
        <f t="shared" si="15"/>
        <v>0</v>
      </c>
      <c r="AD50" s="174"/>
      <c r="AE50" s="33">
        <f t="shared" si="16"/>
        <v>0</v>
      </c>
      <c r="AF50" s="33">
        <f t="shared" si="17"/>
        <v>0</v>
      </c>
      <c r="AG50" s="39">
        <v>0</v>
      </c>
      <c r="AH50" s="33">
        <f t="shared" si="18"/>
        <v>0</v>
      </c>
      <c r="AI50" s="33">
        <f t="shared" si="19"/>
        <v>0</v>
      </c>
      <c r="AJ50" s="33">
        <f t="shared" si="20"/>
        <v>0</v>
      </c>
      <c r="AK50" s="33">
        <f t="shared" si="20"/>
        <v>0</v>
      </c>
      <c r="AL50" s="33">
        <f t="shared" si="20"/>
        <v>0</v>
      </c>
      <c r="AM50" s="174"/>
      <c r="AN50" s="33">
        <f t="shared" si="21"/>
        <v>0</v>
      </c>
      <c r="AO50" s="33">
        <f t="shared" si="22"/>
        <v>0</v>
      </c>
      <c r="AP50" s="39">
        <v>0</v>
      </c>
      <c r="AQ50" s="33">
        <f t="shared" si="23"/>
        <v>0</v>
      </c>
      <c r="AR50" s="33">
        <f t="shared" si="24"/>
        <v>0</v>
      </c>
      <c r="AS50" s="33">
        <f t="shared" si="25"/>
        <v>0</v>
      </c>
      <c r="AT50" s="33">
        <f t="shared" si="25"/>
        <v>0</v>
      </c>
      <c r="AU50" s="33">
        <f t="shared" si="25"/>
        <v>0</v>
      </c>
      <c r="AV50" s="28"/>
      <c r="AW50" s="29">
        <f t="shared" si="26"/>
        <v>0</v>
      </c>
      <c r="AX50" s="29">
        <f t="shared" si="27"/>
        <v>0</v>
      </c>
      <c r="AY50" s="28">
        <v>0</v>
      </c>
      <c r="AZ50" s="33">
        <f t="shared" si="28"/>
        <v>0</v>
      </c>
      <c r="BA50" s="33">
        <f t="shared" si="29"/>
        <v>0</v>
      </c>
      <c r="BB50" s="29">
        <f t="shared" si="30"/>
        <v>0</v>
      </c>
      <c r="BC50" s="29">
        <f t="shared" si="30"/>
        <v>0</v>
      </c>
      <c r="BD50" s="29">
        <f t="shared" si="30"/>
        <v>0</v>
      </c>
      <c r="BE50" s="176">
        <f t="shared" si="0"/>
        <v>0</v>
      </c>
      <c r="BF50" s="35">
        <f t="shared" si="31"/>
        <v>0</v>
      </c>
      <c r="BG50" s="35">
        <f t="shared" si="32"/>
        <v>0</v>
      </c>
      <c r="BH50" s="34">
        <f t="shared" si="38"/>
        <v>2</v>
      </c>
      <c r="BI50" s="35">
        <f t="shared" si="38"/>
        <v>5.6440000000000001</v>
      </c>
      <c r="BJ50" s="35">
        <f t="shared" si="34"/>
        <v>33.864000000000004</v>
      </c>
      <c r="BK50" s="35">
        <f t="shared" si="35"/>
        <v>2</v>
      </c>
      <c r="BL50" s="35">
        <f t="shared" si="35"/>
        <v>5.6440000000000001</v>
      </c>
      <c r="BM50" s="35">
        <f t="shared" si="35"/>
        <v>33.864000000000004</v>
      </c>
      <c r="BN50" s="185">
        <f t="shared" si="36"/>
        <v>16.932000000000002</v>
      </c>
      <c r="BO50" s="205">
        <f t="shared" si="37"/>
        <v>33.9</v>
      </c>
    </row>
    <row r="51" spans="1:67" ht="16.5">
      <c r="A51" s="26">
        <v>44</v>
      </c>
      <c r="B51" s="178" t="s">
        <v>653</v>
      </c>
      <c r="C51" s="44">
        <v>2</v>
      </c>
      <c r="D51" s="33">
        <f t="shared" si="1"/>
        <v>9.3680000000000003</v>
      </c>
      <c r="E51" s="31">
        <f t="shared" si="2"/>
        <v>56.207999999999998</v>
      </c>
      <c r="F51" s="28">
        <v>7</v>
      </c>
      <c r="G51" s="33">
        <f>F51*1.822</f>
        <v>12.754000000000001</v>
      </c>
      <c r="H51" s="33">
        <f t="shared" si="4"/>
        <v>76.524000000000001</v>
      </c>
      <c r="I51" s="173">
        <f t="shared" si="5"/>
        <v>9</v>
      </c>
      <c r="J51" s="173">
        <f t="shared" si="5"/>
        <v>22.122</v>
      </c>
      <c r="K51" s="173">
        <f t="shared" si="5"/>
        <v>132.732</v>
      </c>
      <c r="L51" s="174">
        <v>0</v>
      </c>
      <c r="M51" s="33">
        <f t="shared" si="6"/>
        <v>0</v>
      </c>
      <c r="N51" s="33">
        <f t="shared" si="7"/>
        <v>0</v>
      </c>
      <c r="O51" s="39">
        <v>7</v>
      </c>
      <c r="P51" s="33">
        <f>O51*1.822</f>
        <v>12.754000000000001</v>
      </c>
      <c r="Q51" s="33">
        <f t="shared" si="9"/>
        <v>76.524000000000001</v>
      </c>
      <c r="R51" s="173">
        <f t="shared" si="10"/>
        <v>7</v>
      </c>
      <c r="S51" s="173">
        <f t="shared" si="10"/>
        <v>12.754000000000001</v>
      </c>
      <c r="T51" s="173">
        <f t="shared" si="10"/>
        <v>76.524000000000001</v>
      </c>
      <c r="U51" s="174">
        <v>128.4</v>
      </c>
      <c r="V51" s="31">
        <f t="shared" si="11"/>
        <v>601.42560000000003</v>
      </c>
      <c r="W51" s="31">
        <f t="shared" si="12"/>
        <v>3608.5536000000002</v>
      </c>
      <c r="X51" s="39">
        <v>0</v>
      </c>
      <c r="Y51" s="31">
        <f t="shared" si="13"/>
        <v>0</v>
      </c>
      <c r="Z51" s="31">
        <f t="shared" si="14"/>
        <v>0</v>
      </c>
      <c r="AA51" s="173">
        <f t="shared" si="15"/>
        <v>128.4</v>
      </c>
      <c r="AB51" s="175">
        <f t="shared" si="15"/>
        <v>601.42560000000003</v>
      </c>
      <c r="AC51" s="175">
        <f t="shared" si="15"/>
        <v>3608.5536000000002</v>
      </c>
      <c r="AD51" s="174">
        <v>0</v>
      </c>
      <c r="AE51" s="33">
        <f t="shared" si="16"/>
        <v>0</v>
      </c>
      <c r="AF51" s="33">
        <f t="shared" si="17"/>
        <v>0</v>
      </c>
      <c r="AG51" s="39">
        <v>0</v>
      </c>
      <c r="AH51" s="33">
        <f t="shared" si="18"/>
        <v>0</v>
      </c>
      <c r="AI51" s="33">
        <f t="shared" si="19"/>
        <v>0</v>
      </c>
      <c r="AJ51" s="33">
        <f t="shared" si="20"/>
        <v>0</v>
      </c>
      <c r="AK51" s="33">
        <f t="shared" si="20"/>
        <v>0</v>
      </c>
      <c r="AL51" s="33">
        <f t="shared" si="20"/>
        <v>0</v>
      </c>
      <c r="AM51" s="174">
        <v>8</v>
      </c>
      <c r="AN51" s="33">
        <f t="shared" si="21"/>
        <v>37.472000000000001</v>
      </c>
      <c r="AO51" s="33">
        <f t="shared" si="22"/>
        <v>224.83199999999999</v>
      </c>
      <c r="AP51" s="39">
        <v>0</v>
      </c>
      <c r="AQ51" s="33">
        <f t="shared" si="23"/>
        <v>0</v>
      </c>
      <c r="AR51" s="33">
        <f t="shared" si="24"/>
        <v>0</v>
      </c>
      <c r="AS51" s="33">
        <f t="shared" si="25"/>
        <v>8</v>
      </c>
      <c r="AT51" s="33">
        <f t="shared" si="25"/>
        <v>37.472000000000001</v>
      </c>
      <c r="AU51" s="33">
        <f t="shared" si="25"/>
        <v>224.83199999999999</v>
      </c>
      <c r="AV51" s="28">
        <v>0</v>
      </c>
      <c r="AW51" s="29">
        <f t="shared" si="26"/>
        <v>0</v>
      </c>
      <c r="AX51" s="29">
        <f t="shared" si="27"/>
        <v>0</v>
      </c>
      <c r="AY51" s="28">
        <v>0</v>
      </c>
      <c r="AZ51" s="33">
        <f t="shared" si="28"/>
        <v>0</v>
      </c>
      <c r="BA51" s="33">
        <f t="shared" si="29"/>
        <v>0</v>
      </c>
      <c r="BB51" s="29">
        <f t="shared" si="30"/>
        <v>0</v>
      </c>
      <c r="BC51" s="29">
        <f t="shared" si="30"/>
        <v>0</v>
      </c>
      <c r="BD51" s="29">
        <f t="shared" si="30"/>
        <v>0</v>
      </c>
      <c r="BE51" s="176">
        <f t="shared" si="0"/>
        <v>138.4</v>
      </c>
      <c r="BF51" s="35">
        <f t="shared" si="31"/>
        <v>648.26560000000006</v>
      </c>
      <c r="BG51" s="35">
        <f t="shared" si="32"/>
        <v>3889.5936000000002</v>
      </c>
      <c r="BH51" s="34">
        <f t="shared" si="38"/>
        <v>7</v>
      </c>
      <c r="BI51" s="35">
        <f t="shared" si="38"/>
        <v>12.754000000000001</v>
      </c>
      <c r="BJ51" s="35">
        <f t="shared" si="34"/>
        <v>76.524000000000001</v>
      </c>
      <c r="BK51" s="35">
        <f t="shared" si="35"/>
        <v>145.4</v>
      </c>
      <c r="BL51" s="35">
        <f t="shared" si="35"/>
        <v>661.01960000000008</v>
      </c>
      <c r="BM51" s="35">
        <f t="shared" si="35"/>
        <v>3966.1176</v>
      </c>
      <c r="BN51" s="185">
        <f t="shared" si="36"/>
        <v>1983.0588</v>
      </c>
      <c r="BO51" s="205">
        <f t="shared" si="37"/>
        <v>3966.1</v>
      </c>
    </row>
    <row r="52" spans="1:67" ht="16.5">
      <c r="A52" s="26">
        <v>45</v>
      </c>
      <c r="B52" s="178" t="s">
        <v>654</v>
      </c>
      <c r="C52" s="44">
        <v>1</v>
      </c>
      <c r="D52" s="33">
        <f t="shared" si="1"/>
        <v>4.6840000000000002</v>
      </c>
      <c r="E52" s="31">
        <f t="shared" si="2"/>
        <v>28.103999999999999</v>
      </c>
      <c r="F52" s="28">
        <v>1</v>
      </c>
      <c r="G52" s="33">
        <f>F52*4.672</f>
        <v>4.6719999999999997</v>
      </c>
      <c r="H52" s="33">
        <f t="shared" si="4"/>
        <v>28.031999999999996</v>
      </c>
      <c r="I52" s="173">
        <f t="shared" si="5"/>
        <v>2</v>
      </c>
      <c r="J52" s="173">
        <f t="shared" si="5"/>
        <v>9.3559999999999999</v>
      </c>
      <c r="K52" s="173">
        <f t="shared" si="5"/>
        <v>56.135999999999996</v>
      </c>
      <c r="L52" s="174"/>
      <c r="M52" s="33">
        <f t="shared" si="6"/>
        <v>0</v>
      </c>
      <c r="N52" s="33">
        <f t="shared" si="7"/>
        <v>0</v>
      </c>
      <c r="O52" s="39">
        <v>0</v>
      </c>
      <c r="P52" s="33">
        <f t="shared" si="8"/>
        <v>0</v>
      </c>
      <c r="Q52" s="33">
        <f t="shared" si="9"/>
        <v>0</v>
      </c>
      <c r="R52" s="173">
        <f t="shared" si="10"/>
        <v>0</v>
      </c>
      <c r="S52" s="173">
        <f t="shared" si="10"/>
        <v>0</v>
      </c>
      <c r="T52" s="173">
        <f t="shared" si="10"/>
        <v>0</v>
      </c>
      <c r="U52" s="174">
        <v>48</v>
      </c>
      <c r="V52" s="31">
        <f t="shared" si="11"/>
        <v>224.83199999999999</v>
      </c>
      <c r="W52" s="31">
        <f t="shared" si="12"/>
        <v>1348.992</v>
      </c>
      <c r="X52" s="39">
        <v>0</v>
      </c>
      <c r="Y52" s="31">
        <f t="shared" si="13"/>
        <v>0</v>
      </c>
      <c r="Z52" s="31">
        <f t="shared" si="14"/>
        <v>0</v>
      </c>
      <c r="AA52" s="173">
        <f t="shared" si="15"/>
        <v>48</v>
      </c>
      <c r="AB52" s="175">
        <f t="shared" si="15"/>
        <v>224.83199999999999</v>
      </c>
      <c r="AC52" s="175">
        <f t="shared" si="15"/>
        <v>1348.992</v>
      </c>
      <c r="AD52" s="174"/>
      <c r="AE52" s="33">
        <f t="shared" si="16"/>
        <v>0</v>
      </c>
      <c r="AF52" s="33">
        <f t="shared" si="17"/>
        <v>0</v>
      </c>
      <c r="AG52" s="39">
        <v>0</v>
      </c>
      <c r="AH52" s="33">
        <f t="shared" si="18"/>
        <v>0</v>
      </c>
      <c r="AI52" s="33">
        <f t="shared" si="19"/>
        <v>0</v>
      </c>
      <c r="AJ52" s="33">
        <f t="shared" si="20"/>
        <v>0</v>
      </c>
      <c r="AK52" s="33">
        <f t="shared" si="20"/>
        <v>0</v>
      </c>
      <c r="AL52" s="33">
        <f t="shared" si="20"/>
        <v>0</v>
      </c>
      <c r="AM52" s="174">
        <v>1</v>
      </c>
      <c r="AN52" s="33">
        <f t="shared" si="21"/>
        <v>4.6840000000000002</v>
      </c>
      <c r="AO52" s="33">
        <f t="shared" si="22"/>
        <v>28.103999999999999</v>
      </c>
      <c r="AP52" s="39">
        <v>0</v>
      </c>
      <c r="AQ52" s="33">
        <f t="shared" si="23"/>
        <v>0</v>
      </c>
      <c r="AR52" s="33">
        <f t="shared" si="24"/>
        <v>0</v>
      </c>
      <c r="AS52" s="33">
        <f t="shared" si="25"/>
        <v>1</v>
      </c>
      <c r="AT52" s="33">
        <f t="shared" si="25"/>
        <v>4.6840000000000002</v>
      </c>
      <c r="AU52" s="33">
        <f t="shared" si="25"/>
        <v>28.103999999999999</v>
      </c>
      <c r="AV52" s="28">
        <v>0</v>
      </c>
      <c r="AW52" s="29">
        <f t="shared" si="26"/>
        <v>0</v>
      </c>
      <c r="AX52" s="29">
        <f t="shared" si="27"/>
        <v>0</v>
      </c>
      <c r="AY52" s="28">
        <v>0</v>
      </c>
      <c r="AZ52" s="33">
        <f t="shared" si="28"/>
        <v>0</v>
      </c>
      <c r="BA52" s="33">
        <f t="shared" si="29"/>
        <v>0</v>
      </c>
      <c r="BB52" s="29">
        <f t="shared" si="30"/>
        <v>0</v>
      </c>
      <c r="BC52" s="29">
        <f t="shared" si="30"/>
        <v>0</v>
      </c>
      <c r="BD52" s="29">
        <f t="shared" si="30"/>
        <v>0</v>
      </c>
      <c r="BE52" s="176">
        <f t="shared" si="0"/>
        <v>50</v>
      </c>
      <c r="BF52" s="35">
        <f t="shared" si="31"/>
        <v>234.20000000000002</v>
      </c>
      <c r="BG52" s="35">
        <f t="shared" si="32"/>
        <v>1405.2</v>
      </c>
      <c r="BH52" s="34">
        <f t="shared" si="38"/>
        <v>1</v>
      </c>
      <c r="BI52" s="35">
        <f t="shared" si="38"/>
        <v>4.6719999999999997</v>
      </c>
      <c r="BJ52" s="35">
        <f t="shared" si="34"/>
        <v>28.031999999999996</v>
      </c>
      <c r="BK52" s="35">
        <f t="shared" si="35"/>
        <v>51</v>
      </c>
      <c r="BL52" s="35">
        <f t="shared" si="35"/>
        <v>238.87200000000001</v>
      </c>
      <c r="BM52" s="35">
        <f t="shared" si="35"/>
        <v>1433.232</v>
      </c>
      <c r="BN52" s="185">
        <f t="shared" si="36"/>
        <v>716.61599999999999</v>
      </c>
      <c r="BO52" s="205">
        <f t="shared" si="37"/>
        <v>1433.2</v>
      </c>
    </row>
    <row r="53" spans="1:67" ht="16.5">
      <c r="A53" s="26">
        <v>46</v>
      </c>
      <c r="B53" s="178" t="s">
        <v>655</v>
      </c>
      <c r="C53" s="44"/>
      <c r="D53" s="33">
        <f t="shared" si="1"/>
        <v>0</v>
      </c>
      <c r="E53" s="31">
        <f t="shared" si="2"/>
        <v>0</v>
      </c>
      <c r="F53" s="28">
        <v>0</v>
      </c>
      <c r="G53" s="33">
        <f t="shared" si="3"/>
        <v>0</v>
      </c>
      <c r="H53" s="33">
        <f t="shared" si="4"/>
        <v>0</v>
      </c>
      <c r="I53" s="173">
        <f t="shared" si="5"/>
        <v>0</v>
      </c>
      <c r="J53" s="173">
        <f t="shared" si="5"/>
        <v>0</v>
      </c>
      <c r="K53" s="173">
        <f t="shared" si="5"/>
        <v>0</v>
      </c>
      <c r="L53" s="174"/>
      <c r="M53" s="33">
        <f t="shared" si="6"/>
        <v>0</v>
      </c>
      <c r="N53" s="33">
        <f t="shared" si="7"/>
        <v>0</v>
      </c>
      <c r="O53" s="39">
        <v>0</v>
      </c>
      <c r="P53" s="33">
        <f t="shared" si="8"/>
        <v>0</v>
      </c>
      <c r="Q53" s="33">
        <f t="shared" si="9"/>
        <v>0</v>
      </c>
      <c r="R53" s="173">
        <f t="shared" si="10"/>
        <v>0</v>
      </c>
      <c r="S53" s="173">
        <f t="shared" si="10"/>
        <v>0</v>
      </c>
      <c r="T53" s="173">
        <f t="shared" si="10"/>
        <v>0</v>
      </c>
      <c r="U53" s="174">
        <v>0</v>
      </c>
      <c r="V53" s="31">
        <f t="shared" si="11"/>
        <v>0</v>
      </c>
      <c r="W53" s="31">
        <f t="shared" si="12"/>
        <v>0</v>
      </c>
      <c r="X53" s="39">
        <v>0</v>
      </c>
      <c r="Y53" s="31">
        <f t="shared" si="13"/>
        <v>0</v>
      </c>
      <c r="Z53" s="31">
        <f t="shared" si="14"/>
        <v>0</v>
      </c>
      <c r="AA53" s="173">
        <f t="shared" si="15"/>
        <v>0</v>
      </c>
      <c r="AB53" s="175">
        <f t="shared" si="15"/>
        <v>0</v>
      </c>
      <c r="AC53" s="175">
        <f t="shared" si="15"/>
        <v>0</v>
      </c>
      <c r="AD53" s="174"/>
      <c r="AE53" s="33">
        <f t="shared" si="16"/>
        <v>0</v>
      </c>
      <c r="AF53" s="33">
        <f t="shared" si="17"/>
        <v>0</v>
      </c>
      <c r="AG53" s="39">
        <v>0</v>
      </c>
      <c r="AH53" s="33">
        <f t="shared" si="18"/>
        <v>0</v>
      </c>
      <c r="AI53" s="33">
        <f t="shared" si="19"/>
        <v>0</v>
      </c>
      <c r="AJ53" s="33">
        <f t="shared" si="20"/>
        <v>0</v>
      </c>
      <c r="AK53" s="33">
        <f t="shared" si="20"/>
        <v>0</v>
      </c>
      <c r="AL53" s="33">
        <f t="shared" si="20"/>
        <v>0</v>
      </c>
      <c r="AM53" s="174">
        <v>1</v>
      </c>
      <c r="AN53" s="33">
        <f t="shared" si="21"/>
        <v>4.6840000000000002</v>
      </c>
      <c r="AO53" s="33">
        <f t="shared" si="22"/>
        <v>28.103999999999999</v>
      </c>
      <c r="AP53" s="39">
        <v>0</v>
      </c>
      <c r="AQ53" s="33">
        <f t="shared" si="23"/>
        <v>0</v>
      </c>
      <c r="AR53" s="33">
        <f t="shared" si="24"/>
        <v>0</v>
      </c>
      <c r="AS53" s="33">
        <f t="shared" si="25"/>
        <v>1</v>
      </c>
      <c r="AT53" s="33">
        <f t="shared" si="25"/>
        <v>4.6840000000000002</v>
      </c>
      <c r="AU53" s="33">
        <f t="shared" si="25"/>
        <v>28.103999999999999</v>
      </c>
      <c r="AV53" s="28">
        <v>0</v>
      </c>
      <c r="AW53" s="29">
        <f t="shared" si="26"/>
        <v>0</v>
      </c>
      <c r="AX53" s="29">
        <f t="shared" si="27"/>
        <v>0</v>
      </c>
      <c r="AY53" s="28">
        <v>0</v>
      </c>
      <c r="AZ53" s="33">
        <f t="shared" si="28"/>
        <v>0</v>
      </c>
      <c r="BA53" s="33">
        <f t="shared" si="29"/>
        <v>0</v>
      </c>
      <c r="BB53" s="29">
        <f t="shared" si="30"/>
        <v>0</v>
      </c>
      <c r="BC53" s="29">
        <f t="shared" si="30"/>
        <v>0</v>
      </c>
      <c r="BD53" s="29">
        <f t="shared" si="30"/>
        <v>0</v>
      </c>
      <c r="BE53" s="176">
        <f t="shared" si="0"/>
        <v>1</v>
      </c>
      <c r="BF53" s="35">
        <f t="shared" si="31"/>
        <v>4.6840000000000002</v>
      </c>
      <c r="BG53" s="35">
        <f t="shared" si="32"/>
        <v>28.103999999999999</v>
      </c>
      <c r="BH53" s="34">
        <f t="shared" si="38"/>
        <v>0</v>
      </c>
      <c r="BI53" s="35">
        <f t="shared" si="38"/>
        <v>0</v>
      </c>
      <c r="BJ53" s="35">
        <f t="shared" si="34"/>
        <v>0</v>
      </c>
      <c r="BK53" s="35">
        <f t="shared" si="35"/>
        <v>1</v>
      </c>
      <c r="BL53" s="35">
        <f t="shared" si="35"/>
        <v>4.6840000000000002</v>
      </c>
      <c r="BM53" s="35">
        <f t="shared" si="35"/>
        <v>28.103999999999999</v>
      </c>
      <c r="BN53" s="185">
        <f t="shared" si="36"/>
        <v>14.052</v>
      </c>
      <c r="BO53" s="205">
        <f t="shared" si="37"/>
        <v>28.1</v>
      </c>
    </row>
    <row r="54" spans="1:67" ht="16.5">
      <c r="A54" s="26">
        <v>47</v>
      </c>
      <c r="B54" s="178" t="s">
        <v>656</v>
      </c>
      <c r="C54" s="44"/>
      <c r="D54" s="33">
        <f t="shared" si="1"/>
        <v>0</v>
      </c>
      <c r="E54" s="31">
        <f t="shared" si="2"/>
        <v>0</v>
      </c>
      <c r="F54" s="28">
        <v>0</v>
      </c>
      <c r="G54" s="33">
        <f t="shared" si="3"/>
        <v>0</v>
      </c>
      <c r="H54" s="33">
        <f t="shared" si="4"/>
        <v>0</v>
      </c>
      <c r="I54" s="173">
        <f t="shared" si="5"/>
        <v>0</v>
      </c>
      <c r="J54" s="173">
        <f t="shared" si="5"/>
        <v>0</v>
      </c>
      <c r="K54" s="173">
        <f t="shared" si="5"/>
        <v>0</v>
      </c>
      <c r="L54" s="174"/>
      <c r="M54" s="33">
        <f t="shared" si="6"/>
        <v>0</v>
      </c>
      <c r="N54" s="33">
        <f t="shared" si="7"/>
        <v>0</v>
      </c>
      <c r="O54" s="39">
        <v>0</v>
      </c>
      <c r="P54" s="33">
        <f t="shared" si="8"/>
        <v>0</v>
      </c>
      <c r="Q54" s="33">
        <f t="shared" si="9"/>
        <v>0</v>
      </c>
      <c r="R54" s="173">
        <f t="shared" si="10"/>
        <v>0</v>
      </c>
      <c r="S54" s="173">
        <f t="shared" si="10"/>
        <v>0</v>
      </c>
      <c r="T54" s="173">
        <f t="shared" si="10"/>
        <v>0</v>
      </c>
      <c r="U54" s="174">
        <v>0</v>
      </c>
      <c r="V54" s="31">
        <f t="shared" si="11"/>
        <v>0</v>
      </c>
      <c r="W54" s="31">
        <f t="shared" si="12"/>
        <v>0</v>
      </c>
      <c r="X54" s="39">
        <v>0</v>
      </c>
      <c r="Y54" s="31">
        <f t="shared" si="13"/>
        <v>0</v>
      </c>
      <c r="Z54" s="31">
        <f t="shared" si="14"/>
        <v>0</v>
      </c>
      <c r="AA54" s="173">
        <f t="shared" si="15"/>
        <v>0</v>
      </c>
      <c r="AB54" s="175">
        <f t="shared" si="15"/>
        <v>0</v>
      </c>
      <c r="AC54" s="175">
        <f t="shared" si="15"/>
        <v>0</v>
      </c>
      <c r="AD54" s="174"/>
      <c r="AE54" s="33">
        <f t="shared" si="16"/>
        <v>0</v>
      </c>
      <c r="AF54" s="33">
        <f t="shared" si="17"/>
        <v>0</v>
      </c>
      <c r="AG54" s="39">
        <v>0</v>
      </c>
      <c r="AH54" s="33">
        <f t="shared" si="18"/>
        <v>0</v>
      </c>
      <c r="AI54" s="33">
        <f t="shared" si="19"/>
        <v>0</v>
      </c>
      <c r="AJ54" s="33">
        <f t="shared" si="20"/>
        <v>0</v>
      </c>
      <c r="AK54" s="33">
        <f t="shared" si="20"/>
        <v>0</v>
      </c>
      <c r="AL54" s="33">
        <f t="shared" si="20"/>
        <v>0</v>
      </c>
      <c r="AM54" s="174">
        <v>0</v>
      </c>
      <c r="AN54" s="33">
        <f t="shared" si="21"/>
        <v>0</v>
      </c>
      <c r="AO54" s="33">
        <f t="shared" si="22"/>
        <v>0</v>
      </c>
      <c r="AP54" s="39">
        <v>0</v>
      </c>
      <c r="AQ54" s="33">
        <f t="shared" si="23"/>
        <v>0</v>
      </c>
      <c r="AR54" s="33">
        <f t="shared" si="24"/>
        <v>0</v>
      </c>
      <c r="AS54" s="33">
        <f t="shared" si="25"/>
        <v>0</v>
      </c>
      <c r="AT54" s="33">
        <f t="shared" si="25"/>
        <v>0</v>
      </c>
      <c r="AU54" s="33">
        <f t="shared" si="25"/>
        <v>0</v>
      </c>
      <c r="AV54" s="28">
        <v>0</v>
      </c>
      <c r="AW54" s="29">
        <f t="shared" si="26"/>
        <v>0</v>
      </c>
      <c r="AX54" s="29">
        <f t="shared" si="27"/>
        <v>0</v>
      </c>
      <c r="AY54" s="28">
        <v>0</v>
      </c>
      <c r="AZ54" s="33">
        <f t="shared" si="28"/>
        <v>0</v>
      </c>
      <c r="BA54" s="33">
        <f t="shared" si="29"/>
        <v>0</v>
      </c>
      <c r="BB54" s="29">
        <f t="shared" si="30"/>
        <v>0</v>
      </c>
      <c r="BC54" s="29">
        <f t="shared" si="30"/>
        <v>0</v>
      </c>
      <c r="BD54" s="29">
        <f t="shared" si="30"/>
        <v>0</v>
      </c>
      <c r="BE54" s="176">
        <f t="shared" si="0"/>
        <v>0</v>
      </c>
      <c r="BF54" s="35">
        <f t="shared" si="31"/>
        <v>0</v>
      </c>
      <c r="BG54" s="35">
        <f t="shared" si="32"/>
        <v>0</v>
      </c>
      <c r="BH54" s="34">
        <f t="shared" si="38"/>
        <v>0</v>
      </c>
      <c r="BI54" s="35">
        <f t="shared" si="38"/>
        <v>0</v>
      </c>
      <c r="BJ54" s="35">
        <f t="shared" si="34"/>
        <v>0</v>
      </c>
      <c r="BK54" s="35">
        <f t="shared" si="35"/>
        <v>0</v>
      </c>
      <c r="BL54" s="35">
        <f t="shared" si="35"/>
        <v>0</v>
      </c>
      <c r="BM54" s="35">
        <f t="shared" si="35"/>
        <v>0</v>
      </c>
      <c r="BN54" s="185">
        <f t="shared" si="36"/>
        <v>0</v>
      </c>
      <c r="BO54" s="205">
        <f t="shared" si="37"/>
        <v>0</v>
      </c>
    </row>
    <row r="55" spans="1:67" ht="16.5">
      <c r="A55" s="26">
        <v>48</v>
      </c>
      <c r="B55" s="178" t="s">
        <v>657</v>
      </c>
      <c r="C55" s="44"/>
      <c r="D55" s="33">
        <f t="shared" si="1"/>
        <v>0</v>
      </c>
      <c r="E55" s="31">
        <f t="shared" si="2"/>
        <v>0</v>
      </c>
      <c r="F55" s="28">
        <v>0</v>
      </c>
      <c r="G55" s="33">
        <f t="shared" si="3"/>
        <v>0</v>
      </c>
      <c r="H55" s="33">
        <f t="shared" si="4"/>
        <v>0</v>
      </c>
      <c r="I55" s="173">
        <f t="shared" si="5"/>
        <v>0</v>
      </c>
      <c r="J55" s="173">
        <f t="shared" si="5"/>
        <v>0</v>
      </c>
      <c r="K55" s="173">
        <f t="shared" si="5"/>
        <v>0</v>
      </c>
      <c r="L55" s="174"/>
      <c r="M55" s="33">
        <f t="shared" si="6"/>
        <v>0</v>
      </c>
      <c r="N55" s="33">
        <f t="shared" si="7"/>
        <v>0</v>
      </c>
      <c r="O55" s="39">
        <v>0</v>
      </c>
      <c r="P55" s="33">
        <f t="shared" si="8"/>
        <v>0</v>
      </c>
      <c r="Q55" s="33">
        <f t="shared" si="9"/>
        <v>0</v>
      </c>
      <c r="R55" s="173">
        <f t="shared" si="10"/>
        <v>0</v>
      </c>
      <c r="S55" s="173">
        <f t="shared" si="10"/>
        <v>0</v>
      </c>
      <c r="T55" s="173">
        <f t="shared" si="10"/>
        <v>0</v>
      </c>
      <c r="U55" s="174">
        <v>0</v>
      </c>
      <c r="V55" s="31">
        <f t="shared" si="11"/>
        <v>0</v>
      </c>
      <c r="W55" s="31">
        <f t="shared" si="12"/>
        <v>0</v>
      </c>
      <c r="X55" s="39">
        <v>0</v>
      </c>
      <c r="Y55" s="31">
        <f t="shared" si="13"/>
        <v>0</v>
      </c>
      <c r="Z55" s="31">
        <f t="shared" si="14"/>
        <v>0</v>
      </c>
      <c r="AA55" s="173">
        <f t="shared" si="15"/>
        <v>0</v>
      </c>
      <c r="AB55" s="175">
        <f t="shared" si="15"/>
        <v>0</v>
      </c>
      <c r="AC55" s="175">
        <f t="shared" si="15"/>
        <v>0</v>
      </c>
      <c r="AD55" s="174"/>
      <c r="AE55" s="33">
        <f t="shared" si="16"/>
        <v>0</v>
      </c>
      <c r="AF55" s="33">
        <f t="shared" si="17"/>
        <v>0</v>
      </c>
      <c r="AG55" s="39">
        <v>0</v>
      </c>
      <c r="AH55" s="33">
        <f t="shared" si="18"/>
        <v>0</v>
      </c>
      <c r="AI55" s="33">
        <f t="shared" si="19"/>
        <v>0</v>
      </c>
      <c r="AJ55" s="33">
        <f t="shared" si="20"/>
        <v>0</v>
      </c>
      <c r="AK55" s="33">
        <f t="shared" si="20"/>
        <v>0</v>
      </c>
      <c r="AL55" s="33">
        <f t="shared" si="20"/>
        <v>0</v>
      </c>
      <c r="AM55" s="174">
        <v>0</v>
      </c>
      <c r="AN55" s="33">
        <f t="shared" si="21"/>
        <v>0</v>
      </c>
      <c r="AO55" s="33">
        <f t="shared" si="22"/>
        <v>0</v>
      </c>
      <c r="AP55" s="39">
        <v>0</v>
      </c>
      <c r="AQ55" s="33">
        <f t="shared" si="23"/>
        <v>0</v>
      </c>
      <c r="AR55" s="33">
        <f t="shared" si="24"/>
        <v>0</v>
      </c>
      <c r="AS55" s="33">
        <f t="shared" si="25"/>
        <v>0</v>
      </c>
      <c r="AT55" s="33">
        <f t="shared" si="25"/>
        <v>0</v>
      </c>
      <c r="AU55" s="33">
        <f t="shared" si="25"/>
        <v>0</v>
      </c>
      <c r="AV55" s="28">
        <v>0</v>
      </c>
      <c r="AW55" s="29">
        <f t="shared" si="26"/>
        <v>0</v>
      </c>
      <c r="AX55" s="29">
        <f t="shared" si="27"/>
        <v>0</v>
      </c>
      <c r="AY55" s="28">
        <v>0</v>
      </c>
      <c r="AZ55" s="33">
        <f t="shared" si="28"/>
        <v>0</v>
      </c>
      <c r="BA55" s="33">
        <f t="shared" si="29"/>
        <v>0</v>
      </c>
      <c r="BB55" s="29">
        <f t="shared" si="30"/>
        <v>0</v>
      </c>
      <c r="BC55" s="29">
        <f t="shared" si="30"/>
        <v>0</v>
      </c>
      <c r="BD55" s="29">
        <f t="shared" si="30"/>
        <v>0</v>
      </c>
      <c r="BE55" s="176">
        <f t="shared" si="0"/>
        <v>0</v>
      </c>
      <c r="BF55" s="35">
        <f t="shared" si="31"/>
        <v>0</v>
      </c>
      <c r="BG55" s="35">
        <f t="shared" si="32"/>
        <v>0</v>
      </c>
      <c r="BH55" s="34">
        <f t="shared" si="38"/>
        <v>0</v>
      </c>
      <c r="BI55" s="35">
        <f t="shared" si="38"/>
        <v>0</v>
      </c>
      <c r="BJ55" s="35">
        <f t="shared" si="34"/>
        <v>0</v>
      </c>
      <c r="BK55" s="35">
        <f t="shared" si="35"/>
        <v>0</v>
      </c>
      <c r="BL55" s="35">
        <f t="shared" si="35"/>
        <v>0</v>
      </c>
      <c r="BM55" s="35">
        <f t="shared" si="35"/>
        <v>0</v>
      </c>
      <c r="BN55" s="185">
        <f t="shared" si="36"/>
        <v>0</v>
      </c>
      <c r="BO55" s="205">
        <f t="shared" si="37"/>
        <v>0</v>
      </c>
    </row>
    <row r="56" spans="1:67" ht="16.5">
      <c r="A56" s="26">
        <v>49</v>
      </c>
      <c r="B56" s="178" t="s">
        <v>658</v>
      </c>
      <c r="C56" s="44"/>
      <c r="D56" s="33">
        <f t="shared" si="1"/>
        <v>0</v>
      </c>
      <c r="E56" s="31">
        <f t="shared" si="2"/>
        <v>0</v>
      </c>
      <c r="F56" s="28">
        <v>0</v>
      </c>
      <c r="G56" s="33">
        <f t="shared" si="3"/>
        <v>0</v>
      </c>
      <c r="H56" s="33">
        <f t="shared" si="4"/>
        <v>0</v>
      </c>
      <c r="I56" s="173">
        <f t="shared" si="5"/>
        <v>0</v>
      </c>
      <c r="J56" s="173">
        <f t="shared" si="5"/>
        <v>0</v>
      </c>
      <c r="K56" s="173">
        <f t="shared" si="5"/>
        <v>0</v>
      </c>
      <c r="L56" s="174"/>
      <c r="M56" s="33">
        <f t="shared" si="6"/>
        <v>0</v>
      </c>
      <c r="N56" s="33">
        <f t="shared" si="7"/>
        <v>0</v>
      </c>
      <c r="O56" s="39">
        <v>0</v>
      </c>
      <c r="P56" s="33">
        <f t="shared" si="8"/>
        <v>0</v>
      </c>
      <c r="Q56" s="33">
        <f t="shared" si="9"/>
        <v>0</v>
      </c>
      <c r="R56" s="173">
        <f t="shared" si="10"/>
        <v>0</v>
      </c>
      <c r="S56" s="173">
        <f t="shared" si="10"/>
        <v>0</v>
      </c>
      <c r="T56" s="173">
        <f t="shared" si="10"/>
        <v>0</v>
      </c>
      <c r="U56" s="174">
        <v>0</v>
      </c>
      <c r="V56" s="31">
        <f t="shared" si="11"/>
        <v>0</v>
      </c>
      <c r="W56" s="31">
        <f t="shared" si="12"/>
        <v>0</v>
      </c>
      <c r="X56" s="39">
        <v>0</v>
      </c>
      <c r="Y56" s="31">
        <f t="shared" si="13"/>
        <v>0</v>
      </c>
      <c r="Z56" s="31">
        <f t="shared" si="14"/>
        <v>0</v>
      </c>
      <c r="AA56" s="173">
        <f t="shared" si="15"/>
        <v>0</v>
      </c>
      <c r="AB56" s="175">
        <f t="shared" si="15"/>
        <v>0</v>
      </c>
      <c r="AC56" s="175">
        <f t="shared" si="15"/>
        <v>0</v>
      </c>
      <c r="AD56" s="174"/>
      <c r="AE56" s="33">
        <f t="shared" si="16"/>
        <v>0</v>
      </c>
      <c r="AF56" s="33">
        <f t="shared" si="17"/>
        <v>0</v>
      </c>
      <c r="AG56" s="39">
        <v>0</v>
      </c>
      <c r="AH56" s="33">
        <f t="shared" si="18"/>
        <v>0</v>
      </c>
      <c r="AI56" s="33">
        <f t="shared" si="19"/>
        <v>0</v>
      </c>
      <c r="AJ56" s="33">
        <f t="shared" si="20"/>
        <v>0</v>
      </c>
      <c r="AK56" s="33">
        <f t="shared" si="20"/>
        <v>0</v>
      </c>
      <c r="AL56" s="33">
        <f t="shared" si="20"/>
        <v>0</v>
      </c>
      <c r="AM56" s="174">
        <v>0</v>
      </c>
      <c r="AN56" s="33">
        <f t="shared" si="21"/>
        <v>0</v>
      </c>
      <c r="AO56" s="33">
        <f t="shared" si="22"/>
        <v>0</v>
      </c>
      <c r="AP56" s="39">
        <v>0</v>
      </c>
      <c r="AQ56" s="33">
        <f t="shared" si="23"/>
        <v>0</v>
      </c>
      <c r="AR56" s="33">
        <f t="shared" si="24"/>
        <v>0</v>
      </c>
      <c r="AS56" s="33">
        <f t="shared" si="25"/>
        <v>0</v>
      </c>
      <c r="AT56" s="33">
        <f t="shared" si="25"/>
        <v>0</v>
      </c>
      <c r="AU56" s="33">
        <f t="shared" si="25"/>
        <v>0</v>
      </c>
      <c r="AV56" s="28">
        <v>0</v>
      </c>
      <c r="AW56" s="29">
        <f t="shared" si="26"/>
        <v>0</v>
      </c>
      <c r="AX56" s="29">
        <f t="shared" si="27"/>
        <v>0</v>
      </c>
      <c r="AY56" s="28">
        <v>0</v>
      </c>
      <c r="AZ56" s="33">
        <f t="shared" si="28"/>
        <v>0</v>
      </c>
      <c r="BA56" s="33">
        <f t="shared" si="29"/>
        <v>0</v>
      </c>
      <c r="BB56" s="29">
        <f t="shared" si="30"/>
        <v>0</v>
      </c>
      <c r="BC56" s="29">
        <f t="shared" si="30"/>
        <v>0</v>
      </c>
      <c r="BD56" s="29">
        <f t="shared" si="30"/>
        <v>0</v>
      </c>
      <c r="BE56" s="176">
        <f t="shared" si="0"/>
        <v>0</v>
      </c>
      <c r="BF56" s="35">
        <f t="shared" si="31"/>
        <v>0</v>
      </c>
      <c r="BG56" s="35">
        <f t="shared" si="32"/>
        <v>0</v>
      </c>
      <c r="BH56" s="34">
        <f t="shared" si="38"/>
        <v>0</v>
      </c>
      <c r="BI56" s="35">
        <f t="shared" si="38"/>
        <v>0</v>
      </c>
      <c r="BJ56" s="35">
        <f t="shared" si="34"/>
        <v>0</v>
      </c>
      <c r="BK56" s="35">
        <f t="shared" si="35"/>
        <v>0</v>
      </c>
      <c r="BL56" s="35">
        <f t="shared" si="35"/>
        <v>0</v>
      </c>
      <c r="BM56" s="35">
        <f t="shared" si="35"/>
        <v>0</v>
      </c>
      <c r="BN56" s="185">
        <f t="shared" si="36"/>
        <v>0</v>
      </c>
      <c r="BO56" s="205">
        <f t="shared" si="37"/>
        <v>0</v>
      </c>
    </row>
    <row r="57" spans="1:67" ht="16.5">
      <c r="A57" s="26">
        <v>50</v>
      </c>
      <c r="B57" s="178" t="s">
        <v>659</v>
      </c>
      <c r="C57" s="44"/>
      <c r="D57" s="33">
        <f t="shared" si="1"/>
        <v>0</v>
      </c>
      <c r="E57" s="31">
        <f t="shared" si="2"/>
        <v>0</v>
      </c>
      <c r="F57" s="28">
        <v>0</v>
      </c>
      <c r="G57" s="33">
        <f t="shared" si="3"/>
        <v>0</v>
      </c>
      <c r="H57" s="33">
        <f t="shared" si="4"/>
        <v>0</v>
      </c>
      <c r="I57" s="173">
        <f t="shared" si="5"/>
        <v>0</v>
      </c>
      <c r="J57" s="173">
        <f t="shared" si="5"/>
        <v>0</v>
      </c>
      <c r="K57" s="173">
        <f t="shared" si="5"/>
        <v>0</v>
      </c>
      <c r="L57" s="174"/>
      <c r="M57" s="33">
        <f t="shared" si="6"/>
        <v>0</v>
      </c>
      <c r="N57" s="33">
        <f t="shared" si="7"/>
        <v>0</v>
      </c>
      <c r="O57" s="39">
        <v>0</v>
      </c>
      <c r="P57" s="33">
        <f t="shared" si="8"/>
        <v>0</v>
      </c>
      <c r="Q57" s="33">
        <f t="shared" si="9"/>
        <v>0</v>
      </c>
      <c r="R57" s="173">
        <f t="shared" si="10"/>
        <v>0</v>
      </c>
      <c r="S57" s="173">
        <f t="shared" si="10"/>
        <v>0</v>
      </c>
      <c r="T57" s="173">
        <f t="shared" si="10"/>
        <v>0</v>
      </c>
      <c r="U57" s="174">
        <v>2.65</v>
      </c>
      <c r="V57" s="31">
        <f t="shared" si="11"/>
        <v>12.412599999999999</v>
      </c>
      <c r="W57" s="31">
        <f t="shared" si="12"/>
        <v>74.4756</v>
      </c>
      <c r="X57" s="39">
        <v>0</v>
      </c>
      <c r="Y57" s="31">
        <f t="shared" si="13"/>
        <v>0</v>
      </c>
      <c r="Z57" s="31">
        <f t="shared" si="14"/>
        <v>0</v>
      </c>
      <c r="AA57" s="173">
        <f t="shared" si="15"/>
        <v>2.65</v>
      </c>
      <c r="AB57" s="175">
        <f t="shared" si="15"/>
        <v>12.412599999999999</v>
      </c>
      <c r="AC57" s="175">
        <f t="shared" si="15"/>
        <v>74.4756</v>
      </c>
      <c r="AD57" s="174"/>
      <c r="AE57" s="33">
        <f t="shared" si="16"/>
        <v>0</v>
      </c>
      <c r="AF57" s="33">
        <f t="shared" si="17"/>
        <v>0</v>
      </c>
      <c r="AG57" s="39">
        <v>0</v>
      </c>
      <c r="AH57" s="33">
        <f t="shared" si="18"/>
        <v>0</v>
      </c>
      <c r="AI57" s="33">
        <f t="shared" si="19"/>
        <v>0</v>
      </c>
      <c r="AJ57" s="33">
        <f t="shared" si="20"/>
        <v>0</v>
      </c>
      <c r="AK57" s="33">
        <f t="shared" si="20"/>
        <v>0</v>
      </c>
      <c r="AL57" s="33">
        <f t="shared" si="20"/>
        <v>0</v>
      </c>
      <c r="AM57" s="174">
        <v>0</v>
      </c>
      <c r="AN57" s="33">
        <f t="shared" si="21"/>
        <v>0</v>
      </c>
      <c r="AO57" s="33">
        <f t="shared" si="22"/>
        <v>0</v>
      </c>
      <c r="AP57" s="39">
        <v>0</v>
      </c>
      <c r="AQ57" s="33">
        <f t="shared" si="23"/>
        <v>0</v>
      </c>
      <c r="AR57" s="33">
        <f t="shared" si="24"/>
        <v>0</v>
      </c>
      <c r="AS57" s="33">
        <f t="shared" si="25"/>
        <v>0</v>
      </c>
      <c r="AT57" s="33">
        <f t="shared" si="25"/>
        <v>0</v>
      </c>
      <c r="AU57" s="33">
        <f t="shared" si="25"/>
        <v>0</v>
      </c>
      <c r="AV57" s="28">
        <v>0</v>
      </c>
      <c r="AW57" s="29">
        <f t="shared" si="26"/>
        <v>0</v>
      </c>
      <c r="AX57" s="29">
        <f t="shared" si="27"/>
        <v>0</v>
      </c>
      <c r="AY57" s="28">
        <v>0</v>
      </c>
      <c r="AZ57" s="33">
        <f t="shared" si="28"/>
        <v>0</v>
      </c>
      <c r="BA57" s="33">
        <f t="shared" si="29"/>
        <v>0</v>
      </c>
      <c r="BB57" s="29">
        <f t="shared" si="30"/>
        <v>0</v>
      </c>
      <c r="BC57" s="29">
        <f t="shared" si="30"/>
        <v>0</v>
      </c>
      <c r="BD57" s="29">
        <f t="shared" si="30"/>
        <v>0</v>
      </c>
      <c r="BE57" s="176">
        <f t="shared" si="0"/>
        <v>2.65</v>
      </c>
      <c r="BF57" s="35">
        <f t="shared" si="31"/>
        <v>12.412599999999999</v>
      </c>
      <c r="BG57" s="35">
        <f t="shared" si="32"/>
        <v>74.4756</v>
      </c>
      <c r="BH57" s="34">
        <f t="shared" si="38"/>
        <v>0</v>
      </c>
      <c r="BI57" s="35">
        <f t="shared" si="38"/>
        <v>0</v>
      </c>
      <c r="BJ57" s="35">
        <f t="shared" si="34"/>
        <v>0</v>
      </c>
      <c r="BK57" s="35">
        <f t="shared" si="35"/>
        <v>2.65</v>
      </c>
      <c r="BL57" s="35">
        <f t="shared" si="35"/>
        <v>12.412599999999999</v>
      </c>
      <c r="BM57" s="35">
        <f t="shared" si="35"/>
        <v>74.4756</v>
      </c>
      <c r="BN57" s="185">
        <f t="shared" si="36"/>
        <v>37.2378</v>
      </c>
      <c r="BO57" s="205">
        <f t="shared" si="37"/>
        <v>74.5</v>
      </c>
    </row>
    <row r="58" spans="1:67" ht="16.5">
      <c r="A58" s="26">
        <v>51</v>
      </c>
      <c r="B58" s="178" t="s">
        <v>660</v>
      </c>
      <c r="C58" s="44"/>
      <c r="D58" s="33">
        <f t="shared" si="1"/>
        <v>0</v>
      </c>
      <c r="E58" s="31">
        <f t="shared" si="2"/>
        <v>0</v>
      </c>
      <c r="F58" s="28">
        <v>0</v>
      </c>
      <c r="G58" s="33">
        <f t="shared" si="3"/>
        <v>0</v>
      </c>
      <c r="H58" s="33">
        <f t="shared" si="4"/>
        <v>0</v>
      </c>
      <c r="I58" s="173">
        <f t="shared" si="5"/>
        <v>0</v>
      </c>
      <c r="J58" s="173">
        <f t="shared" si="5"/>
        <v>0</v>
      </c>
      <c r="K58" s="173">
        <f t="shared" si="5"/>
        <v>0</v>
      </c>
      <c r="L58" s="174"/>
      <c r="M58" s="33">
        <f t="shared" si="6"/>
        <v>0</v>
      </c>
      <c r="N58" s="33">
        <f t="shared" si="7"/>
        <v>0</v>
      </c>
      <c r="O58" s="39">
        <v>0</v>
      </c>
      <c r="P58" s="33">
        <f t="shared" si="8"/>
        <v>0</v>
      </c>
      <c r="Q58" s="33">
        <f t="shared" si="9"/>
        <v>0</v>
      </c>
      <c r="R58" s="173">
        <f t="shared" si="10"/>
        <v>0</v>
      </c>
      <c r="S58" s="173">
        <f t="shared" si="10"/>
        <v>0</v>
      </c>
      <c r="T58" s="173">
        <f t="shared" si="10"/>
        <v>0</v>
      </c>
      <c r="U58" s="174">
        <v>14</v>
      </c>
      <c r="V58" s="31">
        <f t="shared" si="11"/>
        <v>65.576000000000008</v>
      </c>
      <c r="W58" s="31">
        <f t="shared" si="12"/>
        <v>393.45600000000002</v>
      </c>
      <c r="X58" s="39">
        <v>0</v>
      </c>
      <c r="Y58" s="31">
        <f t="shared" si="13"/>
        <v>0</v>
      </c>
      <c r="Z58" s="31">
        <f t="shared" si="14"/>
        <v>0</v>
      </c>
      <c r="AA58" s="173">
        <f t="shared" si="15"/>
        <v>14</v>
      </c>
      <c r="AB58" s="175">
        <f t="shared" si="15"/>
        <v>65.576000000000008</v>
      </c>
      <c r="AC58" s="175">
        <f t="shared" si="15"/>
        <v>393.45600000000002</v>
      </c>
      <c r="AD58" s="174"/>
      <c r="AE58" s="33">
        <f t="shared" si="16"/>
        <v>0</v>
      </c>
      <c r="AF58" s="33">
        <f t="shared" si="17"/>
        <v>0</v>
      </c>
      <c r="AG58" s="39">
        <v>0</v>
      </c>
      <c r="AH58" s="33">
        <f t="shared" si="18"/>
        <v>0</v>
      </c>
      <c r="AI58" s="33">
        <f t="shared" si="19"/>
        <v>0</v>
      </c>
      <c r="AJ58" s="33">
        <f t="shared" si="20"/>
        <v>0</v>
      </c>
      <c r="AK58" s="33">
        <f t="shared" si="20"/>
        <v>0</v>
      </c>
      <c r="AL58" s="33">
        <f t="shared" si="20"/>
        <v>0</v>
      </c>
      <c r="AM58" s="174">
        <v>2</v>
      </c>
      <c r="AN58" s="33">
        <f t="shared" si="21"/>
        <v>9.3680000000000003</v>
      </c>
      <c r="AO58" s="33">
        <f t="shared" si="22"/>
        <v>56.207999999999998</v>
      </c>
      <c r="AP58" s="39">
        <v>0</v>
      </c>
      <c r="AQ58" s="33">
        <f t="shared" si="23"/>
        <v>0</v>
      </c>
      <c r="AR58" s="33">
        <f t="shared" si="24"/>
        <v>0</v>
      </c>
      <c r="AS58" s="33">
        <f t="shared" si="25"/>
        <v>2</v>
      </c>
      <c r="AT58" s="33">
        <f t="shared" si="25"/>
        <v>9.3680000000000003</v>
      </c>
      <c r="AU58" s="33">
        <f t="shared" si="25"/>
        <v>56.207999999999998</v>
      </c>
      <c r="AV58" s="28">
        <v>0</v>
      </c>
      <c r="AW58" s="29">
        <f t="shared" si="26"/>
        <v>0</v>
      </c>
      <c r="AX58" s="29">
        <f t="shared" si="27"/>
        <v>0</v>
      </c>
      <c r="AY58" s="28">
        <v>0</v>
      </c>
      <c r="AZ58" s="33">
        <f t="shared" si="28"/>
        <v>0</v>
      </c>
      <c r="BA58" s="33">
        <f t="shared" si="29"/>
        <v>0</v>
      </c>
      <c r="BB58" s="29">
        <f t="shared" si="30"/>
        <v>0</v>
      </c>
      <c r="BC58" s="29">
        <f t="shared" si="30"/>
        <v>0</v>
      </c>
      <c r="BD58" s="29">
        <f t="shared" si="30"/>
        <v>0</v>
      </c>
      <c r="BE58" s="176">
        <f t="shared" si="0"/>
        <v>16</v>
      </c>
      <c r="BF58" s="35">
        <f t="shared" si="31"/>
        <v>74.944000000000003</v>
      </c>
      <c r="BG58" s="35">
        <f t="shared" si="32"/>
        <v>449.66399999999999</v>
      </c>
      <c r="BH58" s="34">
        <f t="shared" si="38"/>
        <v>0</v>
      </c>
      <c r="BI58" s="35">
        <f t="shared" si="38"/>
        <v>0</v>
      </c>
      <c r="BJ58" s="35">
        <f t="shared" si="34"/>
        <v>0</v>
      </c>
      <c r="BK58" s="35">
        <f t="shared" si="35"/>
        <v>16</v>
      </c>
      <c r="BL58" s="35">
        <f t="shared" si="35"/>
        <v>74.944000000000003</v>
      </c>
      <c r="BM58" s="35">
        <f t="shared" si="35"/>
        <v>449.66399999999999</v>
      </c>
      <c r="BN58" s="185">
        <f t="shared" si="36"/>
        <v>224.83199999999999</v>
      </c>
      <c r="BO58" s="205">
        <f t="shared" si="37"/>
        <v>449.7</v>
      </c>
    </row>
    <row r="59" spans="1:67" ht="16.5">
      <c r="A59" s="26">
        <v>52</v>
      </c>
      <c r="B59" s="178" t="s">
        <v>661</v>
      </c>
      <c r="C59" s="44"/>
      <c r="D59" s="33">
        <f t="shared" si="1"/>
        <v>0</v>
      </c>
      <c r="E59" s="31">
        <f t="shared" si="2"/>
        <v>0</v>
      </c>
      <c r="F59" s="28">
        <v>0</v>
      </c>
      <c r="G59" s="33">
        <f t="shared" si="3"/>
        <v>0</v>
      </c>
      <c r="H59" s="33">
        <f t="shared" si="4"/>
        <v>0</v>
      </c>
      <c r="I59" s="173">
        <f t="shared" si="5"/>
        <v>0</v>
      </c>
      <c r="J59" s="173">
        <f t="shared" si="5"/>
        <v>0</v>
      </c>
      <c r="K59" s="173">
        <f t="shared" si="5"/>
        <v>0</v>
      </c>
      <c r="L59" s="174"/>
      <c r="M59" s="33">
        <f t="shared" si="6"/>
        <v>0</v>
      </c>
      <c r="N59" s="33">
        <f t="shared" si="7"/>
        <v>0</v>
      </c>
      <c r="O59" s="39">
        <v>0</v>
      </c>
      <c r="P59" s="33">
        <f t="shared" si="8"/>
        <v>0</v>
      </c>
      <c r="Q59" s="33">
        <f t="shared" si="9"/>
        <v>0</v>
      </c>
      <c r="R59" s="173">
        <f t="shared" si="10"/>
        <v>0</v>
      </c>
      <c r="S59" s="173">
        <f t="shared" si="10"/>
        <v>0</v>
      </c>
      <c r="T59" s="173">
        <f t="shared" si="10"/>
        <v>0</v>
      </c>
      <c r="U59" s="174">
        <v>0</v>
      </c>
      <c r="V59" s="31">
        <f t="shared" si="11"/>
        <v>0</v>
      </c>
      <c r="W59" s="31">
        <f t="shared" si="12"/>
        <v>0</v>
      </c>
      <c r="X59" s="39">
        <v>0</v>
      </c>
      <c r="Y59" s="31">
        <f t="shared" si="13"/>
        <v>0</v>
      </c>
      <c r="Z59" s="31">
        <f t="shared" si="14"/>
        <v>0</v>
      </c>
      <c r="AA59" s="173">
        <f t="shared" si="15"/>
        <v>0</v>
      </c>
      <c r="AB59" s="175">
        <f t="shared" si="15"/>
        <v>0</v>
      </c>
      <c r="AC59" s="175">
        <f t="shared" si="15"/>
        <v>0</v>
      </c>
      <c r="AD59" s="174"/>
      <c r="AE59" s="33">
        <f t="shared" si="16"/>
        <v>0</v>
      </c>
      <c r="AF59" s="33">
        <f t="shared" si="17"/>
        <v>0</v>
      </c>
      <c r="AG59" s="39">
        <v>0</v>
      </c>
      <c r="AH59" s="33">
        <f t="shared" si="18"/>
        <v>0</v>
      </c>
      <c r="AI59" s="33">
        <f t="shared" si="19"/>
        <v>0</v>
      </c>
      <c r="AJ59" s="33">
        <f t="shared" si="20"/>
        <v>0</v>
      </c>
      <c r="AK59" s="33">
        <f t="shared" si="20"/>
        <v>0</v>
      </c>
      <c r="AL59" s="33">
        <f t="shared" si="20"/>
        <v>0</v>
      </c>
      <c r="AM59" s="174">
        <v>1</v>
      </c>
      <c r="AN59" s="33">
        <f t="shared" si="21"/>
        <v>4.6840000000000002</v>
      </c>
      <c r="AO59" s="33">
        <f t="shared" si="22"/>
        <v>28.103999999999999</v>
      </c>
      <c r="AP59" s="39">
        <v>0</v>
      </c>
      <c r="AQ59" s="33">
        <f t="shared" si="23"/>
        <v>0</v>
      </c>
      <c r="AR59" s="33">
        <f t="shared" si="24"/>
        <v>0</v>
      </c>
      <c r="AS59" s="33">
        <f t="shared" si="25"/>
        <v>1</v>
      </c>
      <c r="AT59" s="33">
        <f t="shared" si="25"/>
        <v>4.6840000000000002</v>
      </c>
      <c r="AU59" s="33">
        <f t="shared" si="25"/>
        <v>28.103999999999999</v>
      </c>
      <c r="AV59" s="28">
        <v>0</v>
      </c>
      <c r="AW59" s="29">
        <f t="shared" si="26"/>
        <v>0</v>
      </c>
      <c r="AX59" s="29">
        <f t="shared" si="27"/>
        <v>0</v>
      </c>
      <c r="AY59" s="28">
        <v>0</v>
      </c>
      <c r="AZ59" s="33">
        <f t="shared" si="28"/>
        <v>0</v>
      </c>
      <c r="BA59" s="33">
        <f t="shared" si="29"/>
        <v>0</v>
      </c>
      <c r="BB59" s="29">
        <f t="shared" si="30"/>
        <v>0</v>
      </c>
      <c r="BC59" s="29">
        <f t="shared" si="30"/>
        <v>0</v>
      </c>
      <c r="BD59" s="29">
        <f t="shared" si="30"/>
        <v>0</v>
      </c>
      <c r="BE59" s="176">
        <f t="shared" si="0"/>
        <v>1</v>
      </c>
      <c r="BF59" s="35">
        <f t="shared" si="31"/>
        <v>4.6840000000000002</v>
      </c>
      <c r="BG59" s="35">
        <f t="shared" si="32"/>
        <v>28.103999999999999</v>
      </c>
      <c r="BH59" s="34">
        <f t="shared" si="38"/>
        <v>0</v>
      </c>
      <c r="BI59" s="35">
        <f t="shared" si="38"/>
        <v>0</v>
      </c>
      <c r="BJ59" s="35">
        <f t="shared" si="34"/>
        <v>0</v>
      </c>
      <c r="BK59" s="35">
        <f t="shared" si="35"/>
        <v>1</v>
      </c>
      <c r="BL59" s="35">
        <f t="shared" si="35"/>
        <v>4.6840000000000002</v>
      </c>
      <c r="BM59" s="35">
        <f t="shared" si="35"/>
        <v>28.103999999999999</v>
      </c>
      <c r="BN59" s="185">
        <f t="shared" si="36"/>
        <v>14.052</v>
      </c>
      <c r="BO59" s="205">
        <f t="shared" si="37"/>
        <v>28.1</v>
      </c>
    </row>
    <row r="60" spans="1:67" ht="16.5">
      <c r="A60" s="26">
        <v>53</v>
      </c>
      <c r="B60" s="178" t="s">
        <v>662</v>
      </c>
      <c r="C60" s="44">
        <v>1</v>
      </c>
      <c r="D60" s="33">
        <f t="shared" si="1"/>
        <v>4.6840000000000002</v>
      </c>
      <c r="E60" s="31">
        <f t="shared" si="2"/>
        <v>28.103999999999999</v>
      </c>
      <c r="F60" s="28">
        <v>0</v>
      </c>
      <c r="G60" s="33">
        <f t="shared" si="3"/>
        <v>0</v>
      </c>
      <c r="H60" s="33">
        <f t="shared" si="4"/>
        <v>0</v>
      </c>
      <c r="I60" s="173">
        <f t="shared" si="5"/>
        <v>1</v>
      </c>
      <c r="J60" s="173">
        <f t="shared" si="5"/>
        <v>4.6840000000000002</v>
      </c>
      <c r="K60" s="173">
        <f t="shared" si="5"/>
        <v>28.103999999999999</v>
      </c>
      <c r="L60" s="174"/>
      <c r="M60" s="33">
        <f t="shared" si="6"/>
        <v>0</v>
      </c>
      <c r="N60" s="33">
        <f t="shared" si="7"/>
        <v>0</v>
      </c>
      <c r="O60" s="39">
        <v>0</v>
      </c>
      <c r="P60" s="33">
        <f t="shared" si="8"/>
        <v>0</v>
      </c>
      <c r="Q60" s="33">
        <f t="shared" si="9"/>
        <v>0</v>
      </c>
      <c r="R60" s="173">
        <f t="shared" si="10"/>
        <v>0</v>
      </c>
      <c r="S60" s="173">
        <f t="shared" si="10"/>
        <v>0</v>
      </c>
      <c r="T60" s="173">
        <f t="shared" si="10"/>
        <v>0</v>
      </c>
      <c r="U60" s="174">
        <v>4</v>
      </c>
      <c r="V60" s="31">
        <f t="shared" si="11"/>
        <v>18.736000000000001</v>
      </c>
      <c r="W60" s="31">
        <f t="shared" si="12"/>
        <v>112.416</v>
      </c>
      <c r="X60" s="39">
        <v>0</v>
      </c>
      <c r="Y60" s="31">
        <f t="shared" si="13"/>
        <v>0</v>
      </c>
      <c r="Z60" s="31">
        <f t="shared" si="14"/>
        <v>0</v>
      </c>
      <c r="AA60" s="173">
        <f t="shared" si="15"/>
        <v>4</v>
      </c>
      <c r="AB60" s="175">
        <f t="shared" si="15"/>
        <v>18.736000000000001</v>
      </c>
      <c r="AC60" s="175">
        <f t="shared" si="15"/>
        <v>112.416</v>
      </c>
      <c r="AD60" s="174"/>
      <c r="AE60" s="33">
        <f t="shared" si="16"/>
        <v>0</v>
      </c>
      <c r="AF60" s="33">
        <f t="shared" si="17"/>
        <v>0</v>
      </c>
      <c r="AG60" s="39">
        <v>0</v>
      </c>
      <c r="AH60" s="33">
        <f t="shared" si="18"/>
        <v>0</v>
      </c>
      <c r="AI60" s="33">
        <f t="shared" si="19"/>
        <v>0</v>
      </c>
      <c r="AJ60" s="33">
        <f t="shared" si="20"/>
        <v>0</v>
      </c>
      <c r="AK60" s="33">
        <f t="shared" si="20"/>
        <v>0</v>
      </c>
      <c r="AL60" s="33">
        <f t="shared" si="20"/>
        <v>0</v>
      </c>
      <c r="AM60" s="174">
        <v>1</v>
      </c>
      <c r="AN60" s="33">
        <f t="shared" si="21"/>
        <v>4.6840000000000002</v>
      </c>
      <c r="AO60" s="33">
        <f t="shared" si="22"/>
        <v>28.103999999999999</v>
      </c>
      <c r="AP60" s="39">
        <v>0</v>
      </c>
      <c r="AQ60" s="33">
        <f t="shared" si="23"/>
        <v>0</v>
      </c>
      <c r="AR60" s="33">
        <f t="shared" si="24"/>
        <v>0</v>
      </c>
      <c r="AS60" s="33">
        <f t="shared" si="25"/>
        <v>1</v>
      </c>
      <c r="AT60" s="33">
        <f t="shared" si="25"/>
        <v>4.6840000000000002</v>
      </c>
      <c r="AU60" s="33">
        <f t="shared" si="25"/>
        <v>28.103999999999999</v>
      </c>
      <c r="AV60" s="28">
        <v>0</v>
      </c>
      <c r="AW60" s="29">
        <f t="shared" si="26"/>
        <v>0</v>
      </c>
      <c r="AX60" s="29">
        <f t="shared" si="27"/>
        <v>0</v>
      </c>
      <c r="AY60" s="28">
        <v>0</v>
      </c>
      <c r="AZ60" s="33">
        <f t="shared" si="28"/>
        <v>0</v>
      </c>
      <c r="BA60" s="33">
        <f t="shared" si="29"/>
        <v>0</v>
      </c>
      <c r="BB60" s="29">
        <f t="shared" si="30"/>
        <v>0</v>
      </c>
      <c r="BC60" s="29">
        <f t="shared" si="30"/>
        <v>0</v>
      </c>
      <c r="BD60" s="29">
        <f t="shared" si="30"/>
        <v>0</v>
      </c>
      <c r="BE60" s="176">
        <f t="shared" si="0"/>
        <v>6</v>
      </c>
      <c r="BF60" s="35">
        <f t="shared" si="31"/>
        <v>28.103999999999999</v>
      </c>
      <c r="BG60" s="35">
        <f t="shared" si="32"/>
        <v>168.624</v>
      </c>
      <c r="BH60" s="34">
        <f t="shared" si="38"/>
        <v>0</v>
      </c>
      <c r="BI60" s="35">
        <f t="shared" si="38"/>
        <v>0</v>
      </c>
      <c r="BJ60" s="35">
        <f t="shared" si="34"/>
        <v>0</v>
      </c>
      <c r="BK60" s="35">
        <f t="shared" si="35"/>
        <v>6</v>
      </c>
      <c r="BL60" s="35">
        <f t="shared" si="35"/>
        <v>28.103999999999999</v>
      </c>
      <c r="BM60" s="35">
        <f t="shared" si="35"/>
        <v>168.624</v>
      </c>
      <c r="BN60" s="185">
        <f t="shared" si="36"/>
        <v>84.311999999999998</v>
      </c>
      <c r="BO60" s="205">
        <f t="shared" si="37"/>
        <v>168.6</v>
      </c>
    </row>
    <row r="61" spans="1:67" ht="16.5">
      <c r="A61" s="26">
        <v>54</v>
      </c>
      <c r="B61" s="178" t="s">
        <v>663</v>
      </c>
      <c r="C61" s="44">
        <v>2</v>
      </c>
      <c r="D61" s="33">
        <f t="shared" si="1"/>
        <v>9.3680000000000003</v>
      </c>
      <c r="E61" s="31">
        <f t="shared" si="2"/>
        <v>56.207999999999998</v>
      </c>
      <c r="F61" s="28">
        <v>0</v>
      </c>
      <c r="G61" s="33">
        <f t="shared" si="3"/>
        <v>0</v>
      </c>
      <c r="H61" s="33">
        <f t="shared" si="4"/>
        <v>0</v>
      </c>
      <c r="I61" s="173">
        <f t="shared" si="5"/>
        <v>2</v>
      </c>
      <c r="J61" s="173">
        <f t="shared" si="5"/>
        <v>9.3680000000000003</v>
      </c>
      <c r="K61" s="173">
        <f t="shared" si="5"/>
        <v>56.207999999999998</v>
      </c>
      <c r="L61" s="174">
        <v>1</v>
      </c>
      <c r="M61" s="33">
        <f t="shared" si="6"/>
        <v>4.6840000000000002</v>
      </c>
      <c r="N61" s="33">
        <f t="shared" si="7"/>
        <v>28.103999999999999</v>
      </c>
      <c r="O61" s="39">
        <v>0</v>
      </c>
      <c r="P61" s="33">
        <f t="shared" si="8"/>
        <v>0</v>
      </c>
      <c r="Q61" s="33">
        <f t="shared" si="9"/>
        <v>0</v>
      </c>
      <c r="R61" s="173">
        <f t="shared" si="10"/>
        <v>1</v>
      </c>
      <c r="S61" s="173">
        <f t="shared" si="10"/>
        <v>4.6840000000000002</v>
      </c>
      <c r="T61" s="173">
        <f t="shared" si="10"/>
        <v>28.103999999999999</v>
      </c>
      <c r="U61" s="174">
        <v>0</v>
      </c>
      <c r="V61" s="31">
        <f t="shared" si="11"/>
        <v>0</v>
      </c>
      <c r="W61" s="31">
        <f t="shared" si="12"/>
        <v>0</v>
      </c>
      <c r="X61" s="39">
        <v>0</v>
      </c>
      <c r="Y61" s="31">
        <f t="shared" si="13"/>
        <v>0</v>
      </c>
      <c r="Z61" s="31">
        <f t="shared" si="14"/>
        <v>0</v>
      </c>
      <c r="AA61" s="173">
        <f t="shared" si="15"/>
        <v>0</v>
      </c>
      <c r="AB61" s="175">
        <f t="shared" si="15"/>
        <v>0</v>
      </c>
      <c r="AC61" s="175">
        <f t="shared" si="15"/>
        <v>0</v>
      </c>
      <c r="AD61" s="174"/>
      <c r="AE61" s="33">
        <f t="shared" si="16"/>
        <v>0</v>
      </c>
      <c r="AF61" s="33">
        <f t="shared" si="17"/>
        <v>0</v>
      </c>
      <c r="AG61" s="39">
        <v>0</v>
      </c>
      <c r="AH61" s="33">
        <f t="shared" si="18"/>
        <v>0</v>
      </c>
      <c r="AI61" s="33">
        <f t="shared" si="19"/>
        <v>0</v>
      </c>
      <c r="AJ61" s="33">
        <f t="shared" si="20"/>
        <v>0</v>
      </c>
      <c r="AK61" s="33">
        <f t="shared" si="20"/>
        <v>0</v>
      </c>
      <c r="AL61" s="33">
        <f t="shared" si="20"/>
        <v>0</v>
      </c>
      <c r="AM61" s="174">
        <v>1</v>
      </c>
      <c r="AN61" s="33">
        <f t="shared" si="21"/>
        <v>4.6840000000000002</v>
      </c>
      <c r="AO61" s="33">
        <f t="shared" si="22"/>
        <v>28.103999999999999</v>
      </c>
      <c r="AP61" s="39">
        <v>0</v>
      </c>
      <c r="AQ61" s="33">
        <f t="shared" si="23"/>
        <v>0</v>
      </c>
      <c r="AR61" s="33">
        <f t="shared" si="24"/>
        <v>0</v>
      </c>
      <c r="AS61" s="33">
        <f t="shared" si="25"/>
        <v>1</v>
      </c>
      <c r="AT61" s="33">
        <f t="shared" si="25"/>
        <v>4.6840000000000002</v>
      </c>
      <c r="AU61" s="33">
        <f t="shared" si="25"/>
        <v>28.103999999999999</v>
      </c>
      <c r="AV61" s="28">
        <v>0</v>
      </c>
      <c r="AW61" s="29">
        <f t="shared" si="26"/>
        <v>0</v>
      </c>
      <c r="AX61" s="29">
        <f t="shared" si="27"/>
        <v>0</v>
      </c>
      <c r="AY61" s="28">
        <v>0</v>
      </c>
      <c r="AZ61" s="33">
        <f t="shared" si="28"/>
        <v>0</v>
      </c>
      <c r="BA61" s="33">
        <f t="shared" si="29"/>
        <v>0</v>
      </c>
      <c r="BB61" s="29">
        <f t="shared" si="30"/>
        <v>0</v>
      </c>
      <c r="BC61" s="29">
        <f t="shared" si="30"/>
        <v>0</v>
      </c>
      <c r="BD61" s="29">
        <f t="shared" si="30"/>
        <v>0</v>
      </c>
      <c r="BE61" s="176">
        <f t="shared" si="0"/>
        <v>3</v>
      </c>
      <c r="BF61" s="35">
        <f t="shared" si="31"/>
        <v>14.052</v>
      </c>
      <c r="BG61" s="35">
        <f t="shared" si="32"/>
        <v>84.311999999999998</v>
      </c>
      <c r="BH61" s="34">
        <f t="shared" si="38"/>
        <v>0</v>
      </c>
      <c r="BI61" s="35">
        <f t="shared" si="38"/>
        <v>0</v>
      </c>
      <c r="BJ61" s="35">
        <f t="shared" si="34"/>
        <v>0</v>
      </c>
      <c r="BK61" s="35">
        <f t="shared" si="35"/>
        <v>3</v>
      </c>
      <c r="BL61" s="35">
        <f t="shared" si="35"/>
        <v>14.052</v>
      </c>
      <c r="BM61" s="35">
        <f t="shared" si="35"/>
        <v>84.311999999999998</v>
      </c>
      <c r="BN61" s="185">
        <f t="shared" si="36"/>
        <v>42.155999999999999</v>
      </c>
      <c r="BO61" s="205">
        <f t="shared" si="37"/>
        <v>84.3</v>
      </c>
    </row>
    <row r="62" spans="1:67" ht="16.5">
      <c r="A62" s="26">
        <v>55</v>
      </c>
      <c r="B62" s="178" t="s">
        <v>664</v>
      </c>
      <c r="C62" s="44"/>
      <c r="D62" s="33">
        <f t="shared" si="1"/>
        <v>0</v>
      </c>
      <c r="E62" s="31">
        <f t="shared" si="2"/>
        <v>0</v>
      </c>
      <c r="F62" s="28">
        <v>0</v>
      </c>
      <c r="G62" s="33">
        <f t="shared" si="3"/>
        <v>0</v>
      </c>
      <c r="H62" s="33">
        <f t="shared" si="4"/>
        <v>0</v>
      </c>
      <c r="I62" s="173">
        <f t="shared" si="5"/>
        <v>0</v>
      </c>
      <c r="J62" s="173">
        <f t="shared" si="5"/>
        <v>0</v>
      </c>
      <c r="K62" s="173">
        <f t="shared" si="5"/>
        <v>0</v>
      </c>
      <c r="L62" s="174"/>
      <c r="M62" s="33">
        <f t="shared" si="6"/>
        <v>0</v>
      </c>
      <c r="N62" s="33">
        <f t="shared" si="7"/>
        <v>0</v>
      </c>
      <c r="O62" s="39">
        <v>0</v>
      </c>
      <c r="P62" s="33">
        <f t="shared" si="8"/>
        <v>0</v>
      </c>
      <c r="Q62" s="33">
        <f t="shared" si="9"/>
        <v>0</v>
      </c>
      <c r="R62" s="173">
        <f t="shared" si="10"/>
        <v>0</v>
      </c>
      <c r="S62" s="173">
        <f t="shared" si="10"/>
        <v>0</v>
      </c>
      <c r="T62" s="173">
        <f t="shared" si="10"/>
        <v>0</v>
      </c>
      <c r="U62" s="174">
        <v>0</v>
      </c>
      <c r="V62" s="31">
        <f t="shared" si="11"/>
        <v>0</v>
      </c>
      <c r="W62" s="31">
        <f t="shared" si="12"/>
        <v>0</v>
      </c>
      <c r="X62" s="39">
        <v>0</v>
      </c>
      <c r="Y62" s="31">
        <f t="shared" si="13"/>
        <v>0</v>
      </c>
      <c r="Z62" s="31">
        <f t="shared" si="14"/>
        <v>0</v>
      </c>
      <c r="AA62" s="173">
        <f t="shared" si="15"/>
        <v>0</v>
      </c>
      <c r="AB62" s="175">
        <f t="shared" si="15"/>
        <v>0</v>
      </c>
      <c r="AC62" s="175">
        <f t="shared" si="15"/>
        <v>0</v>
      </c>
      <c r="AD62" s="174"/>
      <c r="AE62" s="33">
        <f t="shared" si="16"/>
        <v>0</v>
      </c>
      <c r="AF62" s="33">
        <f t="shared" si="17"/>
        <v>0</v>
      </c>
      <c r="AG62" s="39">
        <v>0</v>
      </c>
      <c r="AH62" s="33">
        <f t="shared" si="18"/>
        <v>0</v>
      </c>
      <c r="AI62" s="33">
        <f t="shared" si="19"/>
        <v>0</v>
      </c>
      <c r="AJ62" s="33">
        <f t="shared" si="20"/>
        <v>0</v>
      </c>
      <c r="AK62" s="33">
        <f t="shared" si="20"/>
        <v>0</v>
      </c>
      <c r="AL62" s="33">
        <f t="shared" si="20"/>
        <v>0</v>
      </c>
      <c r="AM62" s="174"/>
      <c r="AN62" s="33">
        <f t="shared" si="21"/>
        <v>0</v>
      </c>
      <c r="AO62" s="33">
        <f t="shared" si="22"/>
        <v>0</v>
      </c>
      <c r="AP62" s="39">
        <v>0</v>
      </c>
      <c r="AQ62" s="33">
        <f t="shared" si="23"/>
        <v>0</v>
      </c>
      <c r="AR62" s="33">
        <f t="shared" si="24"/>
        <v>0</v>
      </c>
      <c r="AS62" s="33">
        <f t="shared" si="25"/>
        <v>0</v>
      </c>
      <c r="AT62" s="33">
        <f t="shared" si="25"/>
        <v>0</v>
      </c>
      <c r="AU62" s="33">
        <f t="shared" si="25"/>
        <v>0</v>
      </c>
      <c r="AV62" s="28">
        <v>0</v>
      </c>
      <c r="AW62" s="29">
        <f t="shared" si="26"/>
        <v>0</v>
      </c>
      <c r="AX62" s="29">
        <f t="shared" si="27"/>
        <v>0</v>
      </c>
      <c r="AY62" s="28">
        <v>0</v>
      </c>
      <c r="AZ62" s="33">
        <f t="shared" si="28"/>
        <v>0</v>
      </c>
      <c r="BA62" s="33">
        <f t="shared" si="29"/>
        <v>0</v>
      </c>
      <c r="BB62" s="29">
        <f t="shared" si="30"/>
        <v>0</v>
      </c>
      <c r="BC62" s="29">
        <f t="shared" si="30"/>
        <v>0</v>
      </c>
      <c r="BD62" s="29">
        <f t="shared" si="30"/>
        <v>0</v>
      </c>
      <c r="BE62" s="176">
        <f t="shared" si="0"/>
        <v>0</v>
      </c>
      <c r="BF62" s="35">
        <f t="shared" si="31"/>
        <v>0</v>
      </c>
      <c r="BG62" s="35">
        <f t="shared" si="32"/>
        <v>0</v>
      </c>
      <c r="BH62" s="34">
        <f t="shared" si="38"/>
        <v>0</v>
      </c>
      <c r="BI62" s="35">
        <f t="shared" si="38"/>
        <v>0</v>
      </c>
      <c r="BJ62" s="35">
        <f t="shared" si="34"/>
        <v>0</v>
      </c>
      <c r="BK62" s="35">
        <f t="shared" si="35"/>
        <v>0</v>
      </c>
      <c r="BL62" s="35">
        <f t="shared" si="35"/>
        <v>0</v>
      </c>
      <c r="BM62" s="35">
        <f t="shared" si="35"/>
        <v>0</v>
      </c>
      <c r="BN62" s="185">
        <f t="shared" si="36"/>
        <v>0</v>
      </c>
      <c r="BO62" s="205">
        <f t="shared" si="37"/>
        <v>0</v>
      </c>
    </row>
    <row r="63" spans="1:67" ht="16.5">
      <c r="A63" s="26">
        <v>56</v>
      </c>
      <c r="B63" s="178" t="s">
        <v>665</v>
      </c>
      <c r="C63" s="44">
        <v>3</v>
      </c>
      <c r="D63" s="33">
        <f t="shared" si="1"/>
        <v>14.052</v>
      </c>
      <c r="E63" s="31">
        <f t="shared" si="2"/>
        <v>84.311999999999998</v>
      </c>
      <c r="F63" s="28">
        <v>0</v>
      </c>
      <c r="G63" s="33">
        <f t="shared" si="3"/>
        <v>0</v>
      </c>
      <c r="H63" s="33">
        <f t="shared" si="4"/>
        <v>0</v>
      </c>
      <c r="I63" s="173">
        <f t="shared" si="5"/>
        <v>3</v>
      </c>
      <c r="J63" s="173">
        <f t="shared" si="5"/>
        <v>14.052</v>
      </c>
      <c r="K63" s="173">
        <f t="shared" si="5"/>
        <v>84.311999999999998</v>
      </c>
      <c r="L63" s="174">
        <v>2</v>
      </c>
      <c r="M63" s="33">
        <f t="shared" si="6"/>
        <v>9.3680000000000003</v>
      </c>
      <c r="N63" s="33">
        <f t="shared" si="7"/>
        <v>56.207999999999998</v>
      </c>
      <c r="O63" s="39">
        <v>0</v>
      </c>
      <c r="P63" s="33">
        <f t="shared" si="8"/>
        <v>0</v>
      </c>
      <c r="Q63" s="33">
        <f t="shared" si="9"/>
        <v>0</v>
      </c>
      <c r="R63" s="173">
        <f t="shared" si="10"/>
        <v>2</v>
      </c>
      <c r="S63" s="173">
        <f t="shared" si="10"/>
        <v>9.3680000000000003</v>
      </c>
      <c r="T63" s="173">
        <f t="shared" si="10"/>
        <v>56.207999999999998</v>
      </c>
      <c r="U63" s="174">
        <v>0</v>
      </c>
      <c r="V63" s="31">
        <f t="shared" si="11"/>
        <v>0</v>
      </c>
      <c r="W63" s="31">
        <f t="shared" si="12"/>
        <v>0</v>
      </c>
      <c r="X63" s="39">
        <v>0</v>
      </c>
      <c r="Y63" s="31">
        <f t="shared" si="13"/>
        <v>0</v>
      </c>
      <c r="Z63" s="31">
        <f t="shared" si="14"/>
        <v>0</v>
      </c>
      <c r="AA63" s="173">
        <f t="shared" si="15"/>
        <v>0</v>
      </c>
      <c r="AB63" s="175">
        <f t="shared" si="15"/>
        <v>0</v>
      </c>
      <c r="AC63" s="175">
        <f t="shared" si="15"/>
        <v>0</v>
      </c>
      <c r="AD63" s="174"/>
      <c r="AE63" s="33">
        <f t="shared" si="16"/>
        <v>0</v>
      </c>
      <c r="AF63" s="33">
        <f t="shared" si="17"/>
        <v>0</v>
      </c>
      <c r="AG63" s="39">
        <v>0</v>
      </c>
      <c r="AH63" s="33">
        <f t="shared" si="18"/>
        <v>0</v>
      </c>
      <c r="AI63" s="33">
        <f t="shared" si="19"/>
        <v>0</v>
      </c>
      <c r="AJ63" s="33">
        <f t="shared" si="20"/>
        <v>0</v>
      </c>
      <c r="AK63" s="33">
        <f t="shared" si="20"/>
        <v>0</v>
      </c>
      <c r="AL63" s="33">
        <f t="shared" si="20"/>
        <v>0</v>
      </c>
      <c r="AM63" s="174">
        <v>1</v>
      </c>
      <c r="AN63" s="33">
        <f t="shared" si="21"/>
        <v>4.6840000000000002</v>
      </c>
      <c r="AO63" s="33">
        <f t="shared" si="22"/>
        <v>28.103999999999999</v>
      </c>
      <c r="AP63" s="39">
        <v>0</v>
      </c>
      <c r="AQ63" s="33">
        <f t="shared" si="23"/>
        <v>0</v>
      </c>
      <c r="AR63" s="33">
        <f t="shared" si="24"/>
        <v>0</v>
      </c>
      <c r="AS63" s="33">
        <f t="shared" si="25"/>
        <v>1</v>
      </c>
      <c r="AT63" s="33">
        <f t="shared" si="25"/>
        <v>4.6840000000000002</v>
      </c>
      <c r="AU63" s="33">
        <f t="shared" si="25"/>
        <v>28.103999999999999</v>
      </c>
      <c r="AV63" s="28">
        <v>0</v>
      </c>
      <c r="AW63" s="29">
        <f t="shared" si="26"/>
        <v>0</v>
      </c>
      <c r="AX63" s="29">
        <f t="shared" si="27"/>
        <v>0</v>
      </c>
      <c r="AY63" s="28">
        <v>0</v>
      </c>
      <c r="AZ63" s="33">
        <f t="shared" si="28"/>
        <v>0</v>
      </c>
      <c r="BA63" s="33">
        <f t="shared" si="29"/>
        <v>0</v>
      </c>
      <c r="BB63" s="29">
        <f t="shared" si="30"/>
        <v>0</v>
      </c>
      <c r="BC63" s="29">
        <f t="shared" si="30"/>
        <v>0</v>
      </c>
      <c r="BD63" s="29">
        <f t="shared" si="30"/>
        <v>0</v>
      </c>
      <c r="BE63" s="176">
        <f t="shared" si="0"/>
        <v>4</v>
      </c>
      <c r="BF63" s="35">
        <f t="shared" si="31"/>
        <v>18.736000000000001</v>
      </c>
      <c r="BG63" s="35">
        <f t="shared" si="32"/>
        <v>112.416</v>
      </c>
      <c r="BH63" s="34">
        <f t="shared" si="38"/>
        <v>0</v>
      </c>
      <c r="BI63" s="35">
        <f t="shared" si="38"/>
        <v>0</v>
      </c>
      <c r="BJ63" s="35">
        <f t="shared" si="34"/>
        <v>0</v>
      </c>
      <c r="BK63" s="35">
        <f t="shared" si="35"/>
        <v>4</v>
      </c>
      <c r="BL63" s="35">
        <f t="shared" si="35"/>
        <v>18.736000000000001</v>
      </c>
      <c r="BM63" s="35">
        <f t="shared" si="35"/>
        <v>112.416</v>
      </c>
      <c r="BN63" s="185">
        <f t="shared" si="36"/>
        <v>56.207999999999998</v>
      </c>
      <c r="BO63" s="205">
        <f t="shared" si="37"/>
        <v>112.4</v>
      </c>
    </row>
    <row r="64" spans="1:67" ht="16.5">
      <c r="A64" s="26">
        <v>57</v>
      </c>
      <c r="B64" s="178" t="s">
        <v>426</v>
      </c>
      <c r="C64" s="44"/>
      <c r="D64" s="33">
        <f t="shared" si="1"/>
        <v>0</v>
      </c>
      <c r="E64" s="31">
        <f t="shared" si="2"/>
        <v>0</v>
      </c>
      <c r="F64" s="28">
        <v>0</v>
      </c>
      <c r="G64" s="33">
        <f t="shared" si="3"/>
        <v>0</v>
      </c>
      <c r="H64" s="33">
        <f t="shared" si="4"/>
        <v>0</v>
      </c>
      <c r="I64" s="173">
        <f t="shared" si="5"/>
        <v>0</v>
      </c>
      <c r="J64" s="173">
        <f t="shared" si="5"/>
        <v>0</v>
      </c>
      <c r="K64" s="173">
        <f t="shared" si="5"/>
        <v>0</v>
      </c>
      <c r="L64" s="174"/>
      <c r="M64" s="33">
        <f t="shared" si="6"/>
        <v>0</v>
      </c>
      <c r="N64" s="33">
        <f t="shared" si="7"/>
        <v>0</v>
      </c>
      <c r="O64" s="39">
        <v>0</v>
      </c>
      <c r="P64" s="33">
        <f t="shared" si="8"/>
        <v>0</v>
      </c>
      <c r="Q64" s="33">
        <f t="shared" si="9"/>
        <v>0</v>
      </c>
      <c r="R64" s="173">
        <f t="shared" si="10"/>
        <v>0</v>
      </c>
      <c r="S64" s="173">
        <f t="shared" si="10"/>
        <v>0</v>
      </c>
      <c r="T64" s="173">
        <f t="shared" si="10"/>
        <v>0</v>
      </c>
      <c r="U64" s="174">
        <v>0</v>
      </c>
      <c r="V64" s="31">
        <f t="shared" si="11"/>
        <v>0</v>
      </c>
      <c r="W64" s="31">
        <f t="shared" si="12"/>
        <v>0</v>
      </c>
      <c r="X64" s="39">
        <v>0</v>
      </c>
      <c r="Y64" s="31">
        <f t="shared" si="13"/>
        <v>0</v>
      </c>
      <c r="Z64" s="31">
        <f t="shared" si="14"/>
        <v>0</v>
      </c>
      <c r="AA64" s="173">
        <f t="shared" si="15"/>
        <v>0</v>
      </c>
      <c r="AB64" s="175">
        <f t="shared" si="15"/>
        <v>0</v>
      </c>
      <c r="AC64" s="175">
        <f t="shared" si="15"/>
        <v>0</v>
      </c>
      <c r="AD64" s="174"/>
      <c r="AE64" s="33">
        <f t="shared" si="16"/>
        <v>0</v>
      </c>
      <c r="AF64" s="33">
        <f t="shared" si="17"/>
        <v>0</v>
      </c>
      <c r="AG64" s="39">
        <v>0</v>
      </c>
      <c r="AH64" s="33">
        <f t="shared" si="18"/>
        <v>0</v>
      </c>
      <c r="AI64" s="33">
        <f t="shared" si="19"/>
        <v>0</v>
      </c>
      <c r="AJ64" s="33">
        <f t="shared" si="20"/>
        <v>0</v>
      </c>
      <c r="AK64" s="33">
        <f t="shared" si="20"/>
        <v>0</v>
      </c>
      <c r="AL64" s="33">
        <f t="shared" si="20"/>
        <v>0</v>
      </c>
      <c r="AM64" s="174">
        <v>0</v>
      </c>
      <c r="AN64" s="33">
        <f t="shared" si="21"/>
        <v>0</v>
      </c>
      <c r="AO64" s="33">
        <f t="shared" si="22"/>
        <v>0</v>
      </c>
      <c r="AP64" s="39">
        <v>0</v>
      </c>
      <c r="AQ64" s="33">
        <f t="shared" si="23"/>
        <v>0</v>
      </c>
      <c r="AR64" s="33">
        <f t="shared" si="24"/>
        <v>0</v>
      </c>
      <c r="AS64" s="33">
        <f t="shared" si="25"/>
        <v>0</v>
      </c>
      <c r="AT64" s="33">
        <f t="shared" si="25"/>
        <v>0</v>
      </c>
      <c r="AU64" s="33">
        <f t="shared" si="25"/>
        <v>0</v>
      </c>
      <c r="AV64" s="28">
        <v>0</v>
      </c>
      <c r="AW64" s="29">
        <f t="shared" si="26"/>
        <v>0</v>
      </c>
      <c r="AX64" s="29">
        <f t="shared" si="27"/>
        <v>0</v>
      </c>
      <c r="AY64" s="28">
        <v>0</v>
      </c>
      <c r="AZ64" s="33">
        <f t="shared" si="28"/>
        <v>0</v>
      </c>
      <c r="BA64" s="33">
        <f t="shared" si="29"/>
        <v>0</v>
      </c>
      <c r="BB64" s="29">
        <f t="shared" si="30"/>
        <v>0</v>
      </c>
      <c r="BC64" s="29">
        <f t="shared" si="30"/>
        <v>0</v>
      </c>
      <c r="BD64" s="29">
        <f t="shared" si="30"/>
        <v>0</v>
      </c>
      <c r="BE64" s="176">
        <f t="shared" si="0"/>
        <v>0</v>
      </c>
      <c r="BF64" s="35">
        <f t="shared" si="31"/>
        <v>0</v>
      </c>
      <c r="BG64" s="35">
        <f t="shared" si="32"/>
        <v>0</v>
      </c>
      <c r="BH64" s="34">
        <f t="shared" si="38"/>
        <v>0</v>
      </c>
      <c r="BI64" s="35">
        <f t="shared" si="38"/>
        <v>0</v>
      </c>
      <c r="BJ64" s="35">
        <f t="shared" si="34"/>
        <v>0</v>
      </c>
      <c r="BK64" s="35">
        <f t="shared" si="35"/>
        <v>0</v>
      </c>
      <c r="BL64" s="35">
        <f t="shared" si="35"/>
        <v>0</v>
      </c>
      <c r="BM64" s="35">
        <f t="shared" si="35"/>
        <v>0</v>
      </c>
      <c r="BN64" s="185">
        <f t="shared" si="36"/>
        <v>0</v>
      </c>
      <c r="BO64" s="205">
        <f t="shared" si="37"/>
        <v>0</v>
      </c>
    </row>
    <row r="65" spans="1:67" ht="16.5">
      <c r="A65" s="26">
        <v>58</v>
      </c>
      <c r="B65" s="178" t="s">
        <v>666</v>
      </c>
      <c r="C65" s="44">
        <v>4</v>
      </c>
      <c r="D65" s="33">
        <f t="shared" si="1"/>
        <v>18.736000000000001</v>
      </c>
      <c r="E65" s="31">
        <f t="shared" si="2"/>
        <v>112.416</v>
      </c>
      <c r="F65" s="28">
        <v>0</v>
      </c>
      <c r="G65" s="33">
        <f t="shared" si="3"/>
        <v>0</v>
      </c>
      <c r="H65" s="33">
        <f t="shared" si="4"/>
        <v>0</v>
      </c>
      <c r="I65" s="173">
        <f t="shared" si="5"/>
        <v>4</v>
      </c>
      <c r="J65" s="173">
        <f t="shared" si="5"/>
        <v>18.736000000000001</v>
      </c>
      <c r="K65" s="173">
        <f t="shared" si="5"/>
        <v>112.416</v>
      </c>
      <c r="L65" s="174"/>
      <c r="M65" s="33">
        <f t="shared" si="6"/>
        <v>0</v>
      </c>
      <c r="N65" s="33">
        <f t="shared" si="7"/>
        <v>0</v>
      </c>
      <c r="O65" s="39">
        <v>0</v>
      </c>
      <c r="P65" s="33">
        <f t="shared" si="8"/>
        <v>0</v>
      </c>
      <c r="Q65" s="33">
        <f t="shared" si="9"/>
        <v>0</v>
      </c>
      <c r="R65" s="173">
        <f t="shared" si="10"/>
        <v>0</v>
      </c>
      <c r="S65" s="173">
        <f t="shared" si="10"/>
        <v>0</v>
      </c>
      <c r="T65" s="173">
        <f t="shared" si="10"/>
        <v>0</v>
      </c>
      <c r="U65" s="174">
        <v>0</v>
      </c>
      <c r="V65" s="31">
        <f t="shared" si="11"/>
        <v>0</v>
      </c>
      <c r="W65" s="31">
        <f t="shared" si="12"/>
        <v>0</v>
      </c>
      <c r="X65" s="39">
        <v>0</v>
      </c>
      <c r="Y65" s="31">
        <f t="shared" si="13"/>
        <v>0</v>
      </c>
      <c r="Z65" s="31">
        <f t="shared" si="14"/>
        <v>0</v>
      </c>
      <c r="AA65" s="173">
        <f t="shared" si="15"/>
        <v>0</v>
      </c>
      <c r="AB65" s="175">
        <f t="shared" si="15"/>
        <v>0</v>
      </c>
      <c r="AC65" s="175">
        <f t="shared" si="15"/>
        <v>0</v>
      </c>
      <c r="AD65" s="174"/>
      <c r="AE65" s="33">
        <f t="shared" si="16"/>
        <v>0</v>
      </c>
      <c r="AF65" s="33">
        <f t="shared" si="17"/>
        <v>0</v>
      </c>
      <c r="AG65" s="39">
        <v>0</v>
      </c>
      <c r="AH65" s="33">
        <f t="shared" si="18"/>
        <v>0</v>
      </c>
      <c r="AI65" s="33">
        <f t="shared" si="19"/>
        <v>0</v>
      </c>
      <c r="AJ65" s="33">
        <f t="shared" si="20"/>
        <v>0</v>
      </c>
      <c r="AK65" s="33">
        <f t="shared" si="20"/>
        <v>0</v>
      </c>
      <c r="AL65" s="33">
        <f t="shared" si="20"/>
        <v>0</v>
      </c>
      <c r="AM65" s="174">
        <v>0</v>
      </c>
      <c r="AN65" s="33">
        <f t="shared" si="21"/>
        <v>0</v>
      </c>
      <c r="AO65" s="33">
        <f t="shared" si="22"/>
        <v>0</v>
      </c>
      <c r="AP65" s="39">
        <v>0</v>
      </c>
      <c r="AQ65" s="33">
        <f t="shared" si="23"/>
        <v>0</v>
      </c>
      <c r="AR65" s="33">
        <f t="shared" si="24"/>
        <v>0</v>
      </c>
      <c r="AS65" s="33">
        <f t="shared" si="25"/>
        <v>0</v>
      </c>
      <c r="AT65" s="33">
        <f t="shared" si="25"/>
        <v>0</v>
      </c>
      <c r="AU65" s="33">
        <f t="shared" si="25"/>
        <v>0</v>
      </c>
      <c r="AV65" s="28">
        <v>0</v>
      </c>
      <c r="AW65" s="29">
        <f t="shared" si="26"/>
        <v>0</v>
      </c>
      <c r="AX65" s="29">
        <f t="shared" si="27"/>
        <v>0</v>
      </c>
      <c r="AY65" s="28">
        <v>0</v>
      </c>
      <c r="AZ65" s="33">
        <f t="shared" si="28"/>
        <v>0</v>
      </c>
      <c r="BA65" s="33">
        <f t="shared" si="29"/>
        <v>0</v>
      </c>
      <c r="BB65" s="29">
        <f t="shared" si="30"/>
        <v>0</v>
      </c>
      <c r="BC65" s="29">
        <f t="shared" si="30"/>
        <v>0</v>
      </c>
      <c r="BD65" s="29">
        <f t="shared" si="30"/>
        <v>0</v>
      </c>
      <c r="BE65" s="176">
        <f t="shared" si="0"/>
        <v>4</v>
      </c>
      <c r="BF65" s="35">
        <f t="shared" si="31"/>
        <v>18.736000000000001</v>
      </c>
      <c r="BG65" s="35">
        <f t="shared" si="32"/>
        <v>112.416</v>
      </c>
      <c r="BH65" s="34">
        <f t="shared" si="38"/>
        <v>0</v>
      </c>
      <c r="BI65" s="35">
        <f t="shared" si="38"/>
        <v>0</v>
      </c>
      <c r="BJ65" s="35">
        <f t="shared" si="34"/>
        <v>0</v>
      </c>
      <c r="BK65" s="35">
        <f t="shared" si="35"/>
        <v>4</v>
      </c>
      <c r="BL65" s="35">
        <f t="shared" si="35"/>
        <v>18.736000000000001</v>
      </c>
      <c r="BM65" s="35">
        <f t="shared" si="35"/>
        <v>112.416</v>
      </c>
      <c r="BN65" s="185">
        <f t="shared" si="36"/>
        <v>56.207999999999998</v>
      </c>
      <c r="BO65" s="205">
        <f t="shared" si="37"/>
        <v>112.4</v>
      </c>
    </row>
    <row r="66" spans="1:67" ht="16.5">
      <c r="A66" s="26">
        <v>59</v>
      </c>
      <c r="B66" s="178" t="s">
        <v>667</v>
      </c>
      <c r="C66" s="44">
        <v>1</v>
      </c>
      <c r="D66" s="33">
        <f t="shared" si="1"/>
        <v>4.6840000000000002</v>
      </c>
      <c r="E66" s="31">
        <f t="shared" si="2"/>
        <v>28.103999999999999</v>
      </c>
      <c r="F66" s="28">
        <v>0</v>
      </c>
      <c r="G66" s="33">
        <f t="shared" si="3"/>
        <v>0</v>
      </c>
      <c r="H66" s="33">
        <f t="shared" si="4"/>
        <v>0</v>
      </c>
      <c r="I66" s="173">
        <f t="shared" si="5"/>
        <v>1</v>
      </c>
      <c r="J66" s="173">
        <f t="shared" si="5"/>
        <v>4.6840000000000002</v>
      </c>
      <c r="K66" s="173">
        <f t="shared" si="5"/>
        <v>28.103999999999999</v>
      </c>
      <c r="L66" s="174">
        <v>1</v>
      </c>
      <c r="M66" s="33">
        <f t="shared" si="6"/>
        <v>4.6840000000000002</v>
      </c>
      <c r="N66" s="33">
        <f t="shared" si="7"/>
        <v>28.103999999999999</v>
      </c>
      <c r="O66" s="39">
        <v>0</v>
      </c>
      <c r="P66" s="33">
        <f t="shared" si="8"/>
        <v>0</v>
      </c>
      <c r="Q66" s="33">
        <f t="shared" si="9"/>
        <v>0</v>
      </c>
      <c r="R66" s="173">
        <f t="shared" si="10"/>
        <v>1</v>
      </c>
      <c r="S66" s="173">
        <f t="shared" si="10"/>
        <v>4.6840000000000002</v>
      </c>
      <c r="T66" s="173">
        <f t="shared" si="10"/>
        <v>28.103999999999999</v>
      </c>
      <c r="U66" s="174">
        <v>0</v>
      </c>
      <c r="V66" s="31">
        <f t="shared" si="11"/>
        <v>0</v>
      </c>
      <c r="W66" s="31">
        <f t="shared" si="12"/>
        <v>0</v>
      </c>
      <c r="X66" s="39">
        <v>0</v>
      </c>
      <c r="Y66" s="31">
        <f t="shared" si="13"/>
        <v>0</v>
      </c>
      <c r="Z66" s="31">
        <f t="shared" si="14"/>
        <v>0</v>
      </c>
      <c r="AA66" s="173">
        <f t="shared" si="15"/>
        <v>0</v>
      </c>
      <c r="AB66" s="175">
        <f t="shared" si="15"/>
        <v>0</v>
      </c>
      <c r="AC66" s="175">
        <f t="shared" si="15"/>
        <v>0</v>
      </c>
      <c r="AD66" s="174"/>
      <c r="AE66" s="33">
        <f t="shared" si="16"/>
        <v>0</v>
      </c>
      <c r="AF66" s="33">
        <f t="shared" si="17"/>
        <v>0</v>
      </c>
      <c r="AG66" s="39">
        <v>0</v>
      </c>
      <c r="AH66" s="33">
        <f t="shared" si="18"/>
        <v>0</v>
      </c>
      <c r="AI66" s="33">
        <f t="shared" si="19"/>
        <v>0</v>
      </c>
      <c r="AJ66" s="33">
        <f t="shared" si="20"/>
        <v>0</v>
      </c>
      <c r="AK66" s="33">
        <f t="shared" si="20"/>
        <v>0</v>
      </c>
      <c r="AL66" s="33">
        <f t="shared" si="20"/>
        <v>0</v>
      </c>
      <c r="AM66" s="174">
        <v>2</v>
      </c>
      <c r="AN66" s="33">
        <f t="shared" si="21"/>
        <v>9.3680000000000003</v>
      </c>
      <c r="AO66" s="33">
        <f t="shared" si="22"/>
        <v>56.207999999999998</v>
      </c>
      <c r="AP66" s="39">
        <v>0</v>
      </c>
      <c r="AQ66" s="33">
        <f t="shared" si="23"/>
        <v>0</v>
      </c>
      <c r="AR66" s="33">
        <f t="shared" si="24"/>
        <v>0</v>
      </c>
      <c r="AS66" s="33">
        <f t="shared" si="25"/>
        <v>2</v>
      </c>
      <c r="AT66" s="33">
        <f t="shared" si="25"/>
        <v>9.3680000000000003</v>
      </c>
      <c r="AU66" s="33">
        <f t="shared" si="25"/>
        <v>56.207999999999998</v>
      </c>
      <c r="AV66" s="28">
        <v>0</v>
      </c>
      <c r="AW66" s="29">
        <f t="shared" si="26"/>
        <v>0</v>
      </c>
      <c r="AX66" s="29">
        <f t="shared" si="27"/>
        <v>0</v>
      </c>
      <c r="AY66" s="28">
        <v>0</v>
      </c>
      <c r="AZ66" s="33">
        <f t="shared" si="28"/>
        <v>0</v>
      </c>
      <c r="BA66" s="33">
        <f t="shared" si="29"/>
        <v>0</v>
      </c>
      <c r="BB66" s="29">
        <f t="shared" si="30"/>
        <v>0</v>
      </c>
      <c r="BC66" s="29">
        <f t="shared" si="30"/>
        <v>0</v>
      </c>
      <c r="BD66" s="29">
        <f t="shared" si="30"/>
        <v>0</v>
      </c>
      <c r="BE66" s="176">
        <f t="shared" si="0"/>
        <v>3</v>
      </c>
      <c r="BF66" s="35">
        <f t="shared" si="31"/>
        <v>14.052</v>
      </c>
      <c r="BG66" s="35">
        <f t="shared" si="32"/>
        <v>84.311999999999998</v>
      </c>
      <c r="BH66" s="34">
        <f t="shared" si="38"/>
        <v>0</v>
      </c>
      <c r="BI66" s="35">
        <f t="shared" si="38"/>
        <v>0</v>
      </c>
      <c r="BJ66" s="35">
        <f t="shared" si="34"/>
        <v>0</v>
      </c>
      <c r="BK66" s="35">
        <f t="shared" si="35"/>
        <v>3</v>
      </c>
      <c r="BL66" s="35">
        <f t="shared" si="35"/>
        <v>14.052</v>
      </c>
      <c r="BM66" s="35">
        <f t="shared" si="35"/>
        <v>84.311999999999998</v>
      </c>
      <c r="BN66" s="185">
        <f t="shared" si="36"/>
        <v>42.155999999999999</v>
      </c>
      <c r="BO66" s="205">
        <f t="shared" si="37"/>
        <v>84.3</v>
      </c>
    </row>
    <row r="67" spans="1:67" ht="16.5">
      <c r="A67" s="26">
        <v>60</v>
      </c>
      <c r="B67" s="178" t="s">
        <v>668</v>
      </c>
      <c r="C67" s="44">
        <v>1</v>
      </c>
      <c r="D67" s="33">
        <f t="shared" si="1"/>
        <v>4.6840000000000002</v>
      </c>
      <c r="E67" s="31">
        <f t="shared" si="2"/>
        <v>28.103999999999999</v>
      </c>
      <c r="F67" s="28">
        <v>0</v>
      </c>
      <c r="G67" s="33">
        <f t="shared" si="3"/>
        <v>0</v>
      </c>
      <c r="H67" s="33">
        <f t="shared" si="4"/>
        <v>0</v>
      </c>
      <c r="I67" s="173">
        <f t="shared" si="5"/>
        <v>1</v>
      </c>
      <c r="J67" s="173">
        <f t="shared" si="5"/>
        <v>4.6840000000000002</v>
      </c>
      <c r="K67" s="173">
        <f t="shared" si="5"/>
        <v>28.103999999999999</v>
      </c>
      <c r="L67" s="174"/>
      <c r="M67" s="33">
        <f t="shared" si="6"/>
        <v>0</v>
      </c>
      <c r="N67" s="33">
        <f t="shared" si="7"/>
        <v>0</v>
      </c>
      <c r="O67" s="39">
        <v>0</v>
      </c>
      <c r="P67" s="33">
        <f t="shared" si="8"/>
        <v>0</v>
      </c>
      <c r="Q67" s="33">
        <f t="shared" si="9"/>
        <v>0</v>
      </c>
      <c r="R67" s="173">
        <f t="shared" si="10"/>
        <v>0</v>
      </c>
      <c r="S67" s="173">
        <f t="shared" si="10"/>
        <v>0</v>
      </c>
      <c r="T67" s="173">
        <f t="shared" si="10"/>
        <v>0</v>
      </c>
      <c r="U67" s="174">
        <v>0</v>
      </c>
      <c r="V67" s="31">
        <f t="shared" si="11"/>
        <v>0</v>
      </c>
      <c r="W67" s="31">
        <f t="shared" si="12"/>
        <v>0</v>
      </c>
      <c r="X67" s="39">
        <v>0</v>
      </c>
      <c r="Y67" s="31">
        <f t="shared" si="13"/>
        <v>0</v>
      </c>
      <c r="Z67" s="31">
        <f t="shared" si="14"/>
        <v>0</v>
      </c>
      <c r="AA67" s="173">
        <f t="shared" si="15"/>
        <v>0</v>
      </c>
      <c r="AB67" s="175">
        <f t="shared" si="15"/>
        <v>0</v>
      </c>
      <c r="AC67" s="175">
        <f t="shared" si="15"/>
        <v>0</v>
      </c>
      <c r="AD67" s="174"/>
      <c r="AE67" s="33">
        <f t="shared" si="16"/>
        <v>0</v>
      </c>
      <c r="AF67" s="33">
        <f t="shared" si="17"/>
        <v>0</v>
      </c>
      <c r="AG67" s="39">
        <v>0</v>
      </c>
      <c r="AH67" s="33">
        <f t="shared" si="18"/>
        <v>0</v>
      </c>
      <c r="AI67" s="33">
        <f t="shared" si="19"/>
        <v>0</v>
      </c>
      <c r="AJ67" s="33">
        <f t="shared" si="20"/>
        <v>0</v>
      </c>
      <c r="AK67" s="33">
        <f t="shared" si="20"/>
        <v>0</v>
      </c>
      <c r="AL67" s="33">
        <f t="shared" si="20"/>
        <v>0</v>
      </c>
      <c r="AM67" s="174">
        <v>0</v>
      </c>
      <c r="AN67" s="33">
        <f t="shared" si="21"/>
        <v>0</v>
      </c>
      <c r="AO67" s="33">
        <f t="shared" si="22"/>
        <v>0</v>
      </c>
      <c r="AP67" s="39">
        <v>0</v>
      </c>
      <c r="AQ67" s="33">
        <f t="shared" si="23"/>
        <v>0</v>
      </c>
      <c r="AR67" s="33">
        <f t="shared" si="24"/>
        <v>0</v>
      </c>
      <c r="AS67" s="33">
        <f t="shared" si="25"/>
        <v>0</v>
      </c>
      <c r="AT67" s="33">
        <f t="shared" si="25"/>
        <v>0</v>
      </c>
      <c r="AU67" s="33">
        <f t="shared" si="25"/>
        <v>0</v>
      </c>
      <c r="AV67" s="28">
        <v>0</v>
      </c>
      <c r="AW67" s="29">
        <f t="shared" si="26"/>
        <v>0</v>
      </c>
      <c r="AX67" s="29">
        <f t="shared" si="27"/>
        <v>0</v>
      </c>
      <c r="AY67" s="28">
        <v>0</v>
      </c>
      <c r="AZ67" s="33">
        <f t="shared" si="28"/>
        <v>0</v>
      </c>
      <c r="BA67" s="33">
        <f t="shared" si="29"/>
        <v>0</v>
      </c>
      <c r="BB67" s="29">
        <f t="shared" si="30"/>
        <v>0</v>
      </c>
      <c r="BC67" s="29">
        <f t="shared" si="30"/>
        <v>0</v>
      </c>
      <c r="BD67" s="29">
        <f t="shared" si="30"/>
        <v>0</v>
      </c>
      <c r="BE67" s="176">
        <f t="shared" si="0"/>
        <v>1</v>
      </c>
      <c r="BF67" s="35">
        <f t="shared" si="31"/>
        <v>4.6840000000000002</v>
      </c>
      <c r="BG67" s="35">
        <f t="shared" si="32"/>
        <v>28.103999999999999</v>
      </c>
      <c r="BH67" s="34">
        <f t="shared" si="38"/>
        <v>0</v>
      </c>
      <c r="BI67" s="35">
        <f t="shared" si="38"/>
        <v>0</v>
      </c>
      <c r="BJ67" s="35">
        <f t="shared" si="34"/>
        <v>0</v>
      </c>
      <c r="BK67" s="35">
        <f t="shared" si="35"/>
        <v>1</v>
      </c>
      <c r="BL67" s="35">
        <f t="shared" si="35"/>
        <v>4.6840000000000002</v>
      </c>
      <c r="BM67" s="35">
        <f t="shared" si="35"/>
        <v>28.103999999999999</v>
      </c>
      <c r="BN67" s="185">
        <f t="shared" si="36"/>
        <v>14.052</v>
      </c>
      <c r="BO67" s="205">
        <f t="shared" si="37"/>
        <v>28.1</v>
      </c>
    </row>
    <row r="68" spans="1:67" ht="16.5">
      <c r="A68" s="26">
        <v>61</v>
      </c>
      <c r="B68" s="178" t="s">
        <v>669</v>
      </c>
      <c r="C68" s="44"/>
      <c r="D68" s="33">
        <f t="shared" si="1"/>
        <v>0</v>
      </c>
      <c r="E68" s="31">
        <f t="shared" si="2"/>
        <v>0</v>
      </c>
      <c r="F68" s="28">
        <v>0</v>
      </c>
      <c r="G68" s="33">
        <f t="shared" si="3"/>
        <v>0</v>
      </c>
      <c r="H68" s="33">
        <f t="shared" si="4"/>
        <v>0</v>
      </c>
      <c r="I68" s="173">
        <f t="shared" si="5"/>
        <v>0</v>
      </c>
      <c r="J68" s="173">
        <f t="shared" si="5"/>
        <v>0</v>
      </c>
      <c r="K68" s="173">
        <f t="shared" si="5"/>
        <v>0</v>
      </c>
      <c r="L68" s="174"/>
      <c r="M68" s="33">
        <f t="shared" si="6"/>
        <v>0</v>
      </c>
      <c r="N68" s="33">
        <f t="shared" si="7"/>
        <v>0</v>
      </c>
      <c r="O68" s="39">
        <v>0</v>
      </c>
      <c r="P68" s="33">
        <f t="shared" si="8"/>
        <v>0</v>
      </c>
      <c r="Q68" s="33">
        <f t="shared" si="9"/>
        <v>0</v>
      </c>
      <c r="R68" s="173">
        <f t="shared" si="10"/>
        <v>0</v>
      </c>
      <c r="S68" s="173">
        <f t="shared" si="10"/>
        <v>0</v>
      </c>
      <c r="T68" s="173">
        <f t="shared" si="10"/>
        <v>0</v>
      </c>
      <c r="U68" s="174">
        <v>0</v>
      </c>
      <c r="V68" s="31">
        <f t="shared" si="11"/>
        <v>0</v>
      </c>
      <c r="W68" s="31">
        <f t="shared" si="12"/>
        <v>0</v>
      </c>
      <c r="X68" s="39">
        <v>0</v>
      </c>
      <c r="Y68" s="31">
        <f t="shared" si="13"/>
        <v>0</v>
      </c>
      <c r="Z68" s="31">
        <f t="shared" si="14"/>
        <v>0</v>
      </c>
      <c r="AA68" s="173">
        <f t="shared" si="15"/>
        <v>0</v>
      </c>
      <c r="AB68" s="175">
        <f t="shared" si="15"/>
        <v>0</v>
      </c>
      <c r="AC68" s="175">
        <f t="shared" si="15"/>
        <v>0</v>
      </c>
      <c r="AD68" s="174"/>
      <c r="AE68" s="33">
        <f t="shared" si="16"/>
        <v>0</v>
      </c>
      <c r="AF68" s="33">
        <f t="shared" si="17"/>
        <v>0</v>
      </c>
      <c r="AG68" s="39">
        <v>0</v>
      </c>
      <c r="AH68" s="33">
        <f t="shared" si="18"/>
        <v>0</v>
      </c>
      <c r="AI68" s="33">
        <f t="shared" si="19"/>
        <v>0</v>
      </c>
      <c r="AJ68" s="33">
        <f t="shared" si="20"/>
        <v>0</v>
      </c>
      <c r="AK68" s="33">
        <f t="shared" si="20"/>
        <v>0</v>
      </c>
      <c r="AL68" s="33">
        <f t="shared" si="20"/>
        <v>0</v>
      </c>
      <c r="AM68" s="174"/>
      <c r="AN68" s="33">
        <f t="shared" si="21"/>
        <v>0</v>
      </c>
      <c r="AO68" s="33">
        <f t="shared" si="22"/>
        <v>0</v>
      </c>
      <c r="AP68" s="39">
        <v>0</v>
      </c>
      <c r="AQ68" s="33">
        <f t="shared" si="23"/>
        <v>0</v>
      </c>
      <c r="AR68" s="33">
        <f t="shared" si="24"/>
        <v>0</v>
      </c>
      <c r="AS68" s="33">
        <f t="shared" si="25"/>
        <v>0</v>
      </c>
      <c r="AT68" s="33">
        <f t="shared" si="25"/>
        <v>0</v>
      </c>
      <c r="AU68" s="33">
        <f t="shared" si="25"/>
        <v>0</v>
      </c>
      <c r="AV68" s="28">
        <v>0</v>
      </c>
      <c r="AW68" s="29">
        <f t="shared" si="26"/>
        <v>0</v>
      </c>
      <c r="AX68" s="29">
        <f t="shared" si="27"/>
        <v>0</v>
      </c>
      <c r="AY68" s="28">
        <v>0</v>
      </c>
      <c r="AZ68" s="33">
        <f t="shared" si="28"/>
        <v>0</v>
      </c>
      <c r="BA68" s="33">
        <f t="shared" si="29"/>
        <v>0</v>
      </c>
      <c r="BB68" s="29">
        <f t="shared" si="30"/>
        <v>0</v>
      </c>
      <c r="BC68" s="29">
        <f t="shared" si="30"/>
        <v>0</v>
      </c>
      <c r="BD68" s="29">
        <f t="shared" si="30"/>
        <v>0</v>
      </c>
      <c r="BE68" s="176">
        <f t="shared" si="0"/>
        <v>0</v>
      </c>
      <c r="BF68" s="35">
        <f t="shared" si="31"/>
        <v>0</v>
      </c>
      <c r="BG68" s="35">
        <f t="shared" si="32"/>
        <v>0</v>
      </c>
      <c r="BH68" s="34">
        <f t="shared" si="38"/>
        <v>0</v>
      </c>
      <c r="BI68" s="35">
        <f t="shared" si="38"/>
        <v>0</v>
      </c>
      <c r="BJ68" s="35">
        <f t="shared" si="34"/>
        <v>0</v>
      </c>
      <c r="BK68" s="35">
        <f t="shared" si="35"/>
        <v>0</v>
      </c>
      <c r="BL68" s="35">
        <f t="shared" si="35"/>
        <v>0</v>
      </c>
      <c r="BM68" s="35">
        <f t="shared" si="35"/>
        <v>0</v>
      </c>
      <c r="BN68" s="185">
        <f t="shared" si="36"/>
        <v>0</v>
      </c>
      <c r="BO68" s="205">
        <f t="shared" si="37"/>
        <v>0</v>
      </c>
    </row>
    <row r="69" spans="1:67" ht="16.5">
      <c r="A69" s="26">
        <v>62</v>
      </c>
      <c r="B69" s="178" t="s">
        <v>670</v>
      </c>
      <c r="C69" s="44">
        <v>1</v>
      </c>
      <c r="D69" s="33">
        <f t="shared" si="1"/>
        <v>4.6840000000000002</v>
      </c>
      <c r="E69" s="31">
        <f t="shared" si="2"/>
        <v>28.103999999999999</v>
      </c>
      <c r="F69" s="28">
        <v>0</v>
      </c>
      <c r="G69" s="33">
        <f t="shared" si="3"/>
        <v>0</v>
      </c>
      <c r="H69" s="33">
        <f t="shared" si="4"/>
        <v>0</v>
      </c>
      <c r="I69" s="173">
        <f t="shared" si="5"/>
        <v>1</v>
      </c>
      <c r="J69" s="173">
        <f t="shared" si="5"/>
        <v>4.6840000000000002</v>
      </c>
      <c r="K69" s="173">
        <f t="shared" si="5"/>
        <v>28.103999999999999</v>
      </c>
      <c r="L69" s="174"/>
      <c r="M69" s="33">
        <f t="shared" si="6"/>
        <v>0</v>
      </c>
      <c r="N69" s="33">
        <f t="shared" si="7"/>
        <v>0</v>
      </c>
      <c r="O69" s="39">
        <v>0</v>
      </c>
      <c r="P69" s="33">
        <f t="shared" si="8"/>
        <v>0</v>
      </c>
      <c r="Q69" s="33">
        <f t="shared" si="9"/>
        <v>0</v>
      </c>
      <c r="R69" s="173">
        <f t="shared" si="10"/>
        <v>0</v>
      </c>
      <c r="S69" s="173">
        <f t="shared" si="10"/>
        <v>0</v>
      </c>
      <c r="T69" s="173">
        <f t="shared" si="10"/>
        <v>0</v>
      </c>
      <c r="U69" s="174">
        <v>0</v>
      </c>
      <c r="V69" s="31">
        <f t="shared" si="11"/>
        <v>0</v>
      </c>
      <c r="W69" s="31">
        <f t="shared" si="12"/>
        <v>0</v>
      </c>
      <c r="X69" s="39">
        <v>0</v>
      </c>
      <c r="Y69" s="31">
        <f t="shared" si="13"/>
        <v>0</v>
      </c>
      <c r="Z69" s="31">
        <f t="shared" si="14"/>
        <v>0</v>
      </c>
      <c r="AA69" s="173">
        <f t="shared" si="15"/>
        <v>0</v>
      </c>
      <c r="AB69" s="175">
        <f t="shared" si="15"/>
        <v>0</v>
      </c>
      <c r="AC69" s="175">
        <f t="shared" si="15"/>
        <v>0</v>
      </c>
      <c r="AD69" s="174"/>
      <c r="AE69" s="33">
        <f t="shared" si="16"/>
        <v>0</v>
      </c>
      <c r="AF69" s="33">
        <f t="shared" si="17"/>
        <v>0</v>
      </c>
      <c r="AG69" s="39">
        <v>0</v>
      </c>
      <c r="AH69" s="33">
        <f t="shared" si="18"/>
        <v>0</v>
      </c>
      <c r="AI69" s="33">
        <f t="shared" si="19"/>
        <v>0</v>
      </c>
      <c r="AJ69" s="33">
        <f t="shared" si="20"/>
        <v>0</v>
      </c>
      <c r="AK69" s="33">
        <f t="shared" si="20"/>
        <v>0</v>
      </c>
      <c r="AL69" s="33">
        <f t="shared" si="20"/>
        <v>0</v>
      </c>
      <c r="AM69" s="174"/>
      <c r="AN69" s="33">
        <f t="shared" si="21"/>
        <v>0</v>
      </c>
      <c r="AO69" s="33">
        <f t="shared" si="22"/>
        <v>0</v>
      </c>
      <c r="AP69" s="39">
        <v>0</v>
      </c>
      <c r="AQ69" s="33">
        <f t="shared" si="23"/>
        <v>0</v>
      </c>
      <c r="AR69" s="33">
        <f t="shared" si="24"/>
        <v>0</v>
      </c>
      <c r="AS69" s="33">
        <f t="shared" si="25"/>
        <v>0</v>
      </c>
      <c r="AT69" s="33">
        <f t="shared" si="25"/>
        <v>0</v>
      </c>
      <c r="AU69" s="33">
        <f t="shared" si="25"/>
        <v>0</v>
      </c>
      <c r="AV69" s="28">
        <v>0</v>
      </c>
      <c r="AW69" s="29">
        <f t="shared" si="26"/>
        <v>0</v>
      </c>
      <c r="AX69" s="29">
        <f t="shared" si="27"/>
        <v>0</v>
      </c>
      <c r="AY69" s="28">
        <v>0</v>
      </c>
      <c r="AZ69" s="33">
        <f t="shared" si="28"/>
        <v>0</v>
      </c>
      <c r="BA69" s="33">
        <f t="shared" si="29"/>
        <v>0</v>
      </c>
      <c r="BB69" s="29">
        <f t="shared" si="30"/>
        <v>0</v>
      </c>
      <c r="BC69" s="29">
        <f t="shared" si="30"/>
        <v>0</v>
      </c>
      <c r="BD69" s="29">
        <f t="shared" si="30"/>
        <v>0</v>
      </c>
      <c r="BE69" s="176">
        <f t="shared" si="0"/>
        <v>1</v>
      </c>
      <c r="BF69" s="35">
        <f t="shared" si="31"/>
        <v>4.6840000000000002</v>
      </c>
      <c r="BG69" s="35">
        <f t="shared" si="32"/>
        <v>28.103999999999999</v>
      </c>
      <c r="BH69" s="34">
        <f t="shared" si="38"/>
        <v>0</v>
      </c>
      <c r="BI69" s="35">
        <f t="shared" si="38"/>
        <v>0</v>
      </c>
      <c r="BJ69" s="35">
        <f t="shared" si="34"/>
        <v>0</v>
      </c>
      <c r="BK69" s="35">
        <f t="shared" si="35"/>
        <v>1</v>
      </c>
      <c r="BL69" s="35">
        <f t="shared" si="35"/>
        <v>4.6840000000000002</v>
      </c>
      <c r="BM69" s="35">
        <f t="shared" si="35"/>
        <v>28.103999999999999</v>
      </c>
      <c r="BN69" s="185">
        <f t="shared" si="36"/>
        <v>14.052</v>
      </c>
      <c r="BO69" s="205">
        <f t="shared" si="37"/>
        <v>28.1</v>
      </c>
    </row>
    <row r="70" spans="1:67" ht="16.5">
      <c r="A70" s="26">
        <v>63</v>
      </c>
      <c r="B70" s="178" t="s">
        <v>671</v>
      </c>
      <c r="C70" s="44">
        <v>1</v>
      </c>
      <c r="D70" s="33">
        <f t="shared" si="1"/>
        <v>4.6840000000000002</v>
      </c>
      <c r="E70" s="31">
        <f t="shared" si="2"/>
        <v>28.103999999999999</v>
      </c>
      <c r="F70" s="28">
        <v>0</v>
      </c>
      <c r="G70" s="33">
        <f t="shared" si="3"/>
        <v>0</v>
      </c>
      <c r="H70" s="33">
        <f t="shared" si="4"/>
        <v>0</v>
      </c>
      <c r="I70" s="173">
        <f t="shared" si="5"/>
        <v>1</v>
      </c>
      <c r="J70" s="173">
        <f t="shared" si="5"/>
        <v>4.6840000000000002</v>
      </c>
      <c r="K70" s="173">
        <f t="shared" si="5"/>
        <v>28.103999999999999</v>
      </c>
      <c r="L70" s="174"/>
      <c r="M70" s="33">
        <f t="shared" si="6"/>
        <v>0</v>
      </c>
      <c r="N70" s="33">
        <f t="shared" si="7"/>
        <v>0</v>
      </c>
      <c r="O70" s="39">
        <v>0</v>
      </c>
      <c r="P70" s="33">
        <f t="shared" si="8"/>
        <v>0</v>
      </c>
      <c r="Q70" s="33">
        <f t="shared" si="9"/>
        <v>0</v>
      </c>
      <c r="R70" s="173">
        <f t="shared" si="10"/>
        <v>0</v>
      </c>
      <c r="S70" s="173">
        <f t="shared" si="10"/>
        <v>0</v>
      </c>
      <c r="T70" s="173">
        <f t="shared" si="10"/>
        <v>0</v>
      </c>
      <c r="U70" s="174">
        <v>0</v>
      </c>
      <c r="V70" s="31">
        <f t="shared" si="11"/>
        <v>0</v>
      </c>
      <c r="W70" s="31">
        <f t="shared" si="12"/>
        <v>0</v>
      </c>
      <c r="X70" s="39">
        <v>0</v>
      </c>
      <c r="Y70" s="31">
        <f t="shared" si="13"/>
        <v>0</v>
      </c>
      <c r="Z70" s="31">
        <f t="shared" si="14"/>
        <v>0</v>
      </c>
      <c r="AA70" s="173">
        <f t="shared" si="15"/>
        <v>0</v>
      </c>
      <c r="AB70" s="175">
        <f t="shared" si="15"/>
        <v>0</v>
      </c>
      <c r="AC70" s="175">
        <f t="shared" si="15"/>
        <v>0</v>
      </c>
      <c r="AD70" s="174"/>
      <c r="AE70" s="33">
        <f t="shared" si="16"/>
        <v>0</v>
      </c>
      <c r="AF70" s="33">
        <f t="shared" si="17"/>
        <v>0</v>
      </c>
      <c r="AG70" s="39">
        <v>0</v>
      </c>
      <c r="AH70" s="33">
        <f t="shared" si="18"/>
        <v>0</v>
      </c>
      <c r="AI70" s="33">
        <f t="shared" si="19"/>
        <v>0</v>
      </c>
      <c r="AJ70" s="33">
        <f t="shared" si="20"/>
        <v>0</v>
      </c>
      <c r="AK70" s="33">
        <f t="shared" si="20"/>
        <v>0</v>
      </c>
      <c r="AL70" s="33">
        <f t="shared" si="20"/>
        <v>0</v>
      </c>
      <c r="AM70" s="174"/>
      <c r="AN70" s="33">
        <f t="shared" si="21"/>
        <v>0</v>
      </c>
      <c r="AO70" s="33">
        <f t="shared" si="22"/>
        <v>0</v>
      </c>
      <c r="AP70" s="39">
        <v>0</v>
      </c>
      <c r="AQ70" s="33">
        <f t="shared" si="23"/>
        <v>0</v>
      </c>
      <c r="AR70" s="33">
        <f t="shared" si="24"/>
        <v>0</v>
      </c>
      <c r="AS70" s="33">
        <f t="shared" si="25"/>
        <v>0</v>
      </c>
      <c r="AT70" s="33">
        <f t="shared" si="25"/>
        <v>0</v>
      </c>
      <c r="AU70" s="33">
        <f t="shared" si="25"/>
        <v>0</v>
      </c>
      <c r="AV70" s="28">
        <v>0</v>
      </c>
      <c r="AW70" s="29">
        <f t="shared" si="26"/>
        <v>0</v>
      </c>
      <c r="AX70" s="29">
        <f t="shared" si="27"/>
        <v>0</v>
      </c>
      <c r="AY70" s="28">
        <v>0</v>
      </c>
      <c r="AZ70" s="33">
        <f t="shared" si="28"/>
        <v>0</v>
      </c>
      <c r="BA70" s="33">
        <f t="shared" si="29"/>
        <v>0</v>
      </c>
      <c r="BB70" s="29">
        <f t="shared" si="30"/>
        <v>0</v>
      </c>
      <c r="BC70" s="29">
        <f t="shared" si="30"/>
        <v>0</v>
      </c>
      <c r="BD70" s="29">
        <f t="shared" si="30"/>
        <v>0</v>
      </c>
      <c r="BE70" s="176">
        <f t="shared" si="0"/>
        <v>1</v>
      </c>
      <c r="BF70" s="35">
        <f t="shared" si="31"/>
        <v>4.6840000000000002</v>
      </c>
      <c r="BG70" s="35">
        <f t="shared" si="32"/>
        <v>28.103999999999999</v>
      </c>
      <c r="BH70" s="34">
        <f t="shared" si="38"/>
        <v>0</v>
      </c>
      <c r="BI70" s="35">
        <f t="shared" si="38"/>
        <v>0</v>
      </c>
      <c r="BJ70" s="35">
        <f t="shared" si="34"/>
        <v>0</v>
      </c>
      <c r="BK70" s="35">
        <f t="shared" si="35"/>
        <v>1</v>
      </c>
      <c r="BL70" s="35">
        <f t="shared" si="35"/>
        <v>4.6840000000000002</v>
      </c>
      <c r="BM70" s="35">
        <f t="shared" si="35"/>
        <v>28.103999999999999</v>
      </c>
      <c r="BN70" s="185">
        <f t="shared" si="36"/>
        <v>14.052</v>
      </c>
      <c r="BO70" s="205">
        <f t="shared" si="37"/>
        <v>28.1</v>
      </c>
    </row>
    <row r="71" spans="1:67" ht="16.5">
      <c r="A71" s="26">
        <v>64</v>
      </c>
      <c r="B71" s="178" t="s">
        <v>672</v>
      </c>
      <c r="C71" s="44">
        <v>1</v>
      </c>
      <c r="D71" s="33">
        <f t="shared" si="1"/>
        <v>4.6840000000000002</v>
      </c>
      <c r="E71" s="31">
        <f t="shared" si="2"/>
        <v>28.103999999999999</v>
      </c>
      <c r="F71" s="28">
        <v>0</v>
      </c>
      <c r="G71" s="33">
        <f t="shared" si="3"/>
        <v>0</v>
      </c>
      <c r="H71" s="33">
        <f t="shared" si="4"/>
        <v>0</v>
      </c>
      <c r="I71" s="173">
        <f t="shared" si="5"/>
        <v>1</v>
      </c>
      <c r="J71" s="173">
        <f t="shared" si="5"/>
        <v>4.6840000000000002</v>
      </c>
      <c r="K71" s="173">
        <f t="shared" si="5"/>
        <v>28.103999999999999</v>
      </c>
      <c r="L71" s="174">
        <v>1</v>
      </c>
      <c r="M71" s="33">
        <f t="shared" si="6"/>
        <v>4.6840000000000002</v>
      </c>
      <c r="N71" s="33">
        <f t="shared" si="7"/>
        <v>28.103999999999999</v>
      </c>
      <c r="O71" s="39">
        <v>0</v>
      </c>
      <c r="P71" s="33">
        <f t="shared" si="8"/>
        <v>0</v>
      </c>
      <c r="Q71" s="33">
        <f t="shared" si="9"/>
        <v>0</v>
      </c>
      <c r="R71" s="173">
        <f t="shared" si="10"/>
        <v>1</v>
      </c>
      <c r="S71" s="173">
        <f t="shared" si="10"/>
        <v>4.6840000000000002</v>
      </c>
      <c r="T71" s="173">
        <f t="shared" si="10"/>
        <v>28.103999999999999</v>
      </c>
      <c r="U71" s="174">
        <v>0</v>
      </c>
      <c r="V71" s="31">
        <f t="shared" si="11"/>
        <v>0</v>
      </c>
      <c r="W71" s="31">
        <f t="shared" si="12"/>
        <v>0</v>
      </c>
      <c r="X71" s="39">
        <v>0</v>
      </c>
      <c r="Y71" s="31">
        <f t="shared" si="13"/>
        <v>0</v>
      </c>
      <c r="Z71" s="31">
        <f t="shared" si="14"/>
        <v>0</v>
      </c>
      <c r="AA71" s="173">
        <f t="shared" si="15"/>
        <v>0</v>
      </c>
      <c r="AB71" s="175">
        <f t="shared" si="15"/>
        <v>0</v>
      </c>
      <c r="AC71" s="175">
        <f t="shared" si="15"/>
        <v>0</v>
      </c>
      <c r="AD71" s="174"/>
      <c r="AE71" s="33">
        <f t="shared" si="16"/>
        <v>0</v>
      </c>
      <c r="AF71" s="33">
        <f t="shared" si="17"/>
        <v>0</v>
      </c>
      <c r="AG71" s="39">
        <v>0</v>
      </c>
      <c r="AH71" s="33">
        <f t="shared" si="18"/>
        <v>0</v>
      </c>
      <c r="AI71" s="33">
        <f t="shared" si="19"/>
        <v>0</v>
      </c>
      <c r="AJ71" s="33">
        <f t="shared" si="20"/>
        <v>0</v>
      </c>
      <c r="AK71" s="33">
        <f t="shared" si="20"/>
        <v>0</v>
      </c>
      <c r="AL71" s="33">
        <f t="shared" si="20"/>
        <v>0</v>
      </c>
      <c r="AM71" s="174">
        <v>1</v>
      </c>
      <c r="AN71" s="33">
        <f t="shared" si="21"/>
        <v>4.6840000000000002</v>
      </c>
      <c r="AO71" s="33">
        <f t="shared" si="22"/>
        <v>28.103999999999999</v>
      </c>
      <c r="AP71" s="39">
        <v>0</v>
      </c>
      <c r="AQ71" s="33">
        <f t="shared" si="23"/>
        <v>0</v>
      </c>
      <c r="AR71" s="33">
        <f t="shared" si="24"/>
        <v>0</v>
      </c>
      <c r="AS71" s="33">
        <f t="shared" si="25"/>
        <v>1</v>
      </c>
      <c r="AT71" s="33">
        <f t="shared" si="25"/>
        <v>4.6840000000000002</v>
      </c>
      <c r="AU71" s="33">
        <f t="shared" si="25"/>
        <v>28.103999999999999</v>
      </c>
      <c r="AV71" s="28">
        <v>0</v>
      </c>
      <c r="AW71" s="29">
        <f t="shared" si="26"/>
        <v>0</v>
      </c>
      <c r="AX71" s="29">
        <f t="shared" si="27"/>
        <v>0</v>
      </c>
      <c r="AY71" s="28">
        <v>0</v>
      </c>
      <c r="AZ71" s="33">
        <f t="shared" si="28"/>
        <v>0</v>
      </c>
      <c r="BA71" s="33">
        <f t="shared" si="29"/>
        <v>0</v>
      </c>
      <c r="BB71" s="29">
        <f t="shared" si="30"/>
        <v>0</v>
      </c>
      <c r="BC71" s="29">
        <f t="shared" si="30"/>
        <v>0</v>
      </c>
      <c r="BD71" s="29">
        <f t="shared" si="30"/>
        <v>0</v>
      </c>
      <c r="BE71" s="176">
        <f t="shared" si="0"/>
        <v>2</v>
      </c>
      <c r="BF71" s="35">
        <f t="shared" si="31"/>
        <v>9.3680000000000003</v>
      </c>
      <c r="BG71" s="35">
        <f t="shared" si="32"/>
        <v>56.207999999999998</v>
      </c>
      <c r="BH71" s="34">
        <f t="shared" si="38"/>
        <v>0</v>
      </c>
      <c r="BI71" s="35">
        <f t="shared" si="38"/>
        <v>0</v>
      </c>
      <c r="BJ71" s="35">
        <f t="shared" si="34"/>
        <v>0</v>
      </c>
      <c r="BK71" s="35">
        <f t="shared" si="35"/>
        <v>2</v>
      </c>
      <c r="BL71" s="35">
        <f t="shared" si="35"/>
        <v>9.3680000000000003</v>
      </c>
      <c r="BM71" s="35">
        <f t="shared" si="35"/>
        <v>56.207999999999998</v>
      </c>
      <c r="BN71" s="185">
        <f t="shared" si="36"/>
        <v>28.103999999999999</v>
      </c>
      <c r="BO71" s="205">
        <f t="shared" si="37"/>
        <v>56.2</v>
      </c>
    </row>
    <row r="72" spans="1:67" ht="16.5">
      <c r="A72" s="26">
        <v>65</v>
      </c>
      <c r="B72" s="178" t="s">
        <v>673</v>
      </c>
      <c r="C72" s="44">
        <v>2</v>
      </c>
      <c r="D72" s="33">
        <f t="shared" si="1"/>
        <v>9.3680000000000003</v>
      </c>
      <c r="E72" s="31">
        <f t="shared" si="2"/>
        <v>56.207999999999998</v>
      </c>
      <c r="F72" s="28">
        <v>0</v>
      </c>
      <c r="G72" s="33">
        <f t="shared" si="3"/>
        <v>0</v>
      </c>
      <c r="H72" s="33">
        <f t="shared" si="4"/>
        <v>0</v>
      </c>
      <c r="I72" s="173">
        <f t="shared" si="5"/>
        <v>2</v>
      </c>
      <c r="J72" s="173">
        <f t="shared" si="5"/>
        <v>9.3680000000000003</v>
      </c>
      <c r="K72" s="173">
        <f t="shared" si="5"/>
        <v>56.207999999999998</v>
      </c>
      <c r="L72" s="174">
        <v>2</v>
      </c>
      <c r="M72" s="33">
        <f t="shared" si="6"/>
        <v>9.3680000000000003</v>
      </c>
      <c r="N72" s="33">
        <f t="shared" si="7"/>
        <v>56.207999999999998</v>
      </c>
      <c r="O72" s="39">
        <v>0</v>
      </c>
      <c r="P72" s="33">
        <f t="shared" si="8"/>
        <v>0</v>
      </c>
      <c r="Q72" s="33">
        <f t="shared" si="9"/>
        <v>0</v>
      </c>
      <c r="R72" s="173">
        <f t="shared" si="10"/>
        <v>2</v>
      </c>
      <c r="S72" s="173">
        <f t="shared" si="10"/>
        <v>9.3680000000000003</v>
      </c>
      <c r="T72" s="173">
        <f t="shared" si="10"/>
        <v>56.207999999999998</v>
      </c>
      <c r="U72" s="174">
        <v>2</v>
      </c>
      <c r="V72" s="31">
        <f t="shared" si="11"/>
        <v>9.3680000000000003</v>
      </c>
      <c r="W72" s="31">
        <f t="shared" si="12"/>
        <v>56.207999999999998</v>
      </c>
      <c r="X72" s="39">
        <v>0</v>
      </c>
      <c r="Y72" s="31">
        <f t="shared" si="13"/>
        <v>0</v>
      </c>
      <c r="Z72" s="31">
        <f t="shared" si="14"/>
        <v>0</v>
      </c>
      <c r="AA72" s="173">
        <f t="shared" si="15"/>
        <v>2</v>
      </c>
      <c r="AB72" s="175">
        <f t="shared" si="15"/>
        <v>9.3680000000000003</v>
      </c>
      <c r="AC72" s="175">
        <f t="shared" si="15"/>
        <v>56.207999999999998</v>
      </c>
      <c r="AD72" s="174"/>
      <c r="AE72" s="33">
        <f t="shared" si="16"/>
        <v>0</v>
      </c>
      <c r="AF72" s="33">
        <f t="shared" si="17"/>
        <v>0</v>
      </c>
      <c r="AG72" s="39">
        <v>0</v>
      </c>
      <c r="AH72" s="33">
        <f t="shared" si="18"/>
        <v>0</v>
      </c>
      <c r="AI72" s="33">
        <f t="shared" si="19"/>
        <v>0</v>
      </c>
      <c r="AJ72" s="33">
        <f t="shared" si="20"/>
        <v>0</v>
      </c>
      <c r="AK72" s="33">
        <f t="shared" si="20"/>
        <v>0</v>
      </c>
      <c r="AL72" s="33">
        <f t="shared" si="20"/>
        <v>0</v>
      </c>
      <c r="AM72" s="174"/>
      <c r="AN72" s="33">
        <f t="shared" si="21"/>
        <v>0</v>
      </c>
      <c r="AO72" s="33">
        <f t="shared" si="22"/>
        <v>0</v>
      </c>
      <c r="AP72" s="39">
        <v>0</v>
      </c>
      <c r="AQ72" s="33">
        <f t="shared" si="23"/>
        <v>0</v>
      </c>
      <c r="AR72" s="33">
        <f t="shared" si="24"/>
        <v>0</v>
      </c>
      <c r="AS72" s="33">
        <f t="shared" si="25"/>
        <v>0</v>
      </c>
      <c r="AT72" s="33">
        <f t="shared" si="25"/>
        <v>0</v>
      </c>
      <c r="AU72" s="33">
        <f t="shared" si="25"/>
        <v>0</v>
      </c>
      <c r="AV72" s="28">
        <v>0</v>
      </c>
      <c r="AW72" s="29">
        <f t="shared" si="26"/>
        <v>0</v>
      </c>
      <c r="AX72" s="29">
        <f t="shared" si="27"/>
        <v>0</v>
      </c>
      <c r="AY72" s="28">
        <v>0</v>
      </c>
      <c r="AZ72" s="33">
        <f t="shared" si="28"/>
        <v>0</v>
      </c>
      <c r="BA72" s="33">
        <f t="shared" si="29"/>
        <v>0</v>
      </c>
      <c r="BB72" s="29">
        <f t="shared" si="30"/>
        <v>0</v>
      </c>
      <c r="BC72" s="29">
        <f t="shared" si="30"/>
        <v>0</v>
      </c>
      <c r="BD72" s="29">
        <f t="shared" si="30"/>
        <v>0</v>
      </c>
      <c r="BE72" s="176">
        <f t="shared" ref="BE72:BE105" si="39">C72+U72+AM72</f>
        <v>4</v>
      </c>
      <c r="BF72" s="35">
        <f t="shared" si="31"/>
        <v>18.736000000000001</v>
      </c>
      <c r="BG72" s="35">
        <f t="shared" si="32"/>
        <v>112.416</v>
      </c>
      <c r="BH72" s="34">
        <f t="shared" si="38"/>
        <v>0</v>
      </c>
      <c r="BI72" s="35">
        <f t="shared" si="38"/>
        <v>0</v>
      </c>
      <c r="BJ72" s="35">
        <f t="shared" si="34"/>
        <v>0</v>
      </c>
      <c r="BK72" s="35">
        <f t="shared" si="35"/>
        <v>4</v>
      </c>
      <c r="BL72" s="35">
        <f t="shared" si="35"/>
        <v>18.736000000000001</v>
      </c>
      <c r="BM72" s="35">
        <f t="shared" si="35"/>
        <v>112.416</v>
      </c>
      <c r="BN72" s="185">
        <f t="shared" si="36"/>
        <v>56.207999999999998</v>
      </c>
      <c r="BO72" s="205">
        <f t="shared" si="37"/>
        <v>112.4</v>
      </c>
    </row>
    <row r="73" spans="1:67" ht="16.5">
      <c r="A73" s="26">
        <v>66</v>
      </c>
      <c r="B73" s="178" t="s">
        <v>674</v>
      </c>
      <c r="C73" s="44"/>
      <c r="D73" s="33">
        <f t="shared" ref="D73:D104" si="40">C73*4.684</f>
        <v>0</v>
      </c>
      <c r="E73" s="31">
        <f t="shared" ref="E73:E104" si="41">D73*6</f>
        <v>0</v>
      </c>
      <c r="F73" s="28">
        <v>0</v>
      </c>
      <c r="G73" s="33">
        <f t="shared" ref="G73:G104" si="42">F73*2.2</f>
        <v>0</v>
      </c>
      <c r="H73" s="33">
        <f t="shared" ref="H73:H104" si="43">G73*6</f>
        <v>0</v>
      </c>
      <c r="I73" s="173">
        <f t="shared" ref="I73:K105" si="44">C73+F73</f>
        <v>0</v>
      </c>
      <c r="J73" s="173">
        <f t="shared" si="44"/>
        <v>0</v>
      </c>
      <c r="K73" s="173">
        <f t="shared" si="44"/>
        <v>0</v>
      </c>
      <c r="L73" s="174"/>
      <c r="M73" s="33">
        <f t="shared" ref="M73:M104" si="45">L73*4.684</f>
        <v>0</v>
      </c>
      <c r="N73" s="33">
        <f t="shared" ref="N73:N104" si="46">M73*6</f>
        <v>0</v>
      </c>
      <c r="O73" s="39">
        <v>0</v>
      </c>
      <c r="P73" s="33">
        <f t="shared" ref="P73:P104" si="47">O73*2.2</f>
        <v>0</v>
      </c>
      <c r="Q73" s="33">
        <f t="shared" ref="Q73:Q104" si="48">P73*6</f>
        <v>0</v>
      </c>
      <c r="R73" s="173">
        <f t="shared" ref="R73:T104" si="49">L73+O73</f>
        <v>0</v>
      </c>
      <c r="S73" s="173">
        <f t="shared" si="49"/>
        <v>0</v>
      </c>
      <c r="T73" s="173">
        <f t="shared" si="49"/>
        <v>0</v>
      </c>
      <c r="U73" s="174">
        <v>3</v>
      </c>
      <c r="V73" s="31">
        <f t="shared" ref="V73:V104" si="50">U73*4.684</f>
        <v>14.052</v>
      </c>
      <c r="W73" s="31">
        <f t="shared" ref="W73:W104" si="51">V73*6</f>
        <v>84.311999999999998</v>
      </c>
      <c r="X73" s="39">
        <v>0</v>
      </c>
      <c r="Y73" s="31">
        <f t="shared" ref="Y73:Y104" si="52">X73*2.2</f>
        <v>0</v>
      </c>
      <c r="Z73" s="31">
        <f t="shared" ref="Z73:Z104" si="53">Y73*6</f>
        <v>0</v>
      </c>
      <c r="AA73" s="173">
        <f t="shared" ref="AA73:AC104" si="54">U73+X73</f>
        <v>3</v>
      </c>
      <c r="AB73" s="175">
        <f t="shared" si="54"/>
        <v>14.052</v>
      </c>
      <c r="AC73" s="175">
        <f t="shared" si="54"/>
        <v>84.311999999999998</v>
      </c>
      <c r="AD73" s="174"/>
      <c r="AE73" s="33">
        <f t="shared" ref="AE73:AE104" si="55">AD73*4.684</f>
        <v>0</v>
      </c>
      <c r="AF73" s="33">
        <f t="shared" ref="AF73:AF104" si="56">AE73*6</f>
        <v>0</v>
      </c>
      <c r="AG73" s="39">
        <v>0</v>
      </c>
      <c r="AH73" s="33">
        <f t="shared" ref="AH73:AH105" si="57">AG73*2.2</f>
        <v>0</v>
      </c>
      <c r="AI73" s="33">
        <f t="shared" ref="AI73:AI104" si="58">AH73*6</f>
        <v>0</v>
      </c>
      <c r="AJ73" s="33">
        <f t="shared" ref="AJ73:AL105" si="59">AD73+AG73</f>
        <v>0</v>
      </c>
      <c r="AK73" s="33">
        <f t="shared" si="59"/>
        <v>0</v>
      </c>
      <c r="AL73" s="33">
        <f t="shared" si="59"/>
        <v>0</v>
      </c>
      <c r="AM73" s="174">
        <v>1</v>
      </c>
      <c r="AN73" s="33">
        <f t="shared" ref="AN73:AN104" si="60">AM73*4.684</f>
        <v>4.6840000000000002</v>
      </c>
      <c r="AO73" s="33">
        <f t="shared" ref="AO73:AO104" si="61">AN73*6</f>
        <v>28.103999999999999</v>
      </c>
      <c r="AP73" s="39">
        <v>0</v>
      </c>
      <c r="AQ73" s="33">
        <f t="shared" ref="AQ73:AQ105" si="62">AP73*2.2</f>
        <v>0</v>
      </c>
      <c r="AR73" s="33">
        <f t="shared" ref="AR73:AR104" si="63">AQ73*6</f>
        <v>0</v>
      </c>
      <c r="AS73" s="33">
        <f t="shared" ref="AS73:AU105" si="64">AM73+AP73</f>
        <v>1</v>
      </c>
      <c r="AT73" s="33">
        <f t="shared" si="64"/>
        <v>4.6840000000000002</v>
      </c>
      <c r="AU73" s="33">
        <f t="shared" si="64"/>
        <v>28.103999999999999</v>
      </c>
      <c r="AV73" s="28">
        <v>0</v>
      </c>
      <c r="AW73" s="29">
        <f t="shared" ref="AW73:AW104" si="65">AV73*4.684</f>
        <v>0</v>
      </c>
      <c r="AX73" s="29">
        <f t="shared" ref="AX73:AX104" si="66">AW73*6</f>
        <v>0</v>
      </c>
      <c r="AY73" s="28">
        <v>0</v>
      </c>
      <c r="AZ73" s="33">
        <f t="shared" ref="AZ73:AZ105" si="67">AY73*2.2</f>
        <v>0</v>
      </c>
      <c r="BA73" s="33">
        <f t="shared" ref="BA73:BA104" si="68">AZ73*6</f>
        <v>0</v>
      </c>
      <c r="BB73" s="29">
        <f t="shared" ref="BB73:BD105" si="69">AV73+AY73</f>
        <v>0</v>
      </c>
      <c r="BC73" s="29">
        <f t="shared" si="69"/>
        <v>0</v>
      </c>
      <c r="BD73" s="29">
        <f t="shared" si="69"/>
        <v>0</v>
      </c>
      <c r="BE73" s="176">
        <f t="shared" si="39"/>
        <v>4</v>
      </c>
      <c r="BF73" s="35">
        <f t="shared" ref="BF73:BF104" si="70">BE73*4.684</f>
        <v>18.736000000000001</v>
      </c>
      <c r="BG73" s="35">
        <f t="shared" ref="BG73:BG104" si="71">BF73*6</f>
        <v>112.416</v>
      </c>
      <c r="BH73" s="34">
        <f t="shared" ref="BH73:BI104" si="72">F73+X73+AP73</f>
        <v>0</v>
      </c>
      <c r="BI73" s="35">
        <f t="shared" si="72"/>
        <v>0</v>
      </c>
      <c r="BJ73" s="35">
        <f t="shared" ref="BJ73:BJ104" si="73">BI73*6</f>
        <v>0</v>
      </c>
      <c r="BK73" s="35">
        <f t="shared" ref="BK73:BM104" si="74">BE73+BH73</f>
        <v>4</v>
      </c>
      <c r="BL73" s="35">
        <f t="shared" si="74"/>
        <v>18.736000000000001</v>
      </c>
      <c r="BM73" s="35">
        <f t="shared" si="74"/>
        <v>112.416</v>
      </c>
      <c r="BN73" s="185">
        <f t="shared" ref="BN73:BN105" si="75">BM73/2</f>
        <v>56.207999999999998</v>
      </c>
      <c r="BO73" s="205">
        <f t="shared" ref="BO73:BO105" si="76">ROUND(BM73,1)</f>
        <v>112.4</v>
      </c>
    </row>
    <row r="74" spans="1:67" ht="16.5">
      <c r="A74" s="26">
        <v>67</v>
      </c>
      <c r="B74" s="178" t="s">
        <v>675</v>
      </c>
      <c r="C74" s="44"/>
      <c r="D74" s="33">
        <f t="shared" si="40"/>
        <v>0</v>
      </c>
      <c r="E74" s="31">
        <f t="shared" si="41"/>
        <v>0</v>
      </c>
      <c r="F74" s="28">
        <v>1</v>
      </c>
      <c r="G74" s="33">
        <f>F74*3.822</f>
        <v>3.8220000000000001</v>
      </c>
      <c r="H74" s="33">
        <f t="shared" si="43"/>
        <v>22.932000000000002</v>
      </c>
      <c r="I74" s="173">
        <f t="shared" si="44"/>
        <v>1</v>
      </c>
      <c r="J74" s="173">
        <f t="shared" si="44"/>
        <v>3.8220000000000001</v>
      </c>
      <c r="K74" s="173">
        <f t="shared" si="44"/>
        <v>22.932000000000002</v>
      </c>
      <c r="L74" s="174"/>
      <c r="M74" s="33">
        <f t="shared" si="45"/>
        <v>0</v>
      </c>
      <c r="N74" s="33">
        <f t="shared" si="46"/>
        <v>0</v>
      </c>
      <c r="O74" s="39">
        <v>0</v>
      </c>
      <c r="P74" s="33">
        <f t="shared" si="47"/>
        <v>0</v>
      </c>
      <c r="Q74" s="33">
        <f t="shared" si="48"/>
        <v>0</v>
      </c>
      <c r="R74" s="173">
        <f t="shared" si="49"/>
        <v>0</v>
      </c>
      <c r="S74" s="173">
        <f t="shared" si="49"/>
        <v>0</v>
      </c>
      <c r="T74" s="173">
        <f t="shared" si="49"/>
        <v>0</v>
      </c>
      <c r="U74" s="174">
        <v>0</v>
      </c>
      <c r="V74" s="31">
        <f t="shared" si="50"/>
        <v>0</v>
      </c>
      <c r="W74" s="31">
        <f t="shared" si="51"/>
        <v>0</v>
      </c>
      <c r="X74" s="39">
        <v>0</v>
      </c>
      <c r="Y74" s="31">
        <f t="shared" si="52"/>
        <v>0</v>
      </c>
      <c r="Z74" s="31">
        <f t="shared" si="53"/>
        <v>0</v>
      </c>
      <c r="AA74" s="173">
        <f t="shared" si="54"/>
        <v>0</v>
      </c>
      <c r="AB74" s="175">
        <f t="shared" si="54"/>
        <v>0</v>
      </c>
      <c r="AC74" s="175">
        <f t="shared" si="54"/>
        <v>0</v>
      </c>
      <c r="AD74" s="174"/>
      <c r="AE74" s="33">
        <f t="shared" si="55"/>
        <v>0</v>
      </c>
      <c r="AF74" s="33">
        <f t="shared" si="56"/>
        <v>0</v>
      </c>
      <c r="AG74" s="39">
        <v>0</v>
      </c>
      <c r="AH74" s="33">
        <f t="shared" si="57"/>
        <v>0</v>
      </c>
      <c r="AI74" s="33">
        <f t="shared" si="58"/>
        <v>0</v>
      </c>
      <c r="AJ74" s="33">
        <f t="shared" si="59"/>
        <v>0</v>
      </c>
      <c r="AK74" s="33">
        <f t="shared" si="59"/>
        <v>0</v>
      </c>
      <c r="AL74" s="33">
        <f t="shared" si="59"/>
        <v>0</v>
      </c>
      <c r="AM74" s="174"/>
      <c r="AN74" s="33">
        <f t="shared" si="60"/>
        <v>0</v>
      </c>
      <c r="AO74" s="33">
        <f t="shared" si="61"/>
        <v>0</v>
      </c>
      <c r="AP74" s="39">
        <v>0</v>
      </c>
      <c r="AQ74" s="33">
        <f t="shared" si="62"/>
        <v>0</v>
      </c>
      <c r="AR74" s="33">
        <f t="shared" si="63"/>
        <v>0</v>
      </c>
      <c r="AS74" s="33">
        <f t="shared" si="64"/>
        <v>0</v>
      </c>
      <c r="AT74" s="33">
        <f t="shared" si="64"/>
        <v>0</v>
      </c>
      <c r="AU74" s="33">
        <f t="shared" si="64"/>
        <v>0</v>
      </c>
      <c r="AV74" s="28">
        <v>0</v>
      </c>
      <c r="AW74" s="29">
        <f t="shared" si="65"/>
        <v>0</v>
      </c>
      <c r="AX74" s="29">
        <f t="shared" si="66"/>
        <v>0</v>
      </c>
      <c r="AY74" s="28">
        <v>0</v>
      </c>
      <c r="AZ74" s="33">
        <f t="shared" si="67"/>
        <v>0</v>
      </c>
      <c r="BA74" s="33">
        <f t="shared" si="68"/>
        <v>0</v>
      </c>
      <c r="BB74" s="29">
        <f t="shared" si="69"/>
        <v>0</v>
      </c>
      <c r="BC74" s="29">
        <f t="shared" si="69"/>
        <v>0</v>
      </c>
      <c r="BD74" s="29">
        <f t="shared" si="69"/>
        <v>0</v>
      </c>
      <c r="BE74" s="176">
        <f t="shared" si="39"/>
        <v>0</v>
      </c>
      <c r="BF74" s="35">
        <f t="shared" si="70"/>
        <v>0</v>
      </c>
      <c r="BG74" s="35">
        <f t="shared" si="71"/>
        <v>0</v>
      </c>
      <c r="BH74" s="34">
        <f t="shared" si="72"/>
        <v>1</v>
      </c>
      <c r="BI74" s="35">
        <f t="shared" si="72"/>
        <v>3.8220000000000001</v>
      </c>
      <c r="BJ74" s="35">
        <f t="shared" si="73"/>
        <v>22.932000000000002</v>
      </c>
      <c r="BK74" s="35">
        <f t="shared" si="74"/>
        <v>1</v>
      </c>
      <c r="BL74" s="35">
        <f t="shared" si="74"/>
        <v>3.8220000000000001</v>
      </c>
      <c r="BM74" s="35">
        <f t="shared" si="74"/>
        <v>22.932000000000002</v>
      </c>
      <c r="BN74" s="185">
        <f t="shared" si="75"/>
        <v>11.466000000000001</v>
      </c>
      <c r="BO74" s="205">
        <f t="shared" si="76"/>
        <v>22.9</v>
      </c>
    </row>
    <row r="75" spans="1:67" ht="16.5">
      <c r="A75" s="26">
        <v>68</v>
      </c>
      <c r="B75" s="178" t="s">
        <v>676</v>
      </c>
      <c r="C75" s="44">
        <v>2</v>
      </c>
      <c r="D75" s="33">
        <f t="shared" si="40"/>
        <v>9.3680000000000003</v>
      </c>
      <c r="E75" s="31">
        <f t="shared" si="41"/>
        <v>56.207999999999998</v>
      </c>
      <c r="F75" s="28">
        <v>0</v>
      </c>
      <c r="G75" s="33">
        <f t="shared" si="42"/>
        <v>0</v>
      </c>
      <c r="H75" s="33">
        <f t="shared" si="43"/>
        <v>0</v>
      </c>
      <c r="I75" s="173">
        <f t="shared" si="44"/>
        <v>2</v>
      </c>
      <c r="J75" s="173">
        <f t="shared" si="44"/>
        <v>9.3680000000000003</v>
      </c>
      <c r="K75" s="173">
        <f t="shared" si="44"/>
        <v>56.207999999999998</v>
      </c>
      <c r="L75" s="174"/>
      <c r="M75" s="33">
        <f t="shared" si="45"/>
        <v>0</v>
      </c>
      <c r="N75" s="33">
        <f t="shared" si="46"/>
        <v>0</v>
      </c>
      <c r="O75" s="39">
        <v>0</v>
      </c>
      <c r="P75" s="33">
        <f t="shared" si="47"/>
        <v>0</v>
      </c>
      <c r="Q75" s="33">
        <f t="shared" si="48"/>
        <v>0</v>
      </c>
      <c r="R75" s="173">
        <f t="shared" si="49"/>
        <v>0</v>
      </c>
      <c r="S75" s="173">
        <f t="shared" si="49"/>
        <v>0</v>
      </c>
      <c r="T75" s="173">
        <f t="shared" si="49"/>
        <v>0</v>
      </c>
      <c r="U75" s="174">
        <v>0</v>
      </c>
      <c r="V75" s="31">
        <f t="shared" si="50"/>
        <v>0</v>
      </c>
      <c r="W75" s="31">
        <f t="shared" si="51"/>
        <v>0</v>
      </c>
      <c r="X75" s="39">
        <v>0</v>
      </c>
      <c r="Y75" s="31">
        <f t="shared" si="52"/>
        <v>0</v>
      </c>
      <c r="Z75" s="31">
        <f t="shared" si="53"/>
        <v>0</v>
      </c>
      <c r="AA75" s="173">
        <f t="shared" si="54"/>
        <v>0</v>
      </c>
      <c r="AB75" s="175">
        <f t="shared" si="54"/>
        <v>0</v>
      </c>
      <c r="AC75" s="175">
        <f t="shared" si="54"/>
        <v>0</v>
      </c>
      <c r="AD75" s="174"/>
      <c r="AE75" s="33">
        <f t="shared" si="55"/>
        <v>0</v>
      </c>
      <c r="AF75" s="33">
        <f t="shared" si="56"/>
        <v>0</v>
      </c>
      <c r="AG75" s="39">
        <v>0</v>
      </c>
      <c r="AH75" s="33">
        <f t="shared" si="57"/>
        <v>0</v>
      </c>
      <c r="AI75" s="33">
        <f t="shared" si="58"/>
        <v>0</v>
      </c>
      <c r="AJ75" s="33">
        <f t="shared" si="59"/>
        <v>0</v>
      </c>
      <c r="AK75" s="33">
        <f t="shared" si="59"/>
        <v>0</v>
      </c>
      <c r="AL75" s="33">
        <f t="shared" si="59"/>
        <v>0</v>
      </c>
      <c r="AM75" s="174">
        <v>1</v>
      </c>
      <c r="AN75" s="33">
        <f t="shared" si="60"/>
        <v>4.6840000000000002</v>
      </c>
      <c r="AO75" s="33">
        <f t="shared" si="61"/>
        <v>28.103999999999999</v>
      </c>
      <c r="AP75" s="39">
        <v>0</v>
      </c>
      <c r="AQ75" s="33">
        <f t="shared" si="62"/>
        <v>0</v>
      </c>
      <c r="AR75" s="33">
        <f t="shared" si="63"/>
        <v>0</v>
      </c>
      <c r="AS75" s="33">
        <f t="shared" si="64"/>
        <v>1</v>
      </c>
      <c r="AT75" s="33">
        <f t="shared" si="64"/>
        <v>4.6840000000000002</v>
      </c>
      <c r="AU75" s="33">
        <f t="shared" si="64"/>
        <v>28.103999999999999</v>
      </c>
      <c r="AV75" s="28">
        <v>0</v>
      </c>
      <c r="AW75" s="29">
        <f t="shared" si="65"/>
        <v>0</v>
      </c>
      <c r="AX75" s="29">
        <f t="shared" si="66"/>
        <v>0</v>
      </c>
      <c r="AY75" s="28">
        <v>0</v>
      </c>
      <c r="AZ75" s="33">
        <f t="shared" si="67"/>
        <v>0</v>
      </c>
      <c r="BA75" s="33">
        <f t="shared" si="68"/>
        <v>0</v>
      </c>
      <c r="BB75" s="29">
        <f t="shared" si="69"/>
        <v>0</v>
      </c>
      <c r="BC75" s="29">
        <f t="shared" si="69"/>
        <v>0</v>
      </c>
      <c r="BD75" s="29">
        <f t="shared" si="69"/>
        <v>0</v>
      </c>
      <c r="BE75" s="176">
        <f t="shared" si="39"/>
        <v>3</v>
      </c>
      <c r="BF75" s="35">
        <f t="shared" si="70"/>
        <v>14.052</v>
      </c>
      <c r="BG75" s="35">
        <f t="shared" si="71"/>
        <v>84.311999999999998</v>
      </c>
      <c r="BH75" s="34">
        <f t="shared" si="72"/>
        <v>0</v>
      </c>
      <c r="BI75" s="35">
        <f t="shared" si="72"/>
        <v>0</v>
      </c>
      <c r="BJ75" s="35">
        <f t="shared" si="73"/>
        <v>0</v>
      </c>
      <c r="BK75" s="35">
        <f t="shared" si="74"/>
        <v>3</v>
      </c>
      <c r="BL75" s="35">
        <f t="shared" si="74"/>
        <v>14.052</v>
      </c>
      <c r="BM75" s="35">
        <f t="shared" si="74"/>
        <v>84.311999999999998</v>
      </c>
      <c r="BN75" s="185">
        <f t="shared" si="75"/>
        <v>42.155999999999999</v>
      </c>
      <c r="BO75" s="205">
        <f t="shared" si="76"/>
        <v>84.3</v>
      </c>
    </row>
    <row r="76" spans="1:67" ht="16.5">
      <c r="A76" s="26">
        <v>69</v>
      </c>
      <c r="B76" s="178" t="s">
        <v>677</v>
      </c>
      <c r="C76" s="44">
        <v>1</v>
      </c>
      <c r="D76" s="33">
        <f t="shared" si="40"/>
        <v>4.6840000000000002</v>
      </c>
      <c r="E76" s="31">
        <f t="shared" si="41"/>
        <v>28.103999999999999</v>
      </c>
      <c r="F76" s="28">
        <v>0</v>
      </c>
      <c r="G76" s="33">
        <f t="shared" si="42"/>
        <v>0</v>
      </c>
      <c r="H76" s="33">
        <f t="shared" si="43"/>
        <v>0</v>
      </c>
      <c r="I76" s="173">
        <f t="shared" si="44"/>
        <v>1</v>
      </c>
      <c r="J76" s="173">
        <f t="shared" si="44"/>
        <v>4.6840000000000002</v>
      </c>
      <c r="K76" s="173">
        <f t="shared" si="44"/>
        <v>28.103999999999999</v>
      </c>
      <c r="L76" s="174"/>
      <c r="M76" s="33">
        <f t="shared" si="45"/>
        <v>0</v>
      </c>
      <c r="N76" s="33">
        <f t="shared" si="46"/>
        <v>0</v>
      </c>
      <c r="O76" s="39">
        <v>0</v>
      </c>
      <c r="P76" s="33">
        <f t="shared" si="47"/>
        <v>0</v>
      </c>
      <c r="Q76" s="33">
        <f t="shared" si="48"/>
        <v>0</v>
      </c>
      <c r="R76" s="173">
        <f t="shared" si="49"/>
        <v>0</v>
      </c>
      <c r="S76" s="173">
        <f t="shared" si="49"/>
        <v>0</v>
      </c>
      <c r="T76" s="173">
        <f t="shared" si="49"/>
        <v>0</v>
      </c>
      <c r="U76" s="174">
        <v>0</v>
      </c>
      <c r="V76" s="31">
        <f t="shared" si="50"/>
        <v>0</v>
      </c>
      <c r="W76" s="31">
        <f t="shared" si="51"/>
        <v>0</v>
      </c>
      <c r="X76" s="39">
        <v>0</v>
      </c>
      <c r="Y76" s="31">
        <f t="shared" si="52"/>
        <v>0</v>
      </c>
      <c r="Z76" s="31">
        <f t="shared" si="53"/>
        <v>0</v>
      </c>
      <c r="AA76" s="173">
        <f t="shared" si="54"/>
        <v>0</v>
      </c>
      <c r="AB76" s="175">
        <f t="shared" si="54"/>
        <v>0</v>
      </c>
      <c r="AC76" s="175">
        <f t="shared" si="54"/>
        <v>0</v>
      </c>
      <c r="AD76" s="174"/>
      <c r="AE76" s="33">
        <f t="shared" si="55"/>
        <v>0</v>
      </c>
      <c r="AF76" s="33">
        <f t="shared" si="56"/>
        <v>0</v>
      </c>
      <c r="AG76" s="39">
        <v>0</v>
      </c>
      <c r="AH76" s="33">
        <f t="shared" si="57"/>
        <v>0</v>
      </c>
      <c r="AI76" s="33">
        <f t="shared" si="58"/>
        <v>0</v>
      </c>
      <c r="AJ76" s="33">
        <f t="shared" si="59"/>
        <v>0</v>
      </c>
      <c r="AK76" s="33">
        <f t="shared" si="59"/>
        <v>0</v>
      </c>
      <c r="AL76" s="33">
        <f t="shared" si="59"/>
        <v>0</v>
      </c>
      <c r="AM76" s="174"/>
      <c r="AN76" s="33">
        <f t="shared" si="60"/>
        <v>0</v>
      </c>
      <c r="AO76" s="33">
        <f t="shared" si="61"/>
        <v>0</v>
      </c>
      <c r="AP76" s="39">
        <v>0</v>
      </c>
      <c r="AQ76" s="33">
        <f t="shared" si="62"/>
        <v>0</v>
      </c>
      <c r="AR76" s="33">
        <f t="shared" si="63"/>
        <v>0</v>
      </c>
      <c r="AS76" s="33">
        <f t="shared" si="64"/>
        <v>0</v>
      </c>
      <c r="AT76" s="33">
        <f t="shared" si="64"/>
        <v>0</v>
      </c>
      <c r="AU76" s="33">
        <f t="shared" si="64"/>
        <v>0</v>
      </c>
      <c r="AV76" s="28">
        <v>0</v>
      </c>
      <c r="AW76" s="29">
        <f t="shared" si="65"/>
        <v>0</v>
      </c>
      <c r="AX76" s="29">
        <f t="shared" si="66"/>
        <v>0</v>
      </c>
      <c r="AY76" s="28">
        <v>0</v>
      </c>
      <c r="AZ76" s="33">
        <f t="shared" si="67"/>
        <v>0</v>
      </c>
      <c r="BA76" s="33">
        <f t="shared" si="68"/>
        <v>0</v>
      </c>
      <c r="BB76" s="29">
        <f t="shared" si="69"/>
        <v>0</v>
      </c>
      <c r="BC76" s="29">
        <f t="shared" si="69"/>
        <v>0</v>
      </c>
      <c r="BD76" s="29">
        <f t="shared" si="69"/>
        <v>0</v>
      </c>
      <c r="BE76" s="176">
        <f t="shared" si="39"/>
        <v>1</v>
      </c>
      <c r="BF76" s="35">
        <f t="shared" si="70"/>
        <v>4.6840000000000002</v>
      </c>
      <c r="BG76" s="35">
        <f t="shared" si="71"/>
        <v>28.103999999999999</v>
      </c>
      <c r="BH76" s="34">
        <f t="shared" si="72"/>
        <v>0</v>
      </c>
      <c r="BI76" s="35">
        <f t="shared" si="72"/>
        <v>0</v>
      </c>
      <c r="BJ76" s="35">
        <f t="shared" si="73"/>
        <v>0</v>
      </c>
      <c r="BK76" s="35">
        <f t="shared" si="74"/>
        <v>1</v>
      </c>
      <c r="BL76" s="35">
        <f t="shared" si="74"/>
        <v>4.6840000000000002</v>
      </c>
      <c r="BM76" s="35">
        <f t="shared" si="74"/>
        <v>28.103999999999999</v>
      </c>
      <c r="BN76" s="185">
        <f t="shared" si="75"/>
        <v>14.052</v>
      </c>
      <c r="BO76" s="205">
        <f t="shared" si="76"/>
        <v>28.1</v>
      </c>
    </row>
    <row r="77" spans="1:67" ht="16.5">
      <c r="A77" s="26">
        <v>70</v>
      </c>
      <c r="B77" s="178" t="s">
        <v>678</v>
      </c>
      <c r="C77" s="44"/>
      <c r="D77" s="33">
        <f t="shared" si="40"/>
        <v>0</v>
      </c>
      <c r="E77" s="31">
        <f t="shared" si="41"/>
        <v>0</v>
      </c>
      <c r="F77" s="28">
        <v>0</v>
      </c>
      <c r="G77" s="33">
        <f t="shared" si="42"/>
        <v>0</v>
      </c>
      <c r="H77" s="33">
        <f t="shared" si="43"/>
        <v>0</v>
      </c>
      <c r="I77" s="173">
        <f t="shared" si="44"/>
        <v>0</v>
      </c>
      <c r="J77" s="173">
        <f t="shared" si="44"/>
        <v>0</v>
      </c>
      <c r="K77" s="173">
        <f t="shared" si="44"/>
        <v>0</v>
      </c>
      <c r="L77" s="174"/>
      <c r="M77" s="33">
        <f t="shared" si="45"/>
        <v>0</v>
      </c>
      <c r="N77" s="33">
        <f t="shared" si="46"/>
        <v>0</v>
      </c>
      <c r="O77" s="39">
        <v>0</v>
      </c>
      <c r="P77" s="33">
        <f t="shared" si="47"/>
        <v>0</v>
      </c>
      <c r="Q77" s="33">
        <f t="shared" si="48"/>
        <v>0</v>
      </c>
      <c r="R77" s="173">
        <f t="shared" si="49"/>
        <v>0</v>
      </c>
      <c r="S77" s="173">
        <f t="shared" si="49"/>
        <v>0</v>
      </c>
      <c r="T77" s="173">
        <f t="shared" si="49"/>
        <v>0</v>
      </c>
      <c r="U77" s="174">
        <v>7</v>
      </c>
      <c r="V77" s="31">
        <f t="shared" si="50"/>
        <v>32.788000000000004</v>
      </c>
      <c r="W77" s="31">
        <f t="shared" si="51"/>
        <v>196.72800000000001</v>
      </c>
      <c r="X77" s="39">
        <v>0</v>
      </c>
      <c r="Y77" s="31">
        <f t="shared" si="52"/>
        <v>0</v>
      </c>
      <c r="Z77" s="31">
        <f t="shared" si="53"/>
        <v>0</v>
      </c>
      <c r="AA77" s="173">
        <f t="shared" si="54"/>
        <v>7</v>
      </c>
      <c r="AB77" s="175">
        <f t="shared" si="54"/>
        <v>32.788000000000004</v>
      </c>
      <c r="AC77" s="175">
        <f t="shared" si="54"/>
        <v>196.72800000000001</v>
      </c>
      <c r="AD77" s="174"/>
      <c r="AE77" s="33">
        <f t="shared" si="55"/>
        <v>0</v>
      </c>
      <c r="AF77" s="33">
        <f t="shared" si="56"/>
        <v>0</v>
      </c>
      <c r="AG77" s="39">
        <v>0</v>
      </c>
      <c r="AH77" s="33">
        <f t="shared" si="57"/>
        <v>0</v>
      </c>
      <c r="AI77" s="33">
        <f t="shared" si="58"/>
        <v>0</v>
      </c>
      <c r="AJ77" s="33">
        <f t="shared" si="59"/>
        <v>0</v>
      </c>
      <c r="AK77" s="33">
        <f t="shared" si="59"/>
        <v>0</v>
      </c>
      <c r="AL77" s="33">
        <f t="shared" si="59"/>
        <v>0</v>
      </c>
      <c r="AM77" s="174">
        <v>2</v>
      </c>
      <c r="AN77" s="33">
        <f t="shared" si="60"/>
        <v>9.3680000000000003</v>
      </c>
      <c r="AO77" s="33">
        <f t="shared" si="61"/>
        <v>56.207999999999998</v>
      </c>
      <c r="AP77" s="39">
        <v>0</v>
      </c>
      <c r="AQ77" s="33">
        <f t="shared" si="62"/>
        <v>0</v>
      </c>
      <c r="AR77" s="33">
        <f t="shared" si="63"/>
        <v>0</v>
      </c>
      <c r="AS77" s="33">
        <f t="shared" si="64"/>
        <v>2</v>
      </c>
      <c r="AT77" s="33">
        <f t="shared" si="64"/>
        <v>9.3680000000000003</v>
      </c>
      <c r="AU77" s="33">
        <f t="shared" si="64"/>
        <v>56.207999999999998</v>
      </c>
      <c r="AV77" s="40">
        <v>0</v>
      </c>
      <c r="AW77" s="29">
        <f t="shared" si="65"/>
        <v>0</v>
      </c>
      <c r="AX77" s="29">
        <f t="shared" si="66"/>
        <v>0</v>
      </c>
      <c r="AY77" s="28">
        <v>0</v>
      </c>
      <c r="AZ77" s="33">
        <f t="shared" si="67"/>
        <v>0</v>
      </c>
      <c r="BA77" s="33">
        <f t="shared" si="68"/>
        <v>0</v>
      </c>
      <c r="BB77" s="29">
        <f t="shared" si="69"/>
        <v>0</v>
      </c>
      <c r="BC77" s="29">
        <f t="shared" si="69"/>
        <v>0</v>
      </c>
      <c r="BD77" s="29">
        <f t="shared" si="69"/>
        <v>0</v>
      </c>
      <c r="BE77" s="176">
        <f t="shared" si="39"/>
        <v>9</v>
      </c>
      <c r="BF77" s="35">
        <f t="shared" si="70"/>
        <v>42.155999999999999</v>
      </c>
      <c r="BG77" s="35">
        <f t="shared" si="71"/>
        <v>252.93599999999998</v>
      </c>
      <c r="BH77" s="34">
        <f t="shared" si="72"/>
        <v>0</v>
      </c>
      <c r="BI77" s="35">
        <f t="shared" si="72"/>
        <v>0</v>
      </c>
      <c r="BJ77" s="35">
        <f t="shared" si="73"/>
        <v>0</v>
      </c>
      <c r="BK77" s="35">
        <f t="shared" si="74"/>
        <v>9</v>
      </c>
      <c r="BL77" s="35">
        <f t="shared" si="74"/>
        <v>42.155999999999999</v>
      </c>
      <c r="BM77" s="35">
        <f t="shared" si="74"/>
        <v>252.93599999999998</v>
      </c>
      <c r="BN77" s="185">
        <f t="shared" si="75"/>
        <v>126.46799999999999</v>
      </c>
      <c r="BO77" s="205">
        <f t="shared" si="76"/>
        <v>252.9</v>
      </c>
    </row>
    <row r="78" spans="1:67" ht="16.5">
      <c r="A78" s="26">
        <v>71</v>
      </c>
      <c r="B78" s="178" t="s">
        <v>679</v>
      </c>
      <c r="C78" s="44"/>
      <c r="D78" s="33">
        <f t="shared" si="40"/>
        <v>0</v>
      </c>
      <c r="E78" s="31">
        <f t="shared" si="41"/>
        <v>0</v>
      </c>
      <c r="F78" s="28">
        <v>0</v>
      </c>
      <c r="G78" s="33">
        <f t="shared" si="42"/>
        <v>0</v>
      </c>
      <c r="H78" s="33">
        <f t="shared" si="43"/>
        <v>0</v>
      </c>
      <c r="I78" s="173">
        <f t="shared" si="44"/>
        <v>0</v>
      </c>
      <c r="J78" s="173">
        <f t="shared" si="44"/>
        <v>0</v>
      </c>
      <c r="K78" s="173">
        <f t="shared" si="44"/>
        <v>0</v>
      </c>
      <c r="L78" s="174"/>
      <c r="M78" s="33">
        <f t="shared" si="45"/>
        <v>0</v>
      </c>
      <c r="N78" s="33">
        <f t="shared" si="46"/>
        <v>0</v>
      </c>
      <c r="O78" s="39">
        <v>0</v>
      </c>
      <c r="P78" s="33">
        <f t="shared" si="47"/>
        <v>0</v>
      </c>
      <c r="Q78" s="33">
        <f t="shared" si="48"/>
        <v>0</v>
      </c>
      <c r="R78" s="173">
        <f t="shared" si="49"/>
        <v>0</v>
      </c>
      <c r="S78" s="173">
        <f t="shared" si="49"/>
        <v>0</v>
      </c>
      <c r="T78" s="173">
        <f t="shared" si="49"/>
        <v>0</v>
      </c>
      <c r="U78" s="174">
        <v>2</v>
      </c>
      <c r="V78" s="31">
        <f t="shared" si="50"/>
        <v>9.3680000000000003</v>
      </c>
      <c r="W78" s="31">
        <f t="shared" si="51"/>
        <v>56.207999999999998</v>
      </c>
      <c r="X78" s="39">
        <v>4</v>
      </c>
      <c r="Y78" s="31">
        <f>X78*2.872</f>
        <v>11.488</v>
      </c>
      <c r="Z78" s="31">
        <f t="shared" si="53"/>
        <v>68.927999999999997</v>
      </c>
      <c r="AA78" s="173">
        <f t="shared" si="54"/>
        <v>6</v>
      </c>
      <c r="AB78" s="175">
        <f t="shared" si="54"/>
        <v>20.856000000000002</v>
      </c>
      <c r="AC78" s="175">
        <f t="shared" si="54"/>
        <v>125.136</v>
      </c>
      <c r="AD78" s="174"/>
      <c r="AE78" s="33">
        <f t="shared" si="55"/>
        <v>0</v>
      </c>
      <c r="AF78" s="33">
        <f t="shared" si="56"/>
        <v>0</v>
      </c>
      <c r="AG78" s="39">
        <v>0</v>
      </c>
      <c r="AH78" s="33">
        <f t="shared" si="57"/>
        <v>0</v>
      </c>
      <c r="AI78" s="33">
        <f t="shared" si="58"/>
        <v>0</v>
      </c>
      <c r="AJ78" s="33">
        <f t="shared" si="59"/>
        <v>0</v>
      </c>
      <c r="AK78" s="33">
        <f t="shared" si="59"/>
        <v>0</v>
      </c>
      <c r="AL78" s="33">
        <f t="shared" si="59"/>
        <v>0</v>
      </c>
      <c r="AM78" s="174"/>
      <c r="AN78" s="33">
        <f t="shared" si="60"/>
        <v>0</v>
      </c>
      <c r="AO78" s="33">
        <f t="shared" si="61"/>
        <v>0</v>
      </c>
      <c r="AP78" s="39">
        <v>0</v>
      </c>
      <c r="AQ78" s="33">
        <f t="shared" si="62"/>
        <v>0</v>
      </c>
      <c r="AR78" s="33">
        <f t="shared" si="63"/>
        <v>0</v>
      </c>
      <c r="AS78" s="33">
        <f t="shared" si="64"/>
        <v>0</v>
      </c>
      <c r="AT78" s="33">
        <f t="shared" si="64"/>
        <v>0</v>
      </c>
      <c r="AU78" s="33">
        <f t="shared" si="64"/>
        <v>0</v>
      </c>
      <c r="AV78" s="28">
        <v>0</v>
      </c>
      <c r="AW78" s="29">
        <f t="shared" si="65"/>
        <v>0</v>
      </c>
      <c r="AX78" s="29">
        <f t="shared" si="66"/>
        <v>0</v>
      </c>
      <c r="AY78" s="28">
        <v>0</v>
      </c>
      <c r="AZ78" s="33">
        <f t="shared" si="67"/>
        <v>0</v>
      </c>
      <c r="BA78" s="33">
        <f t="shared" si="68"/>
        <v>0</v>
      </c>
      <c r="BB78" s="29">
        <f t="shared" si="69"/>
        <v>0</v>
      </c>
      <c r="BC78" s="29">
        <f t="shared" si="69"/>
        <v>0</v>
      </c>
      <c r="BD78" s="29">
        <f t="shared" si="69"/>
        <v>0</v>
      </c>
      <c r="BE78" s="176">
        <f t="shared" si="39"/>
        <v>2</v>
      </c>
      <c r="BF78" s="35">
        <f t="shared" si="70"/>
        <v>9.3680000000000003</v>
      </c>
      <c r="BG78" s="35">
        <f t="shared" si="71"/>
        <v>56.207999999999998</v>
      </c>
      <c r="BH78" s="34">
        <f t="shared" si="72"/>
        <v>4</v>
      </c>
      <c r="BI78" s="35">
        <f t="shared" si="72"/>
        <v>11.488</v>
      </c>
      <c r="BJ78" s="35">
        <f t="shared" si="73"/>
        <v>68.927999999999997</v>
      </c>
      <c r="BK78" s="35">
        <f t="shared" si="74"/>
        <v>6</v>
      </c>
      <c r="BL78" s="35">
        <f t="shared" si="74"/>
        <v>20.856000000000002</v>
      </c>
      <c r="BM78" s="35">
        <f t="shared" si="74"/>
        <v>125.136</v>
      </c>
      <c r="BN78" s="185">
        <f t="shared" si="75"/>
        <v>62.567999999999998</v>
      </c>
      <c r="BO78" s="205">
        <f t="shared" si="76"/>
        <v>125.1</v>
      </c>
    </row>
    <row r="79" spans="1:67" ht="16.5">
      <c r="A79" s="26">
        <v>72</v>
      </c>
      <c r="B79" s="178" t="s">
        <v>680</v>
      </c>
      <c r="C79" s="44"/>
      <c r="D79" s="33">
        <f t="shared" si="40"/>
        <v>0</v>
      </c>
      <c r="E79" s="31">
        <f t="shared" si="41"/>
        <v>0</v>
      </c>
      <c r="F79" s="28">
        <v>0</v>
      </c>
      <c r="G79" s="33">
        <f t="shared" si="42"/>
        <v>0</v>
      </c>
      <c r="H79" s="33">
        <f t="shared" si="43"/>
        <v>0</v>
      </c>
      <c r="I79" s="173">
        <f t="shared" si="44"/>
        <v>0</v>
      </c>
      <c r="J79" s="173">
        <f t="shared" si="44"/>
        <v>0</v>
      </c>
      <c r="K79" s="173">
        <f t="shared" si="44"/>
        <v>0</v>
      </c>
      <c r="L79" s="174"/>
      <c r="M79" s="33">
        <f t="shared" si="45"/>
        <v>0</v>
      </c>
      <c r="N79" s="33">
        <f t="shared" si="46"/>
        <v>0</v>
      </c>
      <c r="O79" s="39">
        <v>0</v>
      </c>
      <c r="P79" s="33">
        <f t="shared" si="47"/>
        <v>0</v>
      </c>
      <c r="Q79" s="33">
        <f t="shared" si="48"/>
        <v>0</v>
      </c>
      <c r="R79" s="173">
        <f t="shared" si="49"/>
        <v>0</v>
      </c>
      <c r="S79" s="173">
        <f t="shared" si="49"/>
        <v>0</v>
      </c>
      <c r="T79" s="173">
        <f t="shared" si="49"/>
        <v>0</v>
      </c>
      <c r="U79" s="174">
        <v>0</v>
      </c>
      <c r="V79" s="31">
        <f t="shared" si="50"/>
        <v>0</v>
      </c>
      <c r="W79" s="31">
        <f t="shared" si="51"/>
        <v>0</v>
      </c>
      <c r="X79" s="39">
        <v>0</v>
      </c>
      <c r="Y79" s="31">
        <f t="shared" si="52"/>
        <v>0</v>
      </c>
      <c r="Z79" s="31">
        <f t="shared" si="53"/>
        <v>0</v>
      </c>
      <c r="AA79" s="173">
        <f t="shared" si="54"/>
        <v>0</v>
      </c>
      <c r="AB79" s="175">
        <f t="shared" si="54"/>
        <v>0</v>
      </c>
      <c r="AC79" s="175">
        <f t="shared" si="54"/>
        <v>0</v>
      </c>
      <c r="AD79" s="174"/>
      <c r="AE79" s="33">
        <f t="shared" si="55"/>
        <v>0</v>
      </c>
      <c r="AF79" s="33">
        <f t="shared" si="56"/>
        <v>0</v>
      </c>
      <c r="AG79" s="39">
        <v>0</v>
      </c>
      <c r="AH79" s="33">
        <f t="shared" si="57"/>
        <v>0</v>
      </c>
      <c r="AI79" s="33">
        <f t="shared" si="58"/>
        <v>0</v>
      </c>
      <c r="AJ79" s="33">
        <f t="shared" si="59"/>
        <v>0</v>
      </c>
      <c r="AK79" s="33">
        <f t="shared" si="59"/>
        <v>0</v>
      </c>
      <c r="AL79" s="33">
        <f t="shared" si="59"/>
        <v>0</v>
      </c>
      <c r="AM79" s="174">
        <v>1</v>
      </c>
      <c r="AN79" s="33">
        <f t="shared" si="60"/>
        <v>4.6840000000000002</v>
      </c>
      <c r="AO79" s="33">
        <f t="shared" si="61"/>
        <v>28.103999999999999</v>
      </c>
      <c r="AP79" s="39">
        <v>0</v>
      </c>
      <c r="AQ79" s="33">
        <f t="shared" si="62"/>
        <v>0</v>
      </c>
      <c r="AR79" s="33">
        <f t="shared" si="63"/>
        <v>0</v>
      </c>
      <c r="AS79" s="33">
        <f t="shared" si="64"/>
        <v>1</v>
      </c>
      <c r="AT79" s="33">
        <f t="shared" si="64"/>
        <v>4.6840000000000002</v>
      </c>
      <c r="AU79" s="33">
        <f t="shared" si="64"/>
        <v>28.103999999999999</v>
      </c>
      <c r="AV79" s="28">
        <v>0</v>
      </c>
      <c r="AW79" s="29">
        <f t="shared" si="65"/>
        <v>0</v>
      </c>
      <c r="AX79" s="29">
        <f t="shared" si="66"/>
        <v>0</v>
      </c>
      <c r="AY79" s="28">
        <v>0</v>
      </c>
      <c r="AZ79" s="33">
        <f t="shared" si="67"/>
        <v>0</v>
      </c>
      <c r="BA79" s="33">
        <f t="shared" si="68"/>
        <v>0</v>
      </c>
      <c r="BB79" s="29">
        <f t="shared" si="69"/>
        <v>0</v>
      </c>
      <c r="BC79" s="29">
        <f t="shared" si="69"/>
        <v>0</v>
      </c>
      <c r="BD79" s="29">
        <f t="shared" si="69"/>
        <v>0</v>
      </c>
      <c r="BE79" s="176">
        <f t="shared" si="39"/>
        <v>1</v>
      </c>
      <c r="BF79" s="35">
        <f t="shared" si="70"/>
        <v>4.6840000000000002</v>
      </c>
      <c r="BG79" s="35">
        <f t="shared" si="71"/>
        <v>28.103999999999999</v>
      </c>
      <c r="BH79" s="34">
        <f t="shared" si="72"/>
        <v>0</v>
      </c>
      <c r="BI79" s="35">
        <f t="shared" si="72"/>
        <v>0</v>
      </c>
      <c r="BJ79" s="35">
        <f t="shared" si="73"/>
        <v>0</v>
      </c>
      <c r="BK79" s="35">
        <f t="shared" si="74"/>
        <v>1</v>
      </c>
      <c r="BL79" s="35">
        <f t="shared" si="74"/>
        <v>4.6840000000000002</v>
      </c>
      <c r="BM79" s="35">
        <f t="shared" si="74"/>
        <v>28.103999999999999</v>
      </c>
      <c r="BN79" s="185">
        <f t="shared" si="75"/>
        <v>14.052</v>
      </c>
      <c r="BO79" s="205">
        <f t="shared" si="76"/>
        <v>28.1</v>
      </c>
    </row>
    <row r="80" spans="1:67" ht="16.5">
      <c r="A80" s="26">
        <v>73</v>
      </c>
      <c r="B80" s="178" t="s">
        <v>681</v>
      </c>
      <c r="C80" s="44">
        <v>2</v>
      </c>
      <c r="D80" s="33">
        <f t="shared" si="40"/>
        <v>9.3680000000000003</v>
      </c>
      <c r="E80" s="31">
        <f t="shared" si="41"/>
        <v>56.207999999999998</v>
      </c>
      <c r="F80" s="28">
        <v>0</v>
      </c>
      <c r="G80" s="33">
        <f t="shared" si="42"/>
        <v>0</v>
      </c>
      <c r="H80" s="33">
        <f t="shared" si="43"/>
        <v>0</v>
      </c>
      <c r="I80" s="173">
        <f t="shared" si="44"/>
        <v>2</v>
      </c>
      <c r="J80" s="173">
        <f t="shared" si="44"/>
        <v>9.3680000000000003</v>
      </c>
      <c r="K80" s="173">
        <f t="shared" si="44"/>
        <v>56.207999999999998</v>
      </c>
      <c r="L80" s="174"/>
      <c r="M80" s="33">
        <f t="shared" si="45"/>
        <v>0</v>
      </c>
      <c r="N80" s="33">
        <f t="shared" si="46"/>
        <v>0</v>
      </c>
      <c r="O80" s="39">
        <v>0</v>
      </c>
      <c r="P80" s="33">
        <f t="shared" si="47"/>
        <v>0</v>
      </c>
      <c r="Q80" s="33">
        <f t="shared" si="48"/>
        <v>0</v>
      </c>
      <c r="R80" s="173">
        <f t="shared" si="49"/>
        <v>0</v>
      </c>
      <c r="S80" s="173">
        <f t="shared" si="49"/>
        <v>0</v>
      </c>
      <c r="T80" s="173">
        <f t="shared" si="49"/>
        <v>0</v>
      </c>
      <c r="U80" s="174">
        <v>0</v>
      </c>
      <c r="V80" s="31">
        <f t="shared" si="50"/>
        <v>0</v>
      </c>
      <c r="W80" s="31">
        <f t="shared" si="51"/>
        <v>0</v>
      </c>
      <c r="X80" s="39">
        <v>0</v>
      </c>
      <c r="Y80" s="31">
        <f t="shared" si="52"/>
        <v>0</v>
      </c>
      <c r="Z80" s="31">
        <f t="shared" si="53"/>
        <v>0</v>
      </c>
      <c r="AA80" s="173">
        <f t="shared" si="54"/>
        <v>0</v>
      </c>
      <c r="AB80" s="175">
        <f t="shared" si="54"/>
        <v>0</v>
      </c>
      <c r="AC80" s="175">
        <f t="shared" si="54"/>
        <v>0</v>
      </c>
      <c r="AD80" s="174"/>
      <c r="AE80" s="33">
        <f t="shared" si="55"/>
        <v>0</v>
      </c>
      <c r="AF80" s="33">
        <f t="shared" si="56"/>
        <v>0</v>
      </c>
      <c r="AG80" s="39">
        <v>0</v>
      </c>
      <c r="AH80" s="33">
        <f t="shared" si="57"/>
        <v>0</v>
      </c>
      <c r="AI80" s="33">
        <f t="shared" si="58"/>
        <v>0</v>
      </c>
      <c r="AJ80" s="33">
        <f t="shared" si="59"/>
        <v>0</v>
      </c>
      <c r="AK80" s="33">
        <f t="shared" si="59"/>
        <v>0</v>
      </c>
      <c r="AL80" s="33">
        <f t="shared" si="59"/>
        <v>0</v>
      </c>
      <c r="AM80" s="174">
        <v>3</v>
      </c>
      <c r="AN80" s="33">
        <f t="shared" si="60"/>
        <v>14.052</v>
      </c>
      <c r="AO80" s="33">
        <f t="shared" si="61"/>
        <v>84.311999999999998</v>
      </c>
      <c r="AP80" s="39">
        <v>0</v>
      </c>
      <c r="AQ80" s="33">
        <f t="shared" si="62"/>
        <v>0</v>
      </c>
      <c r="AR80" s="33">
        <f t="shared" si="63"/>
        <v>0</v>
      </c>
      <c r="AS80" s="33">
        <f t="shared" si="64"/>
        <v>3</v>
      </c>
      <c r="AT80" s="33">
        <f t="shared" si="64"/>
        <v>14.052</v>
      </c>
      <c r="AU80" s="33">
        <f t="shared" si="64"/>
        <v>84.311999999999998</v>
      </c>
      <c r="AV80" s="28"/>
      <c r="AW80" s="29">
        <f t="shared" si="65"/>
        <v>0</v>
      </c>
      <c r="AX80" s="29">
        <f t="shared" si="66"/>
        <v>0</v>
      </c>
      <c r="AY80" s="28">
        <v>0</v>
      </c>
      <c r="AZ80" s="33">
        <f t="shared" si="67"/>
        <v>0</v>
      </c>
      <c r="BA80" s="33">
        <f t="shared" si="68"/>
        <v>0</v>
      </c>
      <c r="BB80" s="29">
        <f t="shared" si="69"/>
        <v>0</v>
      </c>
      <c r="BC80" s="29">
        <f t="shared" si="69"/>
        <v>0</v>
      </c>
      <c r="BD80" s="29">
        <f t="shared" si="69"/>
        <v>0</v>
      </c>
      <c r="BE80" s="176">
        <f t="shared" si="39"/>
        <v>5</v>
      </c>
      <c r="BF80" s="35">
        <f t="shared" si="70"/>
        <v>23.42</v>
      </c>
      <c r="BG80" s="35">
        <f t="shared" si="71"/>
        <v>140.52000000000001</v>
      </c>
      <c r="BH80" s="34">
        <f t="shared" si="72"/>
        <v>0</v>
      </c>
      <c r="BI80" s="35">
        <f t="shared" si="72"/>
        <v>0</v>
      </c>
      <c r="BJ80" s="35">
        <f t="shared" si="73"/>
        <v>0</v>
      </c>
      <c r="BK80" s="35">
        <f t="shared" si="74"/>
        <v>5</v>
      </c>
      <c r="BL80" s="35">
        <f t="shared" si="74"/>
        <v>23.42</v>
      </c>
      <c r="BM80" s="35">
        <f t="shared" si="74"/>
        <v>140.52000000000001</v>
      </c>
      <c r="BN80" s="185">
        <f t="shared" si="75"/>
        <v>70.260000000000005</v>
      </c>
      <c r="BO80" s="205">
        <f t="shared" si="76"/>
        <v>140.5</v>
      </c>
    </row>
    <row r="81" spans="1:67" ht="16.5">
      <c r="A81" s="26">
        <v>74</v>
      </c>
      <c r="B81" s="178" t="s">
        <v>682</v>
      </c>
      <c r="C81" s="44">
        <v>1</v>
      </c>
      <c r="D81" s="33">
        <f t="shared" si="40"/>
        <v>4.6840000000000002</v>
      </c>
      <c r="E81" s="31">
        <f t="shared" si="41"/>
        <v>28.103999999999999</v>
      </c>
      <c r="F81" s="28">
        <v>0</v>
      </c>
      <c r="G81" s="33">
        <f t="shared" si="42"/>
        <v>0</v>
      </c>
      <c r="H81" s="33">
        <f t="shared" si="43"/>
        <v>0</v>
      </c>
      <c r="I81" s="173">
        <f t="shared" si="44"/>
        <v>1</v>
      </c>
      <c r="J81" s="173">
        <f t="shared" si="44"/>
        <v>4.6840000000000002</v>
      </c>
      <c r="K81" s="173">
        <f t="shared" si="44"/>
        <v>28.103999999999999</v>
      </c>
      <c r="L81" s="174"/>
      <c r="M81" s="33">
        <f t="shared" si="45"/>
        <v>0</v>
      </c>
      <c r="N81" s="33">
        <f t="shared" si="46"/>
        <v>0</v>
      </c>
      <c r="O81" s="39">
        <v>0</v>
      </c>
      <c r="P81" s="33">
        <f t="shared" si="47"/>
        <v>0</v>
      </c>
      <c r="Q81" s="33">
        <f t="shared" si="48"/>
        <v>0</v>
      </c>
      <c r="R81" s="173">
        <f t="shared" si="49"/>
        <v>0</v>
      </c>
      <c r="S81" s="173">
        <f t="shared" si="49"/>
        <v>0</v>
      </c>
      <c r="T81" s="173">
        <f t="shared" si="49"/>
        <v>0</v>
      </c>
      <c r="U81" s="174">
        <v>0</v>
      </c>
      <c r="V81" s="31">
        <f t="shared" si="50"/>
        <v>0</v>
      </c>
      <c r="W81" s="31">
        <f t="shared" si="51"/>
        <v>0</v>
      </c>
      <c r="X81" s="39">
        <v>0</v>
      </c>
      <c r="Y81" s="31">
        <f t="shared" si="52"/>
        <v>0</v>
      </c>
      <c r="Z81" s="31">
        <f t="shared" si="53"/>
        <v>0</v>
      </c>
      <c r="AA81" s="173">
        <f t="shared" si="54"/>
        <v>0</v>
      </c>
      <c r="AB81" s="175">
        <f t="shared" si="54"/>
        <v>0</v>
      </c>
      <c r="AC81" s="175">
        <f t="shared" si="54"/>
        <v>0</v>
      </c>
      <c r="AD81" s="174"/>
      <c r="AE81" s="33">
        <f t="shared" si="55"/>
        <v>0</v>
      </c>
      <c r="AF81" s="33">
        <f t="shared" si="56"/>
        <v>0</v>
      </c>
      <c r="AG81" s="39">
        <v>0</v>
      </c>
      <c r="AH81" s="33">
        <f t="shared" si="57"/>
        <v>0</v>
      </c>
      <c r="AI81" s="33">
        <f t="shared" si="58"/>
        <v>0</v>
      </c>
      <c r="AJ81" s="33">
        <f t="shared" si="59"/>
        <v>0</v>
      </c>
      <c r="AK81" s="33">
        <f t="shared" si="59"/>
        <v>0</v>
      </c>
      <c r="AL81" s="33">
        <f t="shared" si="59"/>
        <v>0</v>
      </c>
      <c r="AM81" s="174">
        <v>1</v>
      </c>
      <c r="AN81" s="33">
        <f t="shared" si="60"/>
        <v>4.6840000000000002</v>
      </c>
      <c r="AO81" s="33">
        <f t="shared" si="61"/>
        <v>28.103999999999999</v>
      </c>
      <c r="AP81" s="39">
        <v>0</v>
      </c>
      <c r="AQ81" s="33">
        <f t="shared" si="62"/>
        <v>0</v>
      </c>
      <c r="AR81" s="33">
        <f t="shared" si="63"/>
        <v>0</v>
      </c>
      <c r="AS81" s="33">
        <f t="shared" si="64"/>
        <v>1</v>
      </c>
      <c r="AT81" s="33">
        <f t="shared" si="64"/>
        <v>4.6840000000000002</v>
      </c>
      <c r="AU81" s="33">
        <f t="shared" si="64"/>
        <v>28.103999999999999</v>
      </c>
      <c r="AV81" s="28">
        <v>0</v>
      </c>
      <c r="AW81" s="29">
        <f t="shared" si="65"/>
        <v>0</v>
      </c>
      <c r="AX81" s="29">
        <f t="shared" si="66"/>
        <v>0</v>
      </c>
      <c r="AY81" s="28">
        <v>0</v>
      </c>
      <c r="AZ81" s="33">
        <f t="shared" si="67"/>
        <v>0</v>
      </c>
      <c r="BA81" s="33">
        <f t="shared" si="68"/>
        <v>0</v>
      </c>
      <c r="BB81" s="29">
        <f t="shared" si="69"/>
        <v>0</v>
      </c>
      <c r="BC81" s="29">
        <f t="shared" si="69"/>
        <v>0</v>
      </c>
      <c r="BD81" s="29">
        <f t="shared" si="69"/>
        <v>0</v>
      </c>
      <c r="BE81" s="176">
        <f t="shared" si="39"/>
        <v>2</v>
      </c>
      <c r="BF81" s="35">
        <f t="shared" si="70"/>
        <v>9.3680000000000003</v>
      </c>
      <c r="BG81" s="35">
        <f t="shared" si="71"/>
        <v>56.207999999999998</v>
      </c>
      <c r="BH81" s="34">
        <f t="shared" si="72"/>
        <v>0</v>
      </c>
      <c r="BI81" s="35">
        <f t="shared" si="72"/>
        <v>0</v>
      </c>
      <c r="BJ81" s="35">
        <f t="shared" si="73"/>
        <v>0</v>
      </c>
      <c r="BK81" s="35">
        <f t="shared" si="74"/>
        <v>2</v>
      </c>
      <c r="BL81" s="35">
        <f t="shared" si="74"/>
        <v>9.3680000000000003</v>
      </c>
      <c r="BM81" s="35">
        <f t="shared" si="74"/>
        <v>56.207999999999998</v>
      </c>
      <c r="BN81" s="185">
        <f t="shared" si="75"/>
        <v>28.103999999999999</v>
      </c>
      <c r="BO81" s="205">
        <f t="shared" si="76"/>
        <v>56.2</v>
      </c>
    </row>
    <row r="82" spans="1:67" ht="16.5">
      <c r="A82" s="26">
        <v>75</v>
      </c>
      <c r="B82" s="178" t="s">
        <v>683</v>
      </c>
      <c r="C82" s="44">
        <v>1</v>
      </c>
      <c r="D82" s="33">
        <f t="shared" si="40"/>
        <v>4.6840000000000002</v>
      </c>
      <c r="E82" s="31">
        <f t="shared" si="41"/>
        <v>28.103999999999999</v>
      </c>
      <c r="F82" s="28">
        <v>0</v>
      </c>
      <c r="G82" s="33">
        <f t="shared" si="42"/>
        <v>0</v>
      </c>
      <c r="H82" s="33">
        <f t="shared" si="43"/>
        <v>0</v>
      </c>
      <c r="I82" s="173">
        <f t="shared" si="44"/>
        <v>1</v>
      </c>
      <c r="J82" s="173">
        <f t="shared" si="44"/>
        <v>4.6840000000000002</v>
      </c>
      <c r="K82" s="173">
        <f t="shared" si="44"/>
        <v>28.103999999999999</v>
      </c>
      <c r="L82" s="174"/>
      <c r="M82" s="33">
        <f t="shared" si="45"/>
        <v>0</v>
      </c>
      <c r="N82" s="33">
        <f t="shared" si="46"/>
        <v>0</v>
      </c>
      <c r="O82" s="39">
        <v>0</v>
      </c>
      <c r="P82" s="33">
        <f t="shared" si="47"/>
        <v>0</v>
      </c>
      <c r="Q82" s="33">
        <f t="shared" si="48"/>
        <v>0</v>
      </c>
      <c r="R82" s="173">
        <f t="shared" si="49"/>
        <v>0</v>
      </c>
      <c r="S82" s="173">
        <f t="shared" si="49"/>
        <v>0</v>
      </c>
      <c r="T82" s="173">
        <f t="shared" si="49"/>
        <v>0</v>
      </c>
      <c r="U82" s="174">
        <v>5</v>
      </c>
      <c r="V82" s="31">
        <f t="shared" si="50"/>
        <v>23.42</v>
      </c>
      <c r="W82" s="31">
        <f t="shared" si="51"/>
        <v>140.52000000000001</v>
      </c>
      <c r="X82" s="39">
        <v>0</v>
      </c>
      <c r="Y82" s="31">
        <f t="shared" si="52"/>
        <v>0</v>
      </c>
      <c r="Z82" s="31">
        <f t="shared" si="53"/>
        <v>0</v>
      </c>
      <c r="AA82" s="173">
        <f t="shared" si="54"/>
        <v>5</v>
      </c>
      <c r="AB82" s="175">
        <f t="shared" si="54"/>
        <v>23.42</v>
      </c>
      <c r="AC82" s="175">
        <f t="shared" si="54"/>
        <v>140.52000000000001</v>
      </c>
      <c r="AD82" s="174">
        <v>1</v>
      </c>
      <c r="AE82" s="33">
        <f t="shared" si="55"/>
        <v>4.6840000000000002</v>
      </c>
      <c r="AF82" s="33">
        <f t="shared" si="56"/>
        <v>28.103999999999999</v>
      </c>
      <c r="AG82" s="39">
        <v>0</v>
      </c>
      <c r="AH82" s="33">
        <f t="shared" si="57"/>
        <v>0</v>
      </c>
      <c r="AI82" s="33">
        <f t="shared" si="58"/>
        <v>0</v>
      </c>
      <c r="AJ82" s="33">
        <f t="shared" si="59"/>
        <v>1</v>
      </c>
      <c r="AK82" s="33">
        <f t="shared" si="59"/>
        <v>4.6840000000000002</v>
      </c>
      <c r="AL82" s="33">
        <f t="shared" si="59"/>
        <v>28.103999999999999</v>
      </c>
      <c r="AM82" s="174"/>
      <c r="AN82" s="33">
        <f t="shared" si="60"/>
        <v>0</v>
      </c>
      <c r="AO82" s="33">
        <f t="shared" si="61"/>
        <v>0</v>
      </c>
      <c r="AP82" s="39">
        <v>0</v>
      </c>
      <c r="AQ82" s="33">
        <f t="shared" si="62"/>
        <v>0</v>
      </c>
      <c r="AR82" s="33">
        <f t="shared" si="63"/>
        <v>0</v>
      </c>
      <c r="AS82" s="33">
        <f t="shared" si="64"/>
        <v>0</v>
      </c>
      <c r="AT82" s="33">
        <f t="shared" si="64"/>
        <v>0</v>
      </c>
      <c r="AU82" s="33">
        <f t="shared" si="64"/>
        <v>0</v>
      </c>
      <c r="AV82" s="28">
        <v>0</v>
      </c>
      <c r="AW82" s="29">
        <f t="shared" si="65"/>
        <v>0</v>
      </c>
      <c r="AX82" s="29">
        <f t="shared" si="66"/>
        <v>0</v>
      </c>
      <c r="AY82" s="28">
        <v>0</v>
      </c>
      <c r="AZ82" s="33">
        <f t="shared" si="67"/>
        <v>0</v>
      </c>
      <c r="BA82" s="33">
        <f t="shared" si="68"/>
        <v>0</v>
      </c>
      <c r="BB82" s="29">
        <f t="shared" si="69"/>
        <v>0</v>
      </c>
      <c r="BC82" s="29">
        <f t="shared" si="69"/>
        <v>0</v>
      </c>
      <c r="BD82" s="29">
        <f t="shared" si="69"/>
        <v>0</v>
      </c>
      <c r="BE82" s="176">
        <f t="shared" si="39"/>
        <v>6</v>
      </c>
      <c r="BF82" s="35">
        <f t="shared" si="70"/>
        <v>28.103999999999999</v>
      </c>
      <c r="BG82" s="35">
        <f t="shared" si="71"/>
        <v>168.624</v>
      </c>
      <c r="BH82" s="34">
        <f t="shared" si="72"/>
        <v>0</v>
      </c>
      <c r="BI82" s="35">
        <f t="shared" si="72"/>
        <v>0</v>
      </c>
      <c r="BJ82" s="35">
        <f t="shared" si="73"/>
        <v>0</v>
      </c>
      <c r="BK82" s="35">
        <f t="shared" si="74"/>
        <v>6</v>
      </c>
      <c r="BL82" s="35">
        <f t="shared" si="74"/>
        <v>28.103999999999999</v>
      </c>
      <c r="BM82" s="35">
        <f t="shared" si="74"/>
        <v>168.624</v>
      </c>
      <c r="BN82" s="185">
        <f t="shared" si="75"/>
        <v>84.311999999999998</v>
      </c>
      <c r="BO82" s="205">
        <f t="shared" si="76"/>
        <v>168.6</v>
      </c>
    </row>
    <row r="83" spans="1:67" ht="16.5">
      <c r="A83" s="26">
        <v>76</v>
      </c>
      <c r="B83" s="178" t="s">
        <v>684</v>
      </c>
      <c r="C83" s="44"/>
      <c r="D83" s="33">
        <f t="shared" si="40"/>
        <v>0</v>
      </c>
      <c r="E83" s="31">
        <f t="shared" si="41"/>
        <v>0</v>
      </c>
      <c r="F83" s="28">
        <v>0</v>
      </c>
      <c r="G83" s="33">
        <f t="shared" si="42"/>
        <v>0</v>
      </c>
      <c r="H83" s="33">
        <f t="shared" si="43"/>
        <v>0</v>
      </c>
      <c r="I83" s="173">
        <f t="shared" si="44"/>
        <v>0</v>
      </c>
      <c r="J83" s="173">
        <f t="shared" si="44"/>
        <v>0</v>
      </c>
      <c r="K83" s="173">
        <f t="shared" si="44"/>
        <v>0</v>
      </c>
      <c r="L83" s="174"/>
      <c r="M83" s="33">
        <f t="shared" si="45"/>
        <v>0</v>
      </c>
      <c r="N83" s="33">
        <f t="shared" si="46"/>
        <v>0</v>
      </c>
      <c r="O83" s="39">
        <v>0</v>
      </c>
      <c r="P83" s="33">
        <f t="shared" si="47"/>
        <v>0</v>
      </c>
      <c r="Q83" s="33">
        <f t="shared" si="48"/>
        <v>0</v>
      </c>
      <c r="R83" s="173">
        <f t="shared" si="49"/>
        <v>0</v>
      </c>
      <c r="S83" s="173">
        <f t="shared" si="49"/>
        <v>0</v>
      </c>
      <c r="T83" s="173">
        <f t="shared" si="49"/>
        <v>0</v>
      </c>
      <c r="U83" s="174">
        <v>0</v>
      </c>
      <c r="V83" s="31">
        <f t="shared" si="50"/>
        <v>0</v>
      </c>
      <c r="W83" s="31">
        <f t="shared" si="51"/>
        <v>0</v>
      </c>
      <c r="X83" s="39">
        <v>0</v>
      </c>
      <c r="Y83" s="31">
        <f t="shared" si="52"/>
        <v>0</v>
      </c>
      <c r="Z83" s="31">
        <f t="shared" si="53"/>
        <v>0</v>
      </c>
      <c r="AA83" s="173">
        <f t="shared" si="54"/>
        <v>0</v>
      </c>
      <c r="AB83" s="175">
        <f t="shared" si="54"/>
        <v>0</v>
      </c>
      <c r="AC83" s="175">
        <f t="shared" si="54"/>
        <v>0</v>
      </c>
      <c r="AD83" s="174"/>
      <c r="AE83" s="33">
        <f t="shared" si="55"/>
        <v>0</v>
      </c>
      <c r="AF83" s="33">
        <f t="shared" si="56"/>
        <v>0</v>
      </c>
      <c r="AG83" s="39">
        <v>0</v>
      </c>
      <c r="AH83" s="33">
        <f t="shared" si="57"/>
        <v>0</v>
      </c>
      <c r="AI83" s="33">
        <f t="shared" si="58"/>
        <v>0</v>
      </c>
      <c r="AJ83" s="33">
        <f t="shared" si="59"/>
        <v>0</v>
      </c>
      <c r="AK83" s="33">
        <f t="shared" si="59"/>
        <v>0</v>
      </c>
      <c r="AL83" s="33">
        <f t="shared" si="59"/>
        <v>0</v>
      </c>
      <c r="AM83" s="174"/>
      <c r="AN83" s="33">
        <f t="shared" si="60"/>
        <v>0</v>
      </c>
      <c r="AO83" s="33">
        <f t="shared" si="61"/>
        <v>0</v>
      </c>
      <c r="AP83" s="39">
        <v>0</v>
      </c>
      <c r="AQ83" s="33">
        <f t="shared" si="62"/>
        <v>0</v>
      </c>
      <c r="AR83" s="33">
        <f t="shared" si="63"/>
        <v>0</v>
      </c>
      <c r="AS83" s="33">
        <f t="shared" si="64"/>
        <v>0</v>
      </c>
      <c r="AT83" s="33">
        <f t="shared" si="64"/>
        <v>0</v>
      </c>
      <c r="AU83" s="33">
        <f t="shared" si="64"/>
        <v>0</v>
      </c>
      <c r="AV83" s="28">
        <v>0</v>
      </c>
      <c r="AW83" s="29">
        <f t="shared" si="65"/>
        <v>0</v>
      </c>
      <c r="AX83" s="29">
        <f t="shared" si="66"/>
        <v>0</v>
      </c>
      <c r="AY83" s="28">
        <v>0</v>
      </c>
      <c r="AZ83" s="33">
        <f t="shared" si="67"/>
        <v>0</v>
      </c>
      <c r="BA83" s="33">
        <f t="shared" si="68"/>
        <v>0</v>
      </c>
      <c r="BB83" s="29">
        <f t="shared" si="69"/>
        <v>0</v>
      </c>
      <c r="BC83" s="29">
        <f t="shared" si="69"/>
        <v>0</v>
      </c>
      <c r="BD83" s="29">
        <f t="shared" si="69"/>
        <v>0</v>
      </c>
      <c r="BE83" s="176">
        <f t="shared" si="39"/>
        <v>0</v>
      </c>
      <c r="BF83" s="35">
        <f t="shared" si="70"/>
        <v>0</v>
      </c>
      <c r="BG83" s="35">
        <f t="shared" si="71"/>
        <v>0</v>
      </c>
      <c r="BH83" s="34">
        <f t="shared" si="72"/>
        <v>0</v>
      </c>
      <c r="BI83" s="35">
        <f t="shared" si="72"/>
        <v>0</v>
      </c>
      <c r="BJ83" s="35">
        <f t="shared" si="73"/>
        <v>0</v>
      </c>
      <c r="BK83" s="35">
        <f t="shared" si="74"/>
        <v>0</v>
      </c>
      <c r="BL83" s="35">
        <f t="shared" si="74"/>
        <v>0</v>
      </c>
      <c r="BM83" s="35">
        <f t="shared" si="74"/>
        <v>0</v>
      </c>
      <c r="BN83" s="185">
        <f t="shared" si="75"/>
        <v>0</v>
      </c>
      <c r="BO83" s="205">
        <f t="shared" si="76"/>
        <v>0</v>
      </c>
    </row>
    <row r="84" spans="1:67" ht="16.5">
      <c r="A84" s="26">
        <v>77</v>
      </c>
      <c r="B84" s="178" t="s">
        <v>343</v>
      </c>
      <c r="C84" s="44">
        <v>2</v>
      </c>
      <c r="D84" s="33">
        <f t="shared" si="40"/>
        <v>9.3680000000000003</v>
      </c>
      <c r="E84" s="31">
        <f t="shared" si="41"/>
        <v>56.207999999999998</v>
      </c>
      <c r="F84" s="28">
        <v>0</v>
      </c>
      <c r="G84" s="33">
        <f t="shared" si="42"/>
        <v>0</v>
      </c>
      <c r="H84" s="33">
        <f t="shared" si="43"/>
        <v>0</v>
      </c>
      <c r="I84" s="173">
        <f t="shared" si="44"/>
        <v>2</v>
      </c>
      <c r="J84" s="173">
        <f t="shared" si="44"/>
        <v>9.3680000000000003</v>
      </c>
      <c r="K84" s="173">
        <f t="shared" si="44"/>
        <v>56.207999999999998</v>
      </c>
      <c r="L84" s="174">
        <v>1</v>
      </c>
      <c r="M84" s="33">
        <f t="shared" si="45"/>
        <v>4.6840000000000002</v>
      </c>
      <c r="N84" s="33">
        <f t="shared" si="46"/>
        <v>28.103999999999999</v>
      </c>
      <c r="O84" s="39">
        <v>0</v>
      </c>
      <c r="P84" s="33">
        <f t="shared" si="47"/>
        <v>0</v>
      </c>
      <c r="Q84" s="33">
        <f t="shared" si="48"/>
        <v>0</v>
      </c>
      <c r="R84" s="173">
        <f t="shared" si="49"/>
        <v>1</v>
      </c>
      <c r="S84" s="173">
        <f t="shared" si="49"/>
        <v>4.6840000000000002</v>
      </c>
      <c r="T84" s="173">
        <f t="shared" si="49"/>
        <v>28.103999999999999</v>
      </c>
      <c r="U84" s="174">
        <v>0</v>
      </c>
      <c r="V84" s="31">
        <f t="shared" si="50"/>
        <v>0</v>
      </c>
      <c r="W84" s="31">
        <f t="shared" si="51"/>
        <v>0</v>
      </c>
      <c r="X84" s="39">
        <v>0</v>
      </c>
      <c r="Y84" s="31">
        <f t="shared" si="52"/>
        <v>0</v>
      </c>
      <c r="Z84" s="31">
        <f t="shared" si="53"/>
        <v>0</v>
      </c>
      <c r="AA84" s="173">
        <f t="shared" si="54"/>
        <v>0</v>
      </c>
      <c r="AB84" s="175">
        <f t="shared" si="54"/>
        <v>0</v>
      </c>
      <c r="AC84" s="175">
        <f t="shared" si="54"/>
        <v>0</v>
      </c>
      <c r="AD84" s="174"/>
      <c r="AE84" s="33">
        <f t="shared" si="55"/>
        <v>0</v>
      </c>
      <c r="AF84" s="33">
        <f t="shared" si="56"/>
        <v>0</v>
      </c>
      <c r="AG84" s="39">
        <v>0</v>
      </c>
      <c r="AH84" s="33">
        <f t="shared" si="57"/>
        <v>0</v>
      </c>
      <c r="AI84" s="33">
        <f t="shared" si="58"/>
        <v>0</v>
      </c>
      <c r="AJ84" s="33">
        <f t="shared" si="59"/>
        <v>0</v>
      </c>
      <c r="AK84" s="33">
        <f t="shared" si="59"/>
        <v>0</v>
      </c>
      <c r="AL84" s="33">
        <f t="shared" si="59"/>
        <v>0</v>
      </c>
      <c r="AM84" s="174"/>
      <c r="AN84" s="33">
        <f t="shared" si="60"/>
        <v>0</v>
      </c>
      <c r="AO84" s="33">
        <f t="shared" si="61"/>
        <v>0</v>
      </c>
      <c r="AP84" s="39">
        <v>0</v>
      </c>
      <c r="AQ84" s="33">
        <f t="shared" si="62"/>
        <v>0</v>
      </c>
      <c r="AR84" s="33">
        <f t="shared" si="63"/>
        <v>0</v>
      </c>
      <c r="AS84" s="33">
        <f t="shared" si="64"/>
        <v>0</v>
      </c>
      <c r="AT84" s="33">
        <f t="shared" si="64"/>
        <v>0</v>
      </c>
      <c r="AU84" s="33">
        <f t="shared" si="64"/>
        <v>0</v>
      </c>
      <c r="AV84" s="28">
        <v>0</v>
      </c>
      <c r="AW84" s="29">
        <f t="shared" si="65"/>
        <v>0</v>
      </c>
      <c r="AX84" s="29">
        <f t="shared" si="66"/>
        <v>0</v>
      </c>
      <c r="AY84" s="28">
        <v>0</v>
      </c>
      <c r="AZ84" s="33">
        <f t="shared" si="67"/>
        <v>0</v>
      </c>
      <c r="BA84" s="33">
        <f t="shared" si="68"/>
        <v>0</v>
      </c>
      <c r="BB84" s="29">
        <f t="shared" si="69"/>
        <v>0</v>
      </c>
      <c r="BC84" s="29">
        <f t="shared" si="69"/>
        <v>0</v>
      </c>
      <c r="BD84" s="29">
        <f t="shared" si="69"/>
        <v>0</v>
      </c>
      <c r="BE84" s="176">
        <f t="shared" si="39"/>
        <v>2</v>
      </c>
      <c r="BF84" s="35">
        <f t="shared" si="70"/>
        <v>9.3680000000000003</v>
      </c>
      <c r="BG84" s="35">
        <f t="shared" si="71"/>
        <v>56.207999999999998</v>
      </c>
      <c r="BH84" s="34">
        <f t="shared" si="72"/>
        <v>0</v>
      </c>
      <c r="BI84" s="35">
        <f t="shared" si="72"/>
        <v>0</v>
      </c>
      <c r="BJ84" s="35">
        <f t="shared" si="73"/>
        <v>0</v>
      </c>
      <c r="BK84" s="35">
        <f t="shared" si="74"/>
        <v>2</v>
      </c>
      <c r="BL84" s="35">
        <f t="shared" si="74"/>
        <v>9.3680000000000003</v>
      </c>
      <c r="BM84" s="35">
        <f t="shared" si="74"/>
        <v>56.207999999999998</v>
      </c>
      <c r="BN84" s="185">
        <f t="shared" si="75"/>
        <v>28.103999999999999</v>
      </c>
      <c r="BO84" s="205">
        <f t="shared" si="76"/>
        <v>56.2</v>
      </c>
    </row>
    <row r="85" spans="1:67" ht="16.5">
      <c r="A85" s="26">
        <v>78</v>
      </c>
      <c r="B85" s="178" t="s">
        <v>685</v>
      </c>
      <c r="C85" s="44">
        <v>1</v>
      </c>
      <c r="D85" s="33">
        <f t="shared" si="40"/>
        <v>4.6840000000000002</v>
      </c>
      <c r="E85" s="31">
        <f t="shared" si="41"/>
        <v>28.103999999999999</v>
      </c>
      <c r="F85" s="28">
        <v>1</v>
      </c>
      <c r="G85" s="33">
        <f>F85*2.822</f>
        <v>2.8220000000000001</v>
      </c>
      <c r="H85" s="33">
        <f t="shared" si="43"/>
        <v>16.932000000000002</v>
      </c>
      <c r="I85" s="173">
        <f t="shared" si="44"/>
        <v>2</v>
      </c>
      <c r="J85" s="173">
        <f t="shared" si="44"/>
        <v>7.5060000000000002</v>
      </c>
      <c r="K85" s="173">
        <f t="shared" si="44"/>
        <v>45.036000000000001</v>
      </c>
      <c r="L85" s="174"/>
      <c r="M85" s="33">
        <f t="shared" si="45"/>
        <v>0</v>
      </c>
      <c r="N85" s="33">
        <f t="shared" si="46"/>
        <v>0</v>
      </c>
      <c r="O85" s="39">
        <v>0</v>
      </c>
      <c r="P85" s="33">
        <f t="shared" si="47"/>
        <v>0</v>
      </c>
      <c r="Q85" s="33">
        <f t="shared" si="48"/>
        <v>0</v>
      </c>
      <c r="R85" s="173">
        <f t="shared" si="49"/>
        <v>0</v>
      </c>
      <c r="S85" s="173">
        <f t="shared" si="49"/>
        <v>0</v>
      </c>
      <c r="T85" s="173">
        <f t="shared" si="49"/>
        <v>0</v>
      </c>
      <c r="U85" s="174">
        <v>5</v>
      </c>
      <c r="V85" s="31">
        <f t="shared" si="50"/>
        <v>23.42</v>
      </c>
      <c r="W85" s="31">
        <f t="shared" si="51"/>
        <v>140.52000000000001</v>
      </c>
      <c r="X85" s="39">
        <v>0</v>
      </c>
      <c r="Y85" s="31">
        <f t="shared" si="52"/>
        <v>0</v>
      </c>
      <c r="Z85" s="31">
        <f t="shared" si="53"/>
        <v>0</v>
      </c>
      <c r="AA85" s="173">
        <f t="shared" si="54"/>
        <v>5</v>
      </c>
      <c r="AB85" s="175">
        <f t="shared" si="54"/>
        <v>23.42</v>
      </c>
      <c r="AC85" s="175">
        <f t="shared" si="54"/>
        <v>140.52000000000001</v>
      </c>
      <c r="AD85" s="174"/>
      <c r="AE85" s="33">
        <f t="shared" si="55"/>
        <v>0</v>
      </c>
      <c r="AF85" s="33">
        <f t="shared" si="56"/>
        <v>0</v>
      </c>
      <c r="AG85" s="39">
        <v>0</v>
      </c>
      <c r="AH85" s="33">
        <f t="shared" si="57"/>
        <v>0</v>
      </c>
      <c r="AI85" s="33">
        <f t="shared" si="58"/>
        <v>0</v>
      </c>
      <c r="AJ85" s="33">
        <f t="shared" si="59"/>
        <v>0</v>
      </c>
      <c r="AK85" s="33">
        <f t="shared" si="59"/>
        <v>0</v>
      </c>
      <c r="AL85" s="33">
        <f t="shared" si="59"/>
        <v>0</v>
      </c>
      <c r="AM85" s="174"/>
      <c r="AN85" s="33">
        <f t="shared" si="60"/>
        <v>0</v>
      </c>
      <c r="AO85" s="33">
        <f t="shared" si="61"/>
        <v>0</v>
      </c>
      <c r="AP85" s="39">
        <v>0</v>
      </c>
      <c r="AQ85" s="33">
        <f t="shared" si="62"/>
        <v>0</v>
      </c>
      <c r="AR85" s="33">
        <f t="shared" si="63"/>
        <v>0</v>
      </c>
      <c r="AS85" s="33">
        <f t="shared" si="64"/>
        <v>0</v>
      </c>
      <c r="AT85" s="33">
        <f t="shared" si="64"/>
        <v>0</v>
      </c>
      <c r="AU85" s="33">
        <f t="shared" si="64"/>
        <v>0</v>
      </c>
      <c r="AV85" s="28">
        <v>0</v>
      </c>
      <c r="AW85" s="29">
        <f t="shared" si="65"/>
        <v>0</v>
      </c>
      <c r="AX85" s="29">
        <f t="shared" si="66"/>
        <v>0</v>
      </c>
      <c r="AY85" s="28">
        <v>0</v>
      </c>
      <c r="AZ85" s="33">
        <f t="shared" si="67"/>
        <v>0</v>
      </c>
      <c r="BA85" s="33">
        <f t="shared" si="68"/>
        <v>0</v>
      </c>
      <c r="BB85" s="29">
        <f t="shared" si="69"/>
        <v>0</v>
      </c>
      <c r="BC85" s="29">
        <f t="shared" si="69"/>
        <v>0</v>
      </c>
      <c r="BD85" s="29">
        <f t="shared" si="69"/>
        <v>0</v>
      </c>
      <c r="BE85" s="176">
        <f t="shared" si="39"/>
        <v>6</v>
      </c>
      <c r="BF85" s="35">
        <f t="shared" si="70"/>
        <v>28.103999999999999</v>
      </c>
      <c r="BG85" s="35">
        <f t="shared" si="71"/>
        <v>168.624</v>
      </c>
      <c r="BH85" s="34">
        <f t="shared" si="72"/>
        <v>1</v>
      </c>
      <c r="BI85" s="35">
        <f t="shared" si="72"/>
        <v>2.8220000000000001</v>
      </c>
      <c r="BJ85" s="35">
        <f t="shared" si="73"/>
        <v>16.932000000000002</v>
      </c>
      <c r="BK85" s="35">
        <f t="shared" si="74"/>
        <v>7</v>
      </c>
      <c r="BL85" s="35">
        <f t="shared" si="74"/>
        <v>30.925999999999998</v>
      </c>
      <c r="BM85" s="35">
        <f t="shared" si="74"/>
        <v>185.55599999999998</v>
      </c>
      <c r="BN85" s="185">
        <f t="shared" si="75"/>
        <v>92.777999999999992</v>
      </c>
      <c r="BO85" s="205">
        <f t="shared" si="76"/>
        <v>185.6</v>
      </c>
    </row>
    <row r="86" spans="1:67" ht="16.5">
      <c r="A86" s="26">
        <v>79</v>
      </c>
      <c r="B86" s="178" t="s">
        <v>443</v>
      </c>
      <c r="C86" s="44"/>
      <c r="D86" s="33">
        <f t="shared" si="40"/>
        <v>0</v>
      </c>
      <c r="E86" s="31">
        <f t="shared" si="41"/>
        <v>0</v>
      </c>
      <c r="F86" s="28">
        <v>0</v>
      </c>
      <c r="G86" s="33">
        <f t="shared" si="42"/>
        <v>0</v>
      </c>
      <c r="H86" s="33">
        <f t="shared" si="43"/>
        <v>0</v>
      </c>
      <c r="I86" s="173">
        <f t="shared" si="44"/>
        <v>0</v>
      </c>
      <c r="J86" s="173">
        <f t="shared" si="44"/>
        <v>0</v>
      </c>
      <c r="K86" s="173">
        <f t="shared" si="44"/>
        <v>0</v>
      </c>
      <c r="L86" s="174"/>
      <c r="M86" s="33">
        <f t="shared" si="45"/>
        <v>0</v>
      </c>
      <c r="N86" s="33">
        <f t="shared" si="46"/>
        <v>0</v>
      </c>
      <c r="O86" s="39">
        <v>0</v>
      </c>
      <c r="P86" s="33">
        <f t="shared" si="47"/>
        <v>0</v>
      </c>
      <c r="Q86" s="33">
        <f t="shared" si="48"/>
        <v>0</v>
      </c>
      <c r="R86" s="173">
        <f t="shared" si="49"/>
        <v>0</v>
      </c>
      <c r="S86" s="173">
        <f t="shared" si="49"/>
        <v>0</v>
      </c>
      <c r="T86" s="173">
        <f t="shared" si="49"/>
        <v>0</v>
      </c>
      <c r="U86" s="174">
        <v>0</v>
      </c>
      <c r="V86" s="31">
        <f t="shared" si="50"/>
        <v>0</v>
      </c>
      <c r="W86" s="31">
        <f t="shared" si="51"/>
        <v>0</v>
      </c>
      <c r="X86" s="39">
        <v>0</v>
      </c>
      <c r="Y86" s="31">
        <f t="shared" si="52"/>
        <v>0</v>
      </c>
      <c r="Z86" s="31">
        <f t="shared" si="53"/>
        <v>0</v>
      </c>
      <c r="AA86" s="173">
        <f t="shared" si="54"/>
        <v>0</v>
      </c>
      <c r="AB86" s="175">
        <f t="shared" si="54"/>
        <v>0</v>
      </c>
      <c r="AC86" s="175">
        <f t="shared" si="54"/>
        <v>0</v>
      </c>
      <c r="AD86" s="174"/>
      <c r="AE86" s="33">
        <f t="shared" si="55"/>
        <v>0</v>
      </c>
      <c r="AF86" s="33">
        <f t="shared" si="56"/>
        <v>0</v>
      </c>
      <c r="AG86" s="39">
        <v>0</v>
      </c>
      <c r="AH86" s="33">
        <f t="shared" si="57"/>
        <v>0</v>
      </c>
      <c r="AI86" s="33">
        <f t="shared" si="58"/>
        <v>0</v>
      </c>
      <c r="AJ86" s="33">
        <f t="shared" si="59"/>
        <v>0</v>
      </c>
      <c r="AK86" s="33">
        <f t="shared" si="59"/>
        <v>0</v>
      </c>
      <c r="AL86" s="33">
        <f t="shared" si="59"/>
        <v>0</v>
      </c>
      <c r="AM86" s="174">
        <v>1</v>
      </c>
      <c r="AN86" s="33">
        <f t="shared" si="60"/>
        <v>4.6840000000000002</v>
      </c>
      <c r="AO86" s="33">
        <f t="shared" si="61"/>
        <v>28.103999999999999</v>
      </c>
      <c r="AP86" s="39">
        <v>0</v>
      </c>
      <c r="AQ86" s="33">
        <f t="shared" si="62"/>
        <v>0</v>
      </c>
      <c r="AR86" s="33">
        <f t="shared" si="63"/>
        <v>0</v>
      </c>
      <c r="AS86" s="33">
        <f t="shared" si="64"/>
        <v>1</v>
      </c>
      <c r="AT86" s="33">
        <f t="shared" si="64"/>
        <v>4.6840000000000002</v>
      </c>
      <c r="AU86" s="33">
        <f t="shared" si="64"/>
        <v>28.103999999999999</v>
      </c>
      <c r="AV86" s="40"/>
      <c r="AW86" s="29">
        <f t="shared" si="65"/>
        <v>0</v>
      </c>
      <c r="AX86" s="29">
        <f t="shared" si="66"/>
        <v>0</v>
      </c>
      <c r="AY86" s="28">
        <v>0</v>
      </c>
      <c r="AZ86" s="33">
        <f t="shared" si="67"/>
        <v>0</v>
      </c>
      <c r="BA86" s="33">
        <f t="shared" si="68"/>
        <v>0</v>
      </c>
      <c r="BB86" s="29">
        <f t="shared" si="69"/>
        <v>0</v>
      </c>
      <c r="BC86" s="29">
        <f t="shared" si="69"/>
        <v>0</v>
      </c>
      <c r="BD86" s="29">
        <f t="shared" si="69"/>
        <v>0</v>
      </c>
      <c r="BE86" s="176">
        <f t="shared" si="39"/>
        <v>1</v>
      </c>
      <c r="BF86" s="35">
        <f t="shared" si="70"/>
        <v>4.6840000000000002</v>
      </c>
      <c r="BG86" s="35">
        <f t="shared" si="71"/>
        <v>28.103999999999999</v>
      </c>
      <c r="BH86" s="34">
        <f t="shared" si="72"/>
        <v>0</v>
      </c>
      <c r="BI86" s="35">
        <f t="shared" si="72"/>
        <v>0</v>
      </c>
      <c r="BJ86" s="35">
        <f t="shared" si="73"/>
        <v>0</v>
      </c>
      <c r="BK86" s="35">
        <f t="shared" si="74"/>
        <v>1</v>
      </c>
      <c r="BL86" s="35">
        <f t="shared" si="74"/>
        <v>4.6840000000000002</v>
      </c>
      <c r="BM86" s="35">
        <f t="shared" si="74"/>
        <v>28.103999999999999</v>
      </c>
      <c r="BN86" s="185">
        <f t="shared" si="75"/>
        <v>14.052</v>
      </c>
      <c r="BO86" s="205">
        <f t="shared" si="76"/>
        <v>28.1</v>
      </c>
    </row>
    <row r="87" spans="1:67" ht="16.5">
      <c r="A87" s="26">
        <v>80</v>
      </c>
      <c r="B87" s="178" t="s">
        <v>686</v>
      </c>
      <c r="C87" s="44">
        <v>6</v>
      </c>
      <c r="D87" s="33">
        <f t="shared" si="40"/>
        <v>28.103999999999999</v>
      </c>
      <c r="E87" s="31">
        <f t="shared" si="41"/>
        <v>168.624</v>
      </c>
      <c r="F87" s="28">
        <v>0</v>
      </c>
      <c r="G87" s="33">
        <f t="shared" si="42"/>
        <v>0</v>
      </c>
      <c r="H87" s="33">
        <f t="shared" si="43"/>
        <v>0</v>
      </c>
      <c r="I87" s="173">
        <f t="shared" si="44"/>
        <v>6</v>
      </c>
      <c r="J87" s="173">
        <f t="shared" si="44"/>
        <v>28.103999999999999</v>
      </c>
      <c r="K87" s="173">
        <f t="shared" si="44"/>
        <v>168.624</v>
      </c>
      <c r="L87" s="174">
        <v>2</v>
      </c>
      <c r="M87" s="33">
        <f t="shared" si="45"/>
        <v>9.3680000000000003</v>
      </c>
      <c r="N87" s="33">
        <f t="shared" si="46"/>
        <v>56.207999999999998</v>
      </c>
      <c r="O87" s="39">
        <v>0</v>
      </c>
      <c r="P87" s="33">
        <f t="shared" si="47"/>
        <v>0</v>
      </c>
      <c r="Q87" s="33">
        <f t="shared" si="48"/>
        <v>0</v>
      </c>
      <c r="R87" s="173">
        <f t="shared" si="49"/>
        <v>2</v>
      </c>
      <c r="S87" s="173">
        <f t="shared" si="49"/>
        <v>9.3680000000000003</v>
      </c>
      <c r="T87" s="173">
        <f t="shared" si="49"/>
        <v>56.207999999999998</v>
      </c>
      <c r="U87" s="174">
        <v>5</v>
      </c>
      <c r="V87" s="31">
        <f t="shared" si="50"/>
        <v>23.42</v>
      </c>
      <c r="W87" s="31">
        <f t="shared" si="51"/>
        <v>140.52000000000001</v>
      </c>
      <c r="X87" s="39">
        <v>0</v>
      </c>
      <c r="Y87" s="31">
        <f t="shared" si="52"/>
        <v>0</v>
      </c>
      <c r="Z87" s="31">
        <f t="shared" si="53"/>
        <v>0</v>
      </c>
      <c r="AA87" s="173">
        <f t="shared" si="54"/>
        <v>5</v>
      </c>
      <c r="AB87" s="175">
        <f t="shared" si="54"/>
        <v>23.42</v>
      </c>
      <c r="AC87" s="175">
        <f t="shared" si="54"/>
        <v>140.52000000000001</v>
      </c>
      <c r="AD87" s="174"/>
      <c r="AE87" s="33">
        <f t="shared" si="55"/>
        <v>0</v>
      </c>
      <c r="AF87" s="33">
        <f t="shared" si="56"/>
        <v>0</v>
      </c>
      <c r="AG87" s="39">
        <v>0</v>
      </c>
      <c r="AH87" s="33">
        <f t="shared" si="57"/>
        <v>0</v>
      </c>
      <c r="AI87" s="33">
        <f t="shared" si="58"/>
        <v>0</v>
      </c>
      <c r="AJ87" s="33">
        <f t="shared" si="59"/>
        <v>0</v>
      </c>
      <c r="AK87" s="33">
        <f t="shared" si="59"/>
        <v>0</v>
      </c>
      <c r="AL87" s="33">
        <f t="shared" si="59"/>
        <v>0</v>
      </c>
      <c r="AM87" s="174"/>
      <c r="AN87" s="33">
        <f t="shared" si="60"/>
        <v>0</v>
      </c>
      <c r="AO87" s="33">
        <f t="shared" si="61"/>
        <v>0</v>
      </c>
      <c r="AP87" s="39">
        <v>0</v>
      </c>
      <c r="AQ87" s="33">
        <f t="shared" si="62"/>
        <v>0</v>
      </c>
      <c r="AR87" s="33">
        <f t="shared" si="63"/>
        <v>0</v>
      </c>
      <c r="AS87" s="33">
        <f t="shared" si="64"/>
        <v>0</v>
      </c>
      <c r="AT87" s="33">
        <f t="shared" si="64"/>
        <v>0</v>
      </c>
      <c r="AU87" s="33">
        <f t="shared" si="64"/>
        <v>0</v>
      </c>
      <c r="AV87" s="28">
        <v>0</v>
      </c>
      <c r="AW87" s="29">
        <f t="shared" si="65"/>
        <v>0</v>
      </c>
      <c r="AX87" s="29">
        <f t="shared" si="66"/>
        <v>0</v>
      </c>
      <c r="AY87" s="28">
        <v>0</v>
      </c>
      <c r="AZ87" s="33">
        <f t="shared" si="67"/>
        <v>0</v>
      </c>
      <c r="BA87" s="33">
        <f t="shared" si="68"/>
        <v>0</v>
      </c>
      <c r="BB87" s="29">
        <f t="shared" si="69"/>
        <v>0</v>
      </c>
      <c r="BC87" s="29">
        <f t="shared" si="69"/>
        <v>0</v>
      </c>
      <c r="BD87" s="29">
        <f t="shared" si="69"/>
        <v>0</v>
      </c>
      <c r="BE87" s="176">
        <f t="shared" si="39"/>
        <v>11</v>
      </c>
      <c r="BF87" s="35">
        <f t="shared" si="70"/>
        <v>51.524000000000001</v>
      </c>
      <c r="BG87" s="35">
        <f t="shared" si="71"/>
        <v>309.14400000000001</v>
      </c>
      <c r="BH87" s="34">
        <f t="shared" si="72"/>
        <v>0</v>
      </c>
      <c r="BI87" s="35">
        <f t="shared" si="72"/>
        <v>0</v>
      </c>
      <c r="BJ87" s="35">
        <f t="shared" si="73"/>
        <v>0</v>
      </c>
      <c r="BK87" s="35">
        <f t="shared" si="74"/>
        <v>11</v>
      </c>
      <c r="BL87" s="35">
        <f t="shared" si="74"/>
        <v>51.524000000000001</v>
      </c>
      <c r="BM87" s="35">
        <f t="shared" si="74"/>
        <v>309.14400000000001</v>
      </c>
      <c r="BN87" s="185">
        <f t="shared" si="75"/>
        <v>154.572</v>
      </c>
      <c r="BO87" s="205">
        <f t="shared" si="76"/>
        <v>309.10000000000002</v>
      </c>
    </row>
    <row r="88" spans="1:67" ht="16.5">
      <c r="A88" s="26">
        <v>81</v>
      </c>
      <c r="B88" s="178" t="s">
        <v>687</v>
      </c>
      <c r="C88" s="44">
        <v>1</v>
      </c>
      <c r="D88" s="33">
        <f t="shared" si="40"/>
        <v>4.6840000000000002</v>
      </c>
      <c r="E88" s="31">
        <f t="shared" si="41"/>
        <v>28.103999999999999</v>
      </c>
      <c r="F88" s="28">
        <v>0</v>
      </c>
      <c r="G88" s="33">
        <f t="shared" si="42"/>
        <v>0</v>
      </c>
      <c r="H88" s="33">
        <f t="shared" si="43"/>
        <v>0</v>
      </c>
      <c r="I88" s="173">
        <f t="shared" si="44"/>
        <v>1</v>
      </c>
      <c r="J88" s="173">
        <f t="shared" si="44"/>
        <v>4.6840000000000002</v>
      </c>
      <c r="K88" s="173">
        <f t="shared" si="44"/>
        <v>28.103999999999999</v>
      </c>
      <c r="L88" s="174"/>
      <c r="M88" s="33">
        <f t="shared" si="45"/>
        <v>0</v>
      </c>
      <c r="N88" s="33">
        <f t="shared" si="46"/>
        <v>0</v>
      </c>
      <c r="O88" s="39">
        <v>0</v>
      </c>
      <c r="P88" s="33">
        <f t="shared" si="47"/>
        <v>0</v>
      </c>
      <c r="Q88" s="33">
        <f t="shared" si="48"/>
        <v>0</v>
      </c>
      <c r="R88" s="173">
        <f t="shared" si="49"/>
        <v>0</v>
      </c>
      <c r="S88" s="173">
        <f t="shared" si="49"/>
        <v>0</v>
      </c>
      <c r="T88" s="173">
        <f t="shared" si="49"/>
        <v>0</v>
      </c>
      <c r="U88" s="174">
        <v>1</v>
      </c>
      <c r="V88" s="31">
        <f t="shared" si="50"/>
        <v>4.6840000000000002</v>
      </c>
      <c r="W88" s="31">
        <f t="shared" si="51"/>
        <v>28.103999999999999</v>
      </c>
      <c r="X88" s="39">
        <v>0</v>
      </c>
      <c r="Y88" s="31">
        <f t="shared" si="52"/>
        <v>0</v>
      </c>
      <c r="Z88" s="31">
        <f t="shared" si="53"/>
        <v>0</v>
      </c>
      <c r="AA88" s="173">
        <f t="shared" si="54"/>
        <v>1</v>
      </c>
      <c r="AB88" s="175">
        <f t="shared" si="54"/>
        <v>4.6840000000000002</v>
      </c>
      <c r="AC88" s="175">
        <f t="shared" si="54"/>
        <v>28.103999999999999</v>
      </c>
      <c r="AD88" s="174"/>
      <c r="AE88" s="33">
        <f t="shared" si="55"/>
        <v>0</v>
      </c>
      <c r="AF88" s="33">
        <f t="shared" si="56"/>
        <v>0</v>
      </c>
      <c r="AG88" s="39">
        <v>0</v>
      </c>
      <c r="AH88" s="33">
        <f t="shared" si="57"/>
        <v>0</v>
      </c>
      <c r="AI88" s="33">
        <f t="shared" si="58"/>
        <v>0</v>
      </c>
      <c r="AJ88" s="33">
        <f t="shared" si="59"/>
        <v>0</v>
      </c>
      <c r="AK88" s="33">
        <f t="shared" si="59"/>
        <v>0</v>
      </c>
      <c r="AL88" s="33">
        <f t="shared" si="59"/>
        <v>0</v>
      </c>
      <c r="AM88" s="174">
        <v>1</v>
      </c>
      <c r="AN88" s="33">
        <f t="shared" si="60"/>
        <v>4.6840000000000002</v>
      </c>
      <c r="AO88" s="33">
        <f t="shared" si="61"/>
        <v>28.103999999999999</v>
      </c>
      <c r="AP88" s="39">
        <v>0</v>
      </c>
      <c r="AQ88" s="33">
        <f t="shared" si="62"/>
        <v>0</v>
      </c>
      <c r="AR88" s="33">
        <f t="shared" si="63"/>
        <v>0</v>
      </c>
      <c r="AS88" s="33">
        <f t="shared" si="64"/>
        <v>1</v>
      </c>
      <c r="AT88" s="33">
        <f t="shared" si="64"/>
        <v>4.6840000000000002</v>
      </c>
      <c r="AU88" s="33">
        <f t="shared" si="64"/>
        <v>28.103999999999999</v>
      </c>
      <c r="AV88" s="28">
        <v>0</v>
      </c>
      <c r="AW88" s="29">
        <f t="shared" si="65"/>
        <v>0</v>
      </c>
      <c r="AX88" s="29">
        <f t="shared" si="66"/>
        <v>0</v>
      </c>
      <c r="AY88" s="28">
        <v>0</v>
      </c>
      <c r="AZ88" s="33">
        <f t="shared" si="67"/>
        <v>0</v>
      </c>
      <c r="BA88" s="33">
        <f t="shared" si="68"/>
        <v>0</v>
      </c>
      <c r="BB88" s="29">
        <f t="shared" si="69"/>
        <v>0</v>
      </c>
      <c r="BC88" s="29">
        <f t="shared" si="69"/>
        <v>0</v>
      </c>
      <c r="BD88" s="29">
        <f t="shared" si="69"/>
        <v>0</v>
      </c>
      <c r="BE88" s="176">
        <f t="shared" si="39"/>
        <v>3</v>
      </c>
      <c r="BF88" s="35">
        <f t="shared" si="70"/>
        <v>14.052</v>
      </c>
      <c r="BG88" s="35">
        <f t="shared" si="71"/>
        <v>84.311999999999998</v>
      </c>
      <c r="BH88" s="34">
        <f t="shared" si="72"/>
        <v>0</v>
      </c>
      <c r="BI88" s="35">
        <f t="shared" si="72"/>
        <v>0</v>
      </c>
      <c r="BJ88" s="35">
        <f t="shared" si="73"/>
        <v>0</v>
      </c>
      <c r="BK88" s="35">
        <f t="shared" si="74"/>
        <v>3</v>
      </c>
      <c r="BL88" s="35">
        <f t="shared" si="74"/>
        <v>14.052</v>
      </c>
      <c r="BM88" s="35">
        <f t="shared" si="74"/>
        <v>84.311999999999998</v>
      </c>
      <c r="BN88" s="185">
        <f t="shared" si="75"/>
        <v>42.155999999999999</v>
      </c>
      <c r="BO88" s="205">
        <f t="shared" si="76"/>
        <v>84.3</v>
      </c>
    </row>
    <row r="89" spans="1:67" ht="16.5">
      <c r="A89" s="26">
        <v>82</v>
      </c>
      <c r="B89" s="178" t="s">
        <v>688</v>
      </c>
      <c r="C89" s="44">
        <v>1</v>
      </c>
      <c r="D89" s="33">
        <f t="shared" si="40"/>
        <v>4.6840000000000002</v>
      </c>
      <c r="E89" s="31">
        <f t="shared" si="41"/>
        <v>28.103999999999999</v>
      </c>
      <c r="F89" s="28">
        <v>0</v>
      </c>
      <c r="G89" s="33">
        <f t="shared" si="42"/>
        <v>0</v>
      </c>
      <c r="H89" s="33">
        <f t="shared" si="43"/>
        <v>0</v>
      </c>
      <c r="I89" s="173">
        <f t="shared" si="44"/>
        <v>1</v>
      </c>
      <c r="J89" s="173">
        <f t="shared" si="44"/>
        <v>4.6840000000000002</v>
      </c>
      <c r="K89" s="173">
        <f t="shared" si="44"/>
        <v>28.103999999999999</v>
      </c>
      <c r="L89" s="174"/>
      <c r="M89" s="33">
        <f t="shared" si="45"/>
        <v>0</v>
      </c>
      <c r="N89" s="33">
        <f t="shared" si="46"/>
        <v>0</v>
      </c>
      <c r="O89" s="39">
        <v>0</v>
      </c>
      <c r="P89" s="33">
        <f t="shared" si="47"/>
        <v>0</v>
      </c>
      <c r="Q89" s="33">
        <f t="shared" si="48"/>
        <v>0</v>
      </c>
      <c r="R89" s="173">
        <f t="shared" si="49"/>
        <v>0</v>
      </c>
      <c r="S89" s="173">
        <f t="shared" si="49"/>
        <v>0</v>
      </c>
      <c r="T89" s="173">
        <f t="shared" si="49"/>
        <v>0</v>
      </c>
      <c r="U89" s="174">
        <v>0</v>
      </c>
      <c r="V89" s="31">
        <f t="shared" si="50"/>
        <v>0</v>
      </c>
      <c r="W89" s="31">
        <f t="shared" si="51"/>
        <v>0</v>
      </c>
      <c r="X89" s="39">
        <v>0</v>
      </c>
      <c r="Y89" s="31">
        <f t="shared" si="52"/>
        <v>0</v>
      </c>
      <c r="Z89" s="31">
        <f t="shared" si="53"/>
        <v>0</v>
      </c>
      <c r="AA89" s="173">
        <f t="shared" si="54"/>
        <v>0</v>
      </c>
      <c r="AB89" s="175">
        <f t="shared" si="54"/>
        <v>0</v>
      </c>
      <c r="AC89" s="175">
        <f t="shared" si="54"/>
        <v>0</v>
      </c>
      <c r="AD89" s="174"/>
      <c r="AE89" s="33">
        <f t="shared" si="55"/>
        <v>0</v>
      </c>
      <c r="AF89" s="33">
        <f t="shared" si="56"/>
        <v>0</v>
      </c>
      <c r="AG89" s="39">
        <v>0</v>
      </c>
      <c r="AH89" s="33">
        <f t="shared" si="57"/>
        <v>0</v>
      </c>
      <c r="AI89" s="33">
        <f t="shared" si="58"/>
        <v>0</v>
      </c>
      <c r="AJ89" s="33">
        <f t="shared" si="59"/>
        <v>0</v>
      </c>
      <c r="AK89" s="33">
        <f t="shared" si="59"/>
        <v>0</v>
      </c>
      <c r="AL89" s="33">
        <f t="shared" si="59"/>
        <v>0</v>
      </c>
      <c r="AM89" s="174">
        <v>1</v>
      </c>
      <c r="AN89" s="33">
        <f t="shared" si="60"/>
        <v>4.6840000000000002</v>
      </c>
      <c r="AO89" s="33">
        <f t="shared" si="61"/>
        <v>28.103999999999999</v>
      </c>
      <c r="AP89" s="39">
        <v>0</v>
      </c>
      <c r="AQ89" s="33">
        <f t="shared" si="62"/>
        <v>0</v>
      </c>
      <c r="AR89" s="33">
        <f t="shared" si="63"/>
        <v>0</v>
      </c>
      <c r="AS89" s="33">
        <f t="shared" si="64"/>
        <v>1</v>
      </c>
      <c r="AT89" s="33">
        <f t="shared" si="64"/>
        <v>4.6840000000000002</v>
      </c>
      <c r="AU89" s="33">
        <f t="shared" si="64"/>
        <v>28.103999999999999</v>
      </c>
      <c r="AV89" s="28">
        <v>0</v>
      </c>
      <c r="AW89" s="29">
        <f t="shared" si="65"/>
        <v>0</v>
      </c>
      <c r="AX89" s="29">
        <f t="shared" si="66"/>
        <v>0</v>
      </c>
      <c r="AY89" s="28">
        <v>0</v>
      </c>
      <c r="AZ89" s="33">
        <f t="shared" si="67"/>
        <v>0</v>
      </c>
      <c r="BA89" s="33">
        <f t="shared" si="68"/>
        <v>0</v>
      </c>
      <c r="BB89" s="29">
        <f t="shared" si="69"/>
        <v>0</v>
      </c>
      <c r="BC89" s="29">
        <f t="shared" si="69"/>
        <v>0</v>
      </c>
      <c r="BD89" s="29">
        <f t="shared" si="69"/>
        <v>0</v>
      </c>
      <c r="BE89" s="176">
        <f t="shared" si="39"/>
        <v>2</v>
      </c>
      <c r="BF89" s="35">
        <f t="shared" si="70"/>
        <v>9.3680000000000003</v>
      </c>
      <c r="BG89" s="35">
        <f t="shared" si="71"/>
        <v>56.207999999999998</v>
      </c>
      <c r="BH89" s="34">
        <f t="shared" si="72"/>
        <v>0</v>
      </c>
      <c r="BI89" s="35">
        <f t="shared" si="72"/>
        <v>0</v>
      </c>
      <c r="BJ89" s="35">
        <f t="shared" si="73"/>
        <v>0</v>
      </c>
      <c r="BK89" s="35">
        <f t="shared" si="74"/>
        <v>2</v>
      </c>
      <c r="BL89" s="35">
        <f t="shared" si="74"/>
        <v>9.3680000000000003</v>
      </c>
      <c r="BM89" s="35">
        <f t="shared" si="74"/>
        <v>56.207999999999998</v>
      </c>
      <c r="BN89" s="185">
        <f t="shared" si="75"/>
        <v>28.103999999999999</v>
      </c>
      <c r="BO89" s="205">
        <f t="shared" si="76"/>
        <v>56.2</v>
      </c>
    </row>
    <row r="90" spans="1:67" ht="16.5">
      <c r="A90" s="26">
        <v>83</v>
      </c>
      <c r="B90" s="178" t="s">
        <v>689</v>
      </c>
      <c r="C90" s="44">
        <v>3</v>
      </c>
      <c r="D90" s="33">
        <f t="shared" si="40"/>
        <v>14.052</v>
      </c>
      <c r="E90" s="31">
        <f t="shared" si="41"/>
        <v>84.311999999999998</v>
      </c>
      <c r="F90" s="28">
        <v>0</v>
      </c>
      <c r="G90" s="33">
        <f t="shared" si="42"/>
        <v>0</v>
      </c>
      <c r="H90" s="33">
        <f t="shared" si="43"/>
        <v>0</v>
      </c>
      <c r="I90" s="173">
        <f t="shared" si="44"/>
        <v>3</v>
      </c>
      <c r="J90" s="173">
        <f t="shared" si="44"/>
        <v>14.052</v>
      </c>
      <c r="K90" s="173">
        <f t="shared" si="44"/>
        <v>84.311999999999998</v>
      </c>
      <c r="L90" s="174"/>
      <c r="M90" s="33">
        <f t="shared" si="45"/>
        <v>0</v>
      </c>
      <c r="N90" s="33">
        <f t="shared" si="46"/>
        <v>0</v>
      </c>
      <c r="O90" s="39">
        <v>0</v>
      </c>
      <c r="P90" s="33">
        <f t="shared" si="47"/>
        <v>0</v>
      </c>
      <c r="Q90" s="33">
        <f t="shared" si="48"/>
        <v>0</v>
      </c>
      <c r="R90" s="173">
        <f t="shared" si="49"/>
        <v>0</v>
      </c>
      <c r="S90" s="173">
        <f t="shared" si="49"/>
        <v>0</v>
      </c>
      <c r="T90" s="173">
        <f t="shared" si="49"/>
        <v>0</v>
      </c>
      <c r="U90" s="174">
        <v>3</v>
      </c>
      <c r="V90" s="31">
        <f t="shared" si="50"/>
        <v>14.052</v>
      </c>
      <c r="W90" s="31">
        <f t="shared" si="51"/>
        <v>84.311999999999998</v>
      </c>
      <c r="X90" s="39">
        <v>0</v>
      </c>
      <c r="Y90" s="31">
        <f t="shared" si="52"/>
        <v>0</v>
      </c>
      <c r="Z90" s="31">
        <f t="shared" si="53"/>
        <v>0</v>
      </c>
      <c r="AA90" s="173">
        <f t="shared" si="54"/>
        <v>3</v>
      </c>
      <c r="AB90" s="175">
        <f t="shared" si="54"/>
        <v>14.052</v>
      </c>
      <c r="AC90" s="175">
        <f t="shared" si="54"/>
        <v>84.311999999999998</v>
      </c>
      <c r="AD90" s="174">
        <v>1</v>
      </c>
      <c r="AE90" s="33">
        <f t="shared" si="55"/>
        <v>4.6840000000000002</v>
      </c>
      <c r="AF90" s="33">
        <f t="shared" si="56"/>
        <v>28.103999999999999</v>
      </c>
      <c r="AG90" s="39">
        <v>0</v>
      </c>
      <c r="AH90" s="33">
        <f t="shared" si="57"/>
        <v>0</v>
      </c>
      <c r="AI90" s="33">
        <f t="shared" si="58"/>
        <v>0</v>
      </c>
      <c r="AJ90" s="33">
        <f t="shared" si="59"/>
        <v>1</v>
      </c>
      <c r="AK90" s="33">
        <f t="shared" si="59"/>
        <v>4.6840000000000002</v>
      </c>
      <c r="AL90" s="33">
        <f t="shared" si="59"/>
        <v>28.103999999999999</v>
      </c>
      <c r="AM90" s="174"/>
      <c r="AN90" s="33">
        <f t="shared" si="60"/>
        <v>0</v>
      </c>
      <c r="AO90" s="33">
        <f t="shared" si="61"/>
        <v>0</v>
      </c>
      <c r="AP90" s="39">
        <v>0</v>
      </c>
      <c r="AQ90" s="33">
        <f t="shared" si="62"/>
        <v>0</v>
      </c>
      <c r="AR90" s="33">
        <f t="shared" si="63"/>
        <v>0</v>
      </c>
      <c r="AS90" s="33">
        <f t="shared" si="64"/>
        <v>0</v>
      </c>
      <c r="AT90" s="33">
        <f t="shared" si="64"/>
        <v>0</v>
      </c>
      <c r="AU90" s="33">
        <f t="shared" si="64"/>
        <v>0</v>
      </c>
      <c r="AV90" s="28">
        <v>0</v>
      </c>
      <c r="AW90" s="29">
        <f t="shared" si="65"/>
        <v>0</v>
      </c>
      <c r="AX90" s="29">
        <f t="shared" si="66"/>
        <v>0</v>
      </c>
      <c r="AY90" s="28">
        <v>0</v>
      </c>
      <c r="AZ90" s="33">
        <f t="shared" si="67"/>
        <v>0</v>
      </c>
      <c r="BA90" s="33">
        <f t="shared" si="68"/>
        <v>0</v>
      </c>
      <c r="BB90" s="29">
        <f t="shared" si="69"/>
        <v>0</v>
      </c>
      <c r="BC90" s="29">
        <f t="shared" si="69"/>
        <v>0</v>
      </c>
      <c r="BD90" s="29">
        <f t="shared" si="69"/>
        <v>0</v>
      </c>
      <c r="BE90" s="176">
        <f t="shared" si="39"/>
        <v>6</v>
      </c>
      <c r="BF90" s="35">
        <f t="shared" si="70"/>
        <v>28.103999999999999</v>
      </c>
      <c r="BG90" s="35">
        <f t="shared" si="71"/>
        <v>168.624</v>
      </c>
      <c r="BH90" s="34">
        <f t="shared" si="72"/>
        <v>0</v>
      </c>
      <c r="BI90" s="35">
        <f t="shared" si="72"/>
        <v>0</v>
      </c>
      <c r="BJ90" s="35">
        <f t="shared" si="73"/>
        <v>0</v>
      </c>
      <c r="BK90" s="35">
        <f t="shared" si="74"/>
        <v>6</v>
      </c>
      <c r="BL90" s="35">
        <f t="shared" si="74"/>
        <v>28.103999999999999</v>
      </c>
      <c r="BM90" s="35">
        <f t="shared" si="74"/>
        <v>168.624</v>
      </c>
      <c r="BN90" s="185">
        <f t="shared" si="75"/>
        <v>84.311999999999998</v>
      </c>
      <c r="BO90" s="205">
        <f t="shared" si="76"/>
        <v>168.6</v>
      </c>
    </row>
    <row r="91" spans="1:67" ht="16.5">
      <c r="A91" s="26">
        <v>84</v>
      </c>
      <c r="B91" s="178" t="s">
        <v>690</v>
      </c>
      <c r="C91" s="44">
        <v>1</v>
      </c>
      <c r="D91" s="33">
        <f t="shared" si="40"/>
        <v>4.6840000000000002</v>
      </c>
      <c r="E91" s="31">
        <f t="shared" si="41"/>
        <v>28.103999999999999</v>
      </c>
      <c r="F91" s="28">
        <v>0</v>
      </c>
      <c r="G91" s="33">
        <f t="shared" si="42"/>
        <v>0</v>
      </c>
      <c r="H91" s="33">
        <f t="shared" si="43"/>
        <v>0</v>
      </c>
      <c r="I91" s="173">
        <f t="shared" si="44"/>
        <v>1</v>
      </c>
      <c r="J91" s="173">
        <f t="shared" si="44"/>
        <v>4.6840000000000002</v>
      </c>
      <c r="K91" s="173">
        <f t="shared" si="44"/>
        <v>28.103999999999999</v>
      </c>
      <c r="L91" s="174">
        <v>1</v>
      </c>
      <c r="M91" s="33">
        <f t="shared" si="45"/>
        <v>4.6840000000000002</v>
      </c>
      <c r="N91" s="33">
        <f t="shared" si="46"/>
        <v>28.103999999999999</v>
      </c>
      <c r="O91" s="39">
        <v>0</v>
      </c>
      <c r="P91" s="33">
        <f t="shared" si="47"/>
        <v>0</v>
      </c>
      <c r="Q91" s="33">
        <f t="shared" si="48"/>
        <v>0</v>
      </c>
      <c r="R91" s="173">
        <f t="shared" si="49"/>
        <v>1</v>
      </c>
      <c r="S91" s="173">
        <f t="shared" si="49"/>
        <v>4.6840000000000002</v>
      </c>
      <c r="T91" s="173">
        <f t="shared" si="49"/>
        <v>28.103999999999999</v>
      </c>
      <c r="U91" s="174">
        <v>0</v>
      </c>
      <c r="V91" s="31">
        <f t="shared" si="50"/>
        <v>0</v>
      </c>
      <c r="W91" s="31">
        <f t="shared" si="51"/>
        <v>0</v>
      </c>
      <c r="X91" s="39">
        <v>0</v>
      </c>
      <c r="Y91" s="31">
        <f t="shared" si="52"/>
        <v>0</v>
      </c>
      <c r="Z91" s="31">
        <f t="shared" si="53"/>
        <v>0</v>
      </c>
      <c r="AA91" s="173">
        <f t="shared" si="54"/>
        <v>0</v>
      </c>
      <c r="AB91" s="175">
        <f t="shared" si="54"/>
        <v>0</v>
      </c>
      <c r="AC91" s="175">
        <f t="shared" si="54"/>
        <v>0</v>
      </c>
      <c r="AD91" s="174"/>
      <c r="AE91" s="33">
        <f t="shared" si="55"/>
        <v>0</v>
      </c>
      <c r="AF91" s="33">
        <f t="shared" si="56"/>
        <v>0</v>
      </c>
      <c r="AG91" s="39">
        <v>0</v>
      </c>
      <c r="AH91" s="33">
        <f t="shared" si="57"/>
        <v>0</v>
      </c>
      <c r="AI91" s="33">
        <f t="shared" si="58"/>
        <v>0</v>
      </c>
      <c r="AJ91" s="33">
        <f t="shared" si="59"/>
        <v>0</v>
      </c>
      <c r="AK91" s="33">
        <f t="shared" si="59"/>
        <v>0</v>
      </c>
      <c r="AL91" s="33">
        <f t="shared" si="59"/>
        <v>0</v>
      </c>
      <c r="AM91" s="174">
        <v>1</v>
      </c>
      <c r="AN91" s="33">
        <f t="shared" si="60"/>
        <v>4.6840000000000002</v>
      </c>
      <c r="AO91" s="33">
        <f t="shared" si="61"/>
        <v>28.103999999999999</v>
      </c>
      <c r="AP91" s="39">
        <v>0</v>
      </c>
      <c r="AQ91" s="33">
        <f t="shared" si="62"/>
        <v>0</v>
      </c>
      <c r="AR91" s="33">
        <f t="shared" si="63"/>
        <v>0</v>
      </c>
      <c r="AS91" s="33">
        <f t="shared" si="64"/>
        <v>1</v>
      </c>
      <c r="AT91" s="33">
        <f t="shared" si="64"/>
        <v>4.6840000000000002</v>
      </c>
      <c r="AU91" s="33">
        <f t="shared" si="64"/>
        <v>28.103999999999999</v>
      </c>
      <c r="AV91" s="44">
        <v>0</v>
      </c>
      <c r="AW91" s="29">
        <f t="shared" si="65"/>
        <v>0</v>
      </c>
      <c r="AX91" s="29">
        <f t="shared" si="66"/>
        <v>0</v>
      </c>
      <c r="AY91" s="28">
        <v>0</v>
      </c>
      <c r="AZ91" s="33">
        <f t="shared" si="67"/>
        <v>0</v>
      </c>
      <c r="BA91" s="33">
        <f t="shared" si="68"/>
        <v>0</v>
      </c>
      <c r="BB91" s="29">
        <f t="shared" si="69"/>
        <v>0</v>
      </c>
      <c r="BC91" s="29">
        <f t="shared" si="69"/>
        <v>0</v>
      </c>
      <c r="BD91" s="29">
        <f t="shared" si="69"/>
        <v>0</v>
      </c>
      <c r="BE91" s="176">
        <f t="shared" si="39"/>
        <v>2</v>
      </c>
      <c r="BF91" s="35">
        <f t="shared" si="70"/>
        <v>9.3680000000000003</v>
      </c>
      <c r="BG91" s="35">
        <f t="shared" si="71"/>
        <v>56.207999999999998</v>
      </c>
      <c r="BH91" s="34">
        <f t="shared" si="72"/>
        <v>0</v>
      </c>
      <c r="BI91" s="35">
        <f t="shared" si="72"/>
        <v>0</v>
      </c>
      <c r="BJ91" s="35">
        <f t="shared" si="73"/>
        <v>0</v>
      </c>
      <c r="BK91" s="35">
        <f t="shared" si="74"/>
        <v>2</v>
      </c>
      <c r="BL91" s="35">
        <f t="shared" si="74"/>
        <v>9.3680000000000003</v>
      </c>
      <c r="BM91" s="35">
        <f t="shared" si="74"/>
        <v>56.207999999999998</v>
      </c>
      <c r="BN91" s="185">
        <f t="shared" si="75"/>
        <v>28.103999999999999</v>
      </c>
      <c r="BO91" s="205">
        <f t="shared" si="76"/>
        <v>56.2</v>
      </c>
    </row>
    <row r="92" spans="1:67" ht="16.5">
      <c r="A92" s="26">
        <v>85</v>
      </c>
      <c r="B92" s="178" t="s">
        <v>691</v>
      </c>
      <c r="C92" s="44">
        <v>2</v>
      </c>
      <c r="D92" s="33">
        <f t="shared" si="40"/>
        <v>9.3680000000000003</v>
      </c>
      <c r="E92" s="31">
        <f t="shared" si="41"/>
        <v>56.207999999999998</v>
      </c>
      <c r="F92" s="28">
        <v>0</v>
      </c>
      <c r="G92" s="33">
        <f t="shared" si="42"/>
        <v>0</v>
      </c>
      <c r="H92" s="33">
        <f t="shared" si="43"/>
        <v>0</v>
      </c>
      <c r="I92" s="173">
        <f t="shared" si="44"/>
        <v>2</v>
      </c>
      <c r="J92" s="173">
        <f t="shared" si="44"/>
        <v>9.3680000000000003</v>
      </c>
      <c r="K92" s="173">
        <f t="shared" si="44"/>
        <v>56.207999999999998</v>
      </c>
      <c r="L92" s="174"/>
      <c r="M92" s="33">
        <f t="shared" si="45"/>
        <v>0</v>
      </c>
      <c r="N92" s="33">
        <f t="shared" si="46"/>
        <v>0</v>
      </c>
      <c r="O92" s="39">
        <v>0</v>
      </c>
      <c r="P92" s="33">
        <f t="shared" si="47"/>
        <v>0</v>
      </c>
      <c r="Q92" s="33">
        <f t="shared" si="48"/>
        <v>0</v>
      </c>
      <c r="R92" s="173">
        <f t="shared" si="49"/>
        <v>0</v>
      </c>
      <c r="S92" s="173">
        <f t="shared" si="49"/>
        <v>0</v>
      </c>
      <c r="T92" s="173">
        <f t="shared" si="49"/>
        <v>0</v>
      </c>
      <c r="U92" s="174">
        <v>8.4</v>
      </c>
      <c r="V92" s="31">
        <f t="shared" si="50"/>
        <v>39.345600000000005</v>
      </c>
      <c r="W92" s="31">
        <f t="shared" si="51"/>
        <v>236.07360000000003</v>
      </c>
      <c r="X92" s="39">
        <v>0</v>
      </c>
      <c r="Y92" s="31">
        <f t="shared" si="52"/>
        <v>0</v>
      </c>
      <c r="Z92" s="31">
        <f t="shared" si="53"/>
        <v>0</v>
      </c>
      <c r="AA92" s="173">
        <f t="shared" si="54"/>
        <v>8.4</v>
      </c>
      <c r="AB92" s="175">
        <f t="shared" si="54"/>
        <v>39.345600000000005</v>
      </c>
      <c r="AC92" s="175">
        <f t="shared" si="54"/>
        <v>236.07360000000003</v>
      </c>
      <c r="AD92" s="174"/>
      <c r="AE92" s="33">
        <f t="shared" si="55"/>
        <v>0</v>
      </c>
      <c r="AF92" s="33">
        <f t="shared" si="56"/>
        <v>0</v>
      </c>
      <c r="AG92" s="39">
        <v>0</v>
      </c>
      <c r="AH92" s="33">
        <f t="shared" si="57"/>
        <v>0</v>
      </c>
      <c r="AI92" s="33">
        <f t="shared" si="58"/>
        <v>0</v>
      </c>
      <c r="AJ92" s="33">
        <f t="shared" si="59"/>
        <v>0</v>
      </c>
      <c r="AK92" s="33">
        <f t="shared" si="59"/>
        <v>0</v>
      </c>
      <c r="AL92" s="33">
        <f t="shared" si="59"/>
        <v>0</v>
      </c>
      <c r="AM92" s="174"/>
      <c r="AN92" s="33">
        <f t="shared" si="60"/>
        <v>0</v>
      </c>
      <c r="AO92" s="33">
        <f t="shared" si="61"/>
        <v>0</v>
      </c>
      <c r="AP92" s="39">
        <v>0</v>
      </c>
      <c r="AQ92" s="33">
        <f t="shared" si="62"/>
        <v>0</v>
      </c>
      <c r="AR92" s="33">
        <f t="shared" si="63"/>
        <v>0</v>
      </c>
      <c r="AS92" s="33">
        <f t="shared" si="64"/>
        <v>0</v>
      </c>
      <c r="AT92" s="33">
        <f t="shared" si="64"/>
        <v>0</v>
      </c>
      <c r="AU92" s="33">
        <f t="shared" si="64"/>
        <v>0</v>
      </c>
      <c r="AV92" s="28">
        <v>0</v>
      </c>
      <c r="AW92" s="29">
        <f t="shared" si="65"/>
        <v>0</v>
      </c>
      <c r="AX92" s="29">
        <f t="shared" si="66"/>
        <v>0</v>
      </c>
      <c r="AY92" s="28">
        <v>0</v>
      </c>
      <c r="AZ92" s="33">
        <f t="shared" si="67"/>
        <v>0</v>
      </c>
      <c r="BA92" s="33">
        <f t="shared" si="68"/>
        <v>0</v>
      </c>
      <c r="BB92" s="29">
        <f t="shared" si="69"/>
        <v>0</v>
      </c>
      <c r="BC92" s="29">
        <f t="shared" si="69"/>
        <v>0</v>
      </c>
      <c r="BD92" s="29">
        <f t="shared" si="69"/>
        <v>0</v>
      </c>
      <c r="BE92" s="176">
        <f t="shared" si="39"/>
        <v>10.4</v>
      </c>
      <c r="BF92" s="35">
        <f t="shared" si="70"/>
        <v>48.713600000000007</v>
      </c>
      <c r="BG92" s="35">
        <f t="shared" si="71"/>
        <v>292.28160000000003</v>
      </c>
      <c r="BH92" s="34">
        <f t="shared" si="72"/>
        <v>0</v>
      </c>
      <c r="BI92" s="35">
        <f t="shared" si="72"/>
        <v>0</v>
      </c>
      <c r="BJ92" s="35">
        <f t="shared" si="73"/>
        <v>0</v>
      </c>
      <c r="BK92" s="35">
        <f t="shared" si="74"/>
        <v>10.4</v>
      </c>
      <c r="BL92" s="35">
        <f t="shared" si="74"/>
        <v>48.713600000000007</v>
      </c>
      <c r="BM92" s="35">
        <f t="shared" si="74"/>
        <v>292.28160000000003</v>
      </c>
      <c r="BN92" s="185">
        <f t="shared" si="75"/>
        <v>146.14080000000001</v>
      </c>
      <c r="BO92" s="205">
        <f t="shared" si="76"/>
        <v>292.3</v>
      </c>
    </row>
    <row r="93" spans="1:67" ht="16.5">
      <c r="A93" s="26">
        <v>86</v>
      </c>
      <c r="B93" s="178" t="s">
        <v>692</v>
      </c>
      <c r="C93" s="44"/>
      <c r="D93" s="33">
        <f t="shared" si="40"/>
        <v>0</v>
      </c>
      <c r="E93" s="31">
        <f t="shared" si="41"/>
        <v>0</v>
      </c>
      <c r="F93" s="28">
        <v>0</v>
      </c>
      <c r="G93" s="33">
        <f t="shared" si="42"/>
        <v>0</v>
      </c>
      <c r="H93" s="33">
        <f t="shared" si="43"/>
        <v>0</v>
      </c>
      <c r="I93" s="173">
        <f t="shared" si="44"/>
        <v>0</v>
      </c>
      <c r="J93" s="173">
        <f t="shared" si="44"/>
        <v>0</v>
      </c>
      <c r="K93" s="173">
        <f t="shared" si="44"/>
        <v>0</v>
      </c>
      <c r="L93" s="174"/>
      <c r="M93" s="33">
        <f t="shared" si="45"/>
        <v>0</v>
      </c>
      <c r="N93" s="33">
        <f t="shared" si="46"/>
        <v>0</v>
      </c>
      <c r="O93" s="39">
        <v>0</v>
      </c>
      <c r="P93" s="33">
        <f t="shared" si="47"/>
        <v>0</v>
      </c>
      <c r="Q93" s="33">
        <f t="shared" si="48"/>
        <v>0</v>
      </c>
      <c r="R93" s="173">
        <f t="shared" si="49"/>
        <v>0</v>
      </c>
      <c r="S93" s="173">
        <f t="shared" si="49"/>
        <v>0</v>
      </c>
      <c r="T93" s="173">
        <f t="shared" si="49"/>
        <v>0</v>
      </c>
      <c r="U93" s="174">
        <v>2</v>
      </c>
      <c r="V93" s="31">
        <f t="shared" si="50"/>
        <v>9.3680000000000003</v>
      </c>
      <c r="W93" s="31">
        <f t="shared" si="51"/>
        <v>56.207999999999998</v>
      </c>
      <c r="X93" s="39">
        <v>0</v>
      </c>
      <c r="Y93" s="31">
        <f t="shared" si="52"/>
        <v>0</v>
      </c>
      <c r="Z93" s="31">
        <f t="shared" si="53"/>
        <v>0</v>
      </c>
      <c r="AA93" s="173">
        <f t="shared" si="54"/>
        <v>2</v>
      </c>
      <c r="AB93" s="175">
        <f t="shared" si="54"/>
        <v>9.3680000000000003</v>
      </c>
      <c r="AC93" s="175">
        <f t="shared" si="54"/>
        <v>56.207999999999998</v>
      </c>
      <c r="AD93" s="174"/>
      <c r="AE93" s="33">
        <f t="shared" si="55"/>
        <v>0</v>
      </c>
      <c r="AF93" s="33">
        <f t="shared" si="56"/>
        <v>0</v>
      </c>
      <c r="AG93" s="39">
        <v>0</v>
      </c>
      <c r="AH93" s="33">
        <f t="shared" si="57"/>
        <v>0</v>
      </c>
      <c r="AI93" s="33">
        <f t="shared" si="58"/>
        <v>0</v>
      </c>
      <c r="AJ93" s="33">
        <f t="shared" si="59"/>
        <v>0</v>
      </c>
      <c r="AK93" s="33">
        <f t="shared" si="59"/>
        <v>0</v>
      </c>
      <c r="AL93" s="33">
        <f t="shared" si="59"/>
        <v>0</v>
      </c>
      <c r="AM93" s="174"/>
      <c r="AN93" s="33">
        <f t="shared" si="60"/>
        <v>0</v>
      </c>
      <c r="AO93" s="33">
        <f t="shared" si="61"/>
        <v>0</v>
      </c>
      <c r="AP93" s="39">
        <v>0</v>
      </c>
      <c r="AQ93" s="33">
        <f t="shared" si="62"/>
        <v>0</v>
      </c>
      <c r="AR93" s="33">
        <f t="shared" si="63"/>
        <v>0</v>
      </c>
      <c r="AS93" s="33">
        <f t="shared" si="64"/>
        <v>0</v>
      </c>
      <c r="AT93" s="33">
        <f t="shared" si="64"/>
        <v>0</v>
      </c>
      <c r="AU93" s="33">
        <f t="shared" si="64"/>
        <v>0</v>
      </c>
      <c r="AV93" s="44">
        <v>0</v>
      </c>
      <c r="AW93" s="29">
        <f t="shared" si="65"/>
        <v>0</v>
      </c>
      <c r="AX93" s="29">
        <f t="shared" si="66"/>
        <v>0</v>
      </c>
      <c r="AY93" s="28">
        <v>0</v>
      </c>
      <c r="AZ93" s="33">
        <f t="shared" si="67"/>
        <v>0</v>
      </c>
      <c r="BA93" s="33">
        <f t="shared" si="68"/>
        <v>0</v>
      </c>
      <c r="BB93" s="29">
        <f t="shared" si="69"/>
        <v>0</v>
      </c>
      <c r="BC93" s="29">
        <f t="shared" si="69"/>
        <v>0</v>
      </c>
      <c r="BD93" s="29">
        <f t="shared" si="69"/>
        <v>0</v>
      </c>
      <c r="BE93" s="176">
        <f t="shared" si="39"/>
        <v>2</v>
      </c>
      <c r="BF93" s="35">
        <f t="shared" si="70"/>
        <v>9.3680000000000003</v>
      </c>
      <c r="BG93" s="35">
        <f t="shared" si="71"/>
        <v>56.207999999999998</v>
      </c>
      <c r="BH93" s="34">
        <f t="shared" si="72"/>
        <v>0</v>
      </c>
      <c r="BI93" s="35">
        <f t="shared" si="72"/>
        <v>0</v>
      </c>
      <c r="BJ93" s="35">
        <f t="shared" si="73"/>
        <v>0</v>
      </c>
      <c r="BK93" s="35">
        <f t="shared" si="74"/>
        <v>2</v>
      </c>
      <c r="BL93" s="35">
        <f t="shared" si="74"/>
        <v>9.3680000000000003</v>
      </c>
      <c r="BM93" s="35">
        <f t="shared" si="74"/>
        <v>56.207999999999998</v>
      </c>
      <c r="BN93" s="185">
        <f t="shared" si="75"/>
        <v>28.103999999999999</v>
      </c>
      <c r="BO93" s="205">
        <f t="shared" si="76"/>
        <v>56.2</v>
      </c>
    </row>
    <row r="94" spans="1:67" ht="16.5">
      <c r="A94" s="26">
        <v>87</v>
      </c>
      <c r="B94" s="178" t="s">
        <v>693</v>
      </c>
      <c r="C94" s="44">
        <v>1</v>
      </c>
      <c r="D94" s="33">
        <f t="shared" si="40"/>
        <v>4.6840000000000002</v>
      </c>
      <c r="E94" s="31">
        <f t="shared" si="41"/>
        <v>28.103999999999999</v>
      </c>
      <c r="F94" s="28">
        <v>0</v>
      </c>
      <c r="G94" s="33">
        <f t="shared" si="42"/>
        <v>0</v>
      </c>
      <c r="H94" s="33">
        <f t="shared" si="43"/>
        <v>0</v>
      </c>
      <c r="I94" s="173">
        <f t="shared" si="44"/>
        <v>1</v>
      </c>
      <c r="J94" s="173">
        <f t="shared" si="44"/>
        <v>4.6840000000000002</v>
      </c>
      <c r="K94" s="173">
        <f t="shared" si="44"/>
        <v>28.103999999999999</v>
      </c>
      <c r="L94" s="174"/>
      <c r="M94" s="33">
        <f t="shared" si="45"/>
        <v>0</v>
      </c>
      <c r="N94" s="33">
        <f t="shared" si="46"/>
        <v>0</v>
      </c>
      <c r="O94" s="39">
        <v>0</v>
      </c>
      <c r="P94" s="33">
        <f t="shared" si="47"/>
        <v>0</v>
      </c>
      <c r="Q94" s="33">
        <f t="shared" si="48"/>
        <v>0</v>
      </c>
      <c r="R94" s="173">
        <f t="shared" si="49"/>
        <v>0</v>
      </c>
      <c r="S94" s="173">
        <f t="shared" si="49"/>
        <v>0</v>
      </c>
      <c r="T94" s="173">
        <f t="shared" si="49"/>
        <v>0</v>
      </c>
      <c r="U94" s="174">
        <v>0</v>
      </c>
      <c r="V94" s="31">
        <f t="shared" si="50"/>
        <v>0</v>
      </c>
      <c r="W94" s="31">
        <f t="shared" si="51"/>
        <v>0</v>
      </c>
      <c r="X94" s="39">
        <v>0</v>
      </c>
      <c r="Y94" s="31">
        <f t="shared" si="52"/>
        <v>0</v>
      </c>
      <c r="Z94" s="31">
        <f t="shared" si="53"/>
        <v>0</v>
      </c>
      <c r="AA94" s="173">
        <f t="shared" si="54"/>
        <v>0</v>
      </c>
      <c r="AB94" s="175">
        <f t="shared" si="54"/>
        <v>0</v>
      </c>
      <c r="AC94" s="175">
        <f t="shared" si="54"/>
        <v>0</v>
      </c>
      <c r="AD94" s="174"/>
      <c r="AE94" s="33">
        <f t="shared" si="55"/>
        <v>0</v>
      </c>
      <c r="AF94" s="33">
        <f t="shared" si="56"/>
        <v>0</v>
      </c>
      <c r="AG94" s="39">
        <v>0</v>
      </c>
      <c r="AH94" s="33">
        <f t="shared" si="57"/>
        <v>0</v>
      </c>
      <c r="AI94" s="33">
        <f t="shared" si="58"/>
        <v>0</v>
      </c>
      <c r="AJ94" s="33">
        <f t="shared" si="59"/>
        <v>0</v>
      </c>
      <c r="AK94" s="33">
        <f t="shared" si="59"/>
        <v>0</v>
      </c>
      <c r="AL94" s="33">
        <f t="shared" si="59"/>
        <v>0</v>
      </c>
      <c r="AM94" s="174"/>
      <c r="AN94" s="33">
        <f t="shared" si="60"/>
        <v>0</v>
      </c>
      <c r="AO94" s="33">
        <f t="shared" si="61"/>
        <v>0</v>
      </c>
      <c r="AP94" s="39">
        <v>0</v>
      </c>
      <c r="AQ94" s="33">
        <f t="shared" si="62"/>
        <v>0</v>
      </c>
      <c r="AR94" s="33">
        <f t="shared" si="63"/>
        <v>0</v>
      </c>
      <c r="AS94" s="33">
        <f t="shared" si="64"/>
        <v>0</v>
      </c>
      <c r="AT94" s="33">
        <f t="shared" si="64"/>
        <v>0</v>
      </c>
      <c r="AU94" s="33">
        <f t="shared" si="64"/>
        <v>0</v>
      </c>
      <c r="AV94" s="28">
        <v>0</v>
      </c>
      <c r="AW94" s="29">
        <f t="shared" si="65"/>
        <v>0</v>
      </c>
      <c r="AX94" s="29">
        <f t="shared" si="66"/>
        <v>0</v>
      </c>
      <c r="AY94" s="28">
        <v>0</v>
      </c>
      <c r="AZ94" s="33">
        <f t="shared" si="67"/>
        <v>0</v>
      </c>
      <c r="BA94" s="33">
        <f t="shared" si="68"/>
        <v>0</v>
      </c>
      <c r="BB94" s="29">
        <f t="shared" si="69"/>
        <v>0</v>
      </c>
      <c r="BC94" s="29">
        <f t="shared" si="69"/>
        <v>0</v>
      </c>
      <c r="BD94" s="29">
        <f t="shared" si="69"/>
        <v>0</v>
      </c>
      <c r="BE94" s="176">
        <f t="shared" si="39"/>
        <v>1</v>
      </c>
      <c r="BF94" s="35">
        <f t="shared" si="70"/>
        <v>4.6840000000000002</v>
      </c>
      <c r="BG94" s="35">
        <f t="shared" si="71"/>
        <v>28.103999999999999</v>
      </c>
      <c r="BH94" s="34">
        <f t="shared" si="72"/>
        <v>0</v>
      </c>
      <c r="BI94" s="35">
        <f t="shared" si="72"/>
        <v>0</v>
      </c>
      <c r="BJ94" s="35">
        <f t="shared" si="73"/>
        <v>0</v>
      </c>
      <c r="BK94" s="35">
        <f t="shared" si="74"/>
        <v>1</v>
      </c>
      <c r="BL94" s="35">
        <f t="shared" si="74"/>
        <v>4.6840000000000002</v>
      </c>
      <c r="BM94" s="35">
        <f t="shared" si="74"/>
        <v>28.103999999999999</v>
      </c>
      <c r="BN94" s="185">
        <f t="shared" si="75"/>
        <v>14.052</v>
      </c>
      <c r="BO94" s="205">
        <f t="shared" si="76"/>
        <v>28.1</v>
      </c>
    </row>
    <row r="95" spans="1:67" ht="16.5">
      <c r="A95" s="26">
        <v>88</v>
      </c>
      <c r="B95" s="178" t="s">
        <v>694</v>
      </c>
      <c r="C95" s="44">
        <v>1</v>
      </c>
      <c r="D95" s="33">
        <f t="shared" si="40"/>
        <v>4.6840000000000002</v>
      </c>
      <c r="E95" s="31">
        <f t="shared" si="41"/>
        <v>28.103999999999999</v>
      </c>
      <c r="F95" s="28">
        <v>0</v>
      </c>
      <c r="G95" s="33">
        <f t="shared" si="42"/>
        <v>0</v>
      </c>
      <c r="H95" s="33">
        <f t="shared" si="43"/>
        <v>0</v>
      </c>
      <c r="I95" s="173">
        <f t="shared" si="44"/>
        <v>1</v>
      </c>
      <c r="J95" s="173">
        <f t="shared" si="44"/>
        <v>4.6840000000000002</v>
      </c>
      <c r="K95" s="173">
        <f t="shared" si="44"/>
        <v>28.103999999999999</v>
      </c>
      <c r="L95" s="174"/>
      <c r="M95" s="33">
        <f t="shared" si="45"/>
        <v>0</v>
      </c>
      <c r="N95" s="33">
        <f t="shared" si="46"/>
        <v>0</v>
      </c>
      <c r="O95" s="39">
        <v>0</v>
      </c>
      <c r="P95" s="33">
        <f t="shared" si="47"/>
        <v>0</v>
      </c>
      <c r="Q95" s="33">
        <f t="shared" si="48"/>
        <v>0</v>
      </c>
      <c r="R95" s="173">
        <f t="shared" si="49"/>
        <v>0</v>
      </c>
      <c r="S95" s="173">
        <f t="shared" si="49"/>
        <v>0</v>
      </c>
      <c r="T95" s="173">
        <f t="shared" si="49"/>
        <v>0</v>
      </c>
      <c r="U95" s="174">
        <v>1</v>
      </c>
      <c r="V95" s="31">
        <f t="shared" si="50"/>
        <v>4.6840000000000002</v>
      </c>
      <c r="W95" s="31">
        <f t="shared" si="51"/>
        <v>28.103999999999999</v>
      </c>
      <c r="X95" s="39">
        <v>8</v>
      </c>
      <c r="Y95" s="31">
        <f>X95*4.682</f>
        <v>37.456000000000003</v>
      </c>
      <c r="Z95" s="31">
        <f t="shared" si="53"/>
        <v>224.73600000000002</v>
      </c>
      <c r="AA95" s="173">
        <f t="shared" si="54"/>
        <v>9</v>
      </c>
      <c r="AB95" s="175">
        <f t="shared" si="54"/>
        <v>42.14</v>
      </c>
      <c r="AC95" s="175">
        <f t="shared" si="54"/>
        <v>252.84000000000003</v>
      </c>
      <c r="AD95" s="174">
        <v>1</v>
      </c>
      <c r="AE95" s="33">
        <f t="shared" si="55"/>
        <v>4.6840000000000002</v>
      </c>
      <c r="AF95" s="33">
        <f t="shared" si="56"/>
        <v>28.103999999999999</v>
      </c>
      <c r="AG95" s="39">
        <v>4</v>
      </c>
      <c r="AH95" s="33">
        <f>AG95*4.682</f>
        <v>18.728000000000002</v>
      </c>
      <c r="AI95" s="33">
        <f t="shared" si="58"/>
        <v>112.36800000000001</v>
      </c>
      <c r="AJ95" s="33">
        <f t="shared" si="59"/>
        <v>5</v>
      </c>
      <c r="AK95" s="33">
        <f t="shared" si="59"/>
        <v>23.412000000000003</v>
      </c>
      <c r="AL95" s="33">
        <f t="shared" si="59"/>
        <v>140.47200000000001</v>
      </c>
      <c r="AM95" s="174"/>
      <c r="AN95" s="33">
        <f t="shared" si="60"/>
        <v>0</v>
      </c>
      <c r="AO95" s="33">
        <f t="shared" si="61"/>
        <v>0</v>
      </c>
      <c r="AP95" s="39">
        <v>0</v>
      </c>
      <c r="AQ95" s="33">
        <f t="shared" si="62"/>
        <v>0</v>
      </c>
      <c r="AR95" s="33">
        <f t="shared" si="63"/>
        <v>0</v>
      </c>
      <c r="AS95" s="33">
        <f t="shared" si="64"/>
        <v>0</v>
      </c>
      <c r="AT95" s="33">
        <f t="shared" si="64"/>
        <v>0</v>
      </c>
      <c r="AU95" s="33">
        <f t="shared" si="64"/>
        <v>0</v>
      </c>
      <c r="AV95" s="28">
        <v>0</v>
      </c>
      <c r="AW95" s="29">
        <f t="shared" si="65"/>
        <v>0</v>
      </c>
      <c r="AX95" s="29">
        <f t="shared" si="66"/>
        <v>0</v>
      </c>
      <c r="AY95" s="28">
        <v>0</v>
      </c>
      <c r="AZ95" s="33">
        <f t="shared" si="67"/>
        <v>0</v>
      </c>
      <c r="BA95" s="33">
        <f t="shared" si="68"/>
        <v>0</v>
      </c>
      <c r="BB95" s="29">
        <f t="shared" si="69"/>
        <v>0</v>
      </c>
      <c r="BC95" s="29">
        <f t="shared" si="69"/>
        <v>0</v>
      </c>
      <c r="BD95" s="29">
        <f t="shared" si="69"/>
        <v>0</v>
      </c>
      <c r="BE95" s="176">
        <f t="shared" si="39"/>
        <v>2</v>
      </c>
      <c r="BF95" s="35">
        <f t="shared" si="70"/>
        <v>9.3680000000000003</v>
      </c>
      <c r="BG95" s="35">
        <f t="shared" si="71"/>
        <v>56.207999999999998</v>
      </c>
      <c r="BH95" s="34">
        <f t="shared" si="72"/>
        <v>8</v>
      </c>
      <c r="BI95" s="35">
        <f t="shared" si="72"/>
        <v>37.456000000000003</v>
      </c>
      <c r="BJ95" s="35">
        <f t="shared" si="73"/>
        <v>224.73600000000002</v>
      </c>
      <c r="BK95" s="35">
        <f t="shared" si="74"/>
        <v>10</v>
      </c>
      <c r="BL95" s="35">
        <f t="shared" si="74"/>
        <v>46.824000000000005</v>
      </c>
      <c r="BM95" s="35">
        <f t="shared" si="74"/>
        <v>280.94400000000002</v>
      </c>
      <c r="BN95" s="185">
        <f t="shared" si="75"/>
        <v>140.47200000000001</v>
      </c>
      <c r="BO95" s="205">
        <f t="shared" si="76"/>
        <v>280.89999999999998</v>
      </c>
    </row>
    <row r="96" spans="1:67" ht="16.5">
      <c r="A96" s="26">
        <v>89</v>
      </c>
      <c r="B96" s="178" t="s">
        <v>695</v>
      </c>
      <c r="C96" s="44">
        <v>4</v>
      </c>
      <c r="D96" s="33">
        <f t="shared" si="40"/>
        <v>18.736000000000001</v>
      </c>
      <c r="E96" s="31">
        <f t="shared" si="41"/>
        <v>112.416</v>
      </c>
      <c r="F96" s="28">
        <v>0</v>
      </c>
      <c r="G96" s="33">
        <f t="shared" si="42"/>
        <v>0</v>
      </c>
      <c r="H96" s="33">
        <f t="shared" si="43"/>
        <v>0</v>
      </c>
      <c r="I96" s="173">
        <f t="shared" si="44"/>
        <v>4</v>
      </c>
      <c r="J96" s="173">
        <f t="shared" si="44"/>
        <v>18.736000000000001</v>
      </c>
      <c r="K96" s="173">
        <f t="shared" si="44"/>
        <v>112.416</v>
      </c>
      <c r="L96" s="174"/>
      <c r="M96" s="33">
        <f t="shared" si="45"/>
        <v>0</v>
      </c>
      <c r="N96" s="33">
        <f t="shared" si="46"/>
        <v>0</v>
      </c>
      <c r="O96" s="39">
        <v>0</v>
      </c>
      <c r="P96" s="33">
        <f t="shared" si="47"/>
        <v>0</v>
      </c>
      <c r="Q96" s="33">
        <f t="shared" si="48"/>
        <v>0</v>
      </c>
      <c r="R96" s="173">
        <f t="shared" si="49"/>
        <v>0</v>
      </c>
      <c r="S96" s="173">
        <f t="shared" si="49"/>
        <v>0</v>
      </c>
      <c r="T96" s="173">
        <f t="shared" si="49"/>
        <v>0</v>
      </c>
      <c r="U96" s="174">
        <v>5.5</v>
      </c>
      <c r="V96" s="31">
        <f t="shared" si="50"/>
        <v>25.762</v>
      </c>
      <c r="W96" s="31">
        <f t="shared" si="51"/>
        <v>154.572</v>
      </c>
      <c r="X96" s="39">
        <v>0</v>
      </c>
      <c r="Y96" s="31">
        <f t="shared" si="52"/>
        <v>0</v>
      </c>
      <c r="Z96" s="31">
        <f t="shared" si="53"/>
        <v>0</v>
      </c>
      <c r="AA96" s="173">
        <f t="shared" si="54"/>
        <v>5.5</v>
      </c>
      <c r="AB96" s="175">
        <f t="shared" si="54"/>
        <v>25.762</v>
      </c>
      <c r="AC96" s="175">
        <f t="shared" si="54"/>
        <v>154.572</v>
      </c>
      <c r="AD96" s="174"/>
      <c r="AE96" s="33">
        <f t="shared" si="55"/>
        <v>0</v>
      </c>
      <c r="AF96" s="33">
        <f t="shared" si="56"/>
        <v>0</v>
      </c>
      <c r="AG96" s="39">
        <v>0</v>
      </c>
      <c r="AH96" s="33">
        <f t="shared" si="57"/>
        <v>0</v>
      </c>
      <c r="AI96" s="33">
        <f t="shared" si="58"/>
        <v>0</v>
      </c>
      <c r="AJ96" s="33">
        <f t="shared" si="59"/>
        <v>0</v>
      </c>
      <c r="AK96" s="33">
        <f t="shared" si="59"/>
        <v>0</v>
      </c>
      <c r="AL96" s="33">
        <f t="shared" si="59"/>
        <v>0</v>
      </c>
      <c r="AM96" s="174"/>
      <c r="AN96" s="33">
        <f t="shared" si="60"/>
        <v>0</v>
      </c>
      <c r="AO96" s="33">
        <f t="shared" si="61"/>
        <v>0</v>
      </c>
      <c r="AP96" s="39">
        <v>0</v>
      </c>
      <c r="AQ96" s="33">
        <f t="shared" si="62"/>
        <v>0</v>
      </c>
      <c r="AR96" s="33">
        <f t="shared" si="63"/>
        <v>0</v>
      </c>
      <c r="AS96" s="33">
        <f t="shared" si="64"/>
        <v>0</v>
      </c>
      <c r="AT96" s="33">
        <f t="shared" si="64"/>
        <v>0</v>
      </c>
      <c r="AU96" s="33">
        <f t="shared" si="64"/>
        <v>0</v>
      </c>
      <c r="AV96" s="28"/>
      <c r="AW96" s="29">
        <f t="shared" si="65"/>
        <v>0</v>
      </c>
      <c r="AX96" s="29">
        <f t="shared" si="66"/>
        <v>0</v>
      </c>
      <c r="AY96" s="28">
        <v>0</v>
      </c>
      <c r="AZ96" s="33">
        <f t="shared" si="67"/>
        <v>0</v>
      </c>
      <c r="BA96" s="33">
        <f t="shared" si="68"/>
        <v>0</v>
      </c>
      <c r="BB96" s="29">
        <f t="shared" si="69"/>
        <v>0</v>
      </c>
      <c r="BC96" s="29">
        <f t="shared" si="69"/>
        <v>0</v>
      </c>
      <c r="BD96" s="29">
        <f t="shared" si="69"/>
        <v>0</v>
      </c>
      <c r="BE96" s="176">
        <f t="shared" si="39"/>
        <v>9.5</v>
      </c>
      <c r="BF96" s="35">
        <f t="shared" si="70"/>
        <v>44.498000000000005</v>
      </c>
      <c r="BG96" s="35">
        <f t="shared" si="71"/>
        <v>266.98800000000006</v>
      </c>
      <c r="BH96" s="34">
        <f t="shared" si="72"/>
        <v>0</v>
      </c>
      <c r="BI96" s="35">
        <f t="shared" si="72"/>
        <v>0</v>
      </c>
      <c r="BJ96" s="35">
        <f t="shared" si="73"/>
        <v>0</v>
      </c>
      <c r="BK96" s="35">
        <f t="shared" si="74"/>
        <v>9.5</v>
      </c>
      <c r="BL96" s="35">
        <f t="shared" si="74"/>
        <v>44.498000000000005</v>
      </c>
      <c r="BM96" s="35">
        <f t="shared" si="74"/>
        <v>266.98800000000006</v>
      </c>
      <c r="BN96" s="185">
        <f t="shared" si="75"/>
        <v>133.49400000000003</v>
      </c>
      <c r="BO96" s="205">
        <f t="shared" si="76"/>
        <v>267</v>
      </c>
    </row>
    <row r="97" spans="1:67" ht="16.5">
      <c r="A97" s="26">
        <v>90</v>
      </c>
      <c r="B97" s="178" t="s">
        <v>696</v>
      </c>
      <c r="C97" s="44">
        <v>2</v>
      </c>
      <c r="D97" s="33">
        <f t="shared" si="40"/>
        <v>9.3680000000000003</v>
      </c>
      <c r="E97" s="31">
        <f t="shared" si="41"/>
        <v>56.207999999999998</v>
      </c>
      <c r="F97" s="28">
        <v>0</v>
      </c>
      <c r="G97" s="33">
        <f t="shared" si="42"/>
        <v>0</v>
      </c>
      <c r="H97" s="33">
        <f t="shared" si="43"/>
        <v>0</v>
      </c>
      <c r="I97" s="173">
        <f t="shared" si="44"/>
        <v>2</v>
      </c>
      <c r="J97" s="173">
        <f t="shared" si="44"/>
        <v>9.3680000000000003</v>
      </c>
      <c r="K97" s="173">
        <f t="shared" si="44"/>
        <v>56.207999999999998</v>
      </c>
      <c r="L97" s="174">
        <v>1</v>
      </c>
      <c r="M97" s="33">
        <f t="shared" si="45"/>
        <v>4.6840000000000002</v>
      </c>
      <c r="N97" s="33">
        <f t="shared" si="46"/>
        <v>28.103999999999999</v>
      </c>
      <c r="O97" s="39">
        <v>0</v>
      </c>
      <c r="P97" s="33">
        <f t="shared" si="47"/>
        <v>0</v>
      </c>
      <c r="Q97" s="33">
        <f t="shared" si="48"/>
        <v>0</v>
      </c>
      <c r="R97" s="173">
        <f t="shared" si="49"/>
        <v>1</v>
      </c>
      <c r="S97" s="173">
        <f t="shared" si="49"/>
        <v>4.6840000000000002</v>
      </c>
      <c r="T97" s="173">
        <f t="shared" si="49"/>
        <v>28.103999999999999</v>
      </c>
      <c r="U97" s="174">
        <v>2</v>
      </c>
      <c r="V97" s="31">
        <f t="shared" si="50"/>
        <v>9.3680000000000003</v>
      </c>
      <c r="W97" s="31">
        <f t="shared" si="51"/>
        <v>56.207999999999998</v>
      </c>
      <c r="X97" s="39">
        <v>0</v>
      </c>
      <c r="Y97" s="31">
        <f t="shared" si="52"/>
        <v>0</v>
      </c>
      <c r="Z97" s="31">
        <f t="shared" si="53"/>
        <v>0</v>
      </c>
      <c r="AA97" s="173">
        <f t="shared" si="54"/>
        <v>2</v>
      </c>
      <c r="AB97" s="175">
        <f t="shared" si="54"/>
        <v>9.3680000000000003</v>
      </c>
      <c r="AC97" s="175">
        <f t="shared" si="54"/>
        <v>56.207999999999998</v>
      </c>
      <c r="AD97" s="174"/>
      <c r="AE97" s="33">
        <f t="shared" si="55"/>
        <v>0</v>
      </c>
      <c r="AF97" s="33">
        <f t="shared" si="56"/>
        <v>0</v>
      </c>
      <c r="AG97" s="39">
        <v>0</v>
      </c>
      <c r="AH97" s="33">
        <f t="shared" si="57"/>
        <v>0</v>
      </c>
      <c r="AI97" s="33">
        <f t="shared" si="58"/>
        <v>0</v>
      </c>
      <c r="AJ97" s="33">
        <f t="shared" si="59"/>
        <v>0</v>
      </c>
      <c r="AK97" s="33">
        <f t="shared" si="59"/>
        <v>0</v>
      </c>
      <c r="AL97" s="33">
        <f t="shared" si="59"/>
        <v>0</v>
      </c>
      <c r="AM97" s="174"/>
      <c r="AN97" s="33">
        <f t="shared" si="60"/>
        <v>0</v>
      </c>
      <c r="AO97" s="33">
        <f t="shared" si="61"/>
        <v>0</v>
      </c>
      <c r="AP97" s="39">
        <v>0</v>
      </c>
      <c r="AQ97" s="33">
        <f t="shared" si="62"/>
        <v>0</v>
      </c>
      <c r="AR97" s="33">
        <f t="shared" si="63"/>
        <v>0</v>
      </c>
      <c r="AS97" s="33">
        <f t="shared" si="64"/>
        <v>0</v>
      </c>
      <c r="AT97" s="33">
        <f t="shared" si="64"/>
        <v>0</v>
      </c>
      <c r="AU97" s="33">
        <f t="shared" si="64"/>
        <v>0</v>
      </c>
      <c r="AV97" s="44">
        <v>0</v>
      </c>
      <c r="AW97" s="29">
        <f t="shared" si="65"/>
        <v>0</v>
      </c>
      <c r="AX97" s="29">
        <f t="shared" si="66"/>
        <v>0</v>
      </c>
      <c r="AY97" s="28">
        <v>0</v>
      </c>
      <c r="AZ97" s="33">
        <f t="shared" si="67"/>
        <v>0</v>
      </c>
      <c r="BA97" s="33">
        <f t="shared" si="68"/>
        <v>0</v>
      </c>
      <c r="BB97" s="29">
        <f t="shared" si="69"/>
        <v>0</v>
      </c>
      <c r="BC97" s="29">
        <f t="shared" si="69"/>
        <v>0</v>
      </c>
      <c r="BD97" s="29">
        <f t="shared" si="69"/>
        <v>0</v>
      </c>
      <c r="BE97" s="176">
        <f t="shared" si="39"/>
        <v>4</v>
      </c>
      <c r="BF97" s="35">
        <f t="shared" si="70"/>
        <v>18.736000000000001</v>
      </c>
      <c r="BG97" s="35">
        <f t="shared" si="71"/>
        <v>112.416</v>
      </c>
      <c r="BH97" s="34">
        <f t="shared" si="72"/>
        <v>0</v>
      </c>
      <c r="BI97" s="35">
        <f t="shared" si="72"/>
        <v>0</v>
      </c>
      <c r="BJ97" s="35">
        <f t="shared" si="73"/>
        <v>0</v>
      </c>
      <c r="BK97" s="35">
        <f t="shared" si="74"/>
        <v>4</v>
      </c>
      <c r="BL97" s="35">
        <f t="shared" si="74"/>
        <v>18.736000000000001</v>
      </c>
      <c r="BM97" s="35">
        <f t="shared" si="74"/>
        <v>112.416</v>
      </c>
      <c r="BN97" s="185">
        <f t="shared" si="75"/>
        <v>56.207999999999998</v>
      </c>
      <c r="BO97" s="205">
        <f t="shared" si="76"/>
        <v>112.4</v>
      </c>
    </row>
    <row r="98" spans="1:67" ht="16.5">
      <c r="A98" s="26">
        <v>91</v>
      </c>
      <c r="B98" s="178" t="s">
        <v>697</v>
      </c>
      <c r="C98" s="44"/>
      <c r="D98" s="33">
        <f t="shared" si="40"/>
        <v>0</v>
      </c>
      <c r="E98" s="31">
        <f t="shared" si="41"/>
        <v>0</v>
      </c>
      <c r="F98" s="28">
        <v>0</v>
      </c>
      <c r="G98" s="33">
        <f t="shared" si="42"/>
        <v>0</v>
      </c>
      <c r="H98" s="33">
        <f t="shared" si="43"/>
        <v>0</v>
      </c>
      <c r="I98" s="173">
        <f t="shared" si="44"/>
        <v>0</v>
      </c>
      <c r="J98" s="173">
        <f t="shared" si="44"/>
        <v>0</v>
      </c>
      <c r="K98" s="173">
        <f t="shared" si="44"/>
        <v>0</v>
      </c>
      <c r="L98" s="174"/>
      <c r="M98" s="33">
        <f t="shared" si="45"/>
        <v>0</v>
      </c>
      <c r="N98" s="33">
        <f t="shared" si="46"/>
        <v>0</v>
      </c>
      <c r="O98" s="39">
        <v>0</v>
      </c>
      <c r="P98" s="33">
        <f t="shared" si="47"/>
        <v>0</v>
      </c>
      <c r="Q98" s="33">
        <f t="shared" si="48"/>
        <v>0</v>
      </c>
      <c r="R98" s="173">
        <f t="shared" si="49"/>
        <v>0</v>
      </c>
      <c r="S98" s="173">
        <f t="shared" si="49"/>
        <v>0</v>
      </c>
      <c r="T98" s="173">
        <f t="shared" si="49"/>
        <v>0</v>
      </c>
      <c r="U98" s="174">
        <v>0</v>
      </c>
      <c r="V98" s="31">
        <f t="shared" si="50"/>
        <v>0</v>
      </c>
      <c r="W98" s="31">
        <f t="shared" si="51"/>
        <v>0</v>
      </c>
      <c r="X98" s="39">
        <v>0</v>
      </c>
      <c r="Y98" s="31">
        <f t="shared" si="52"/>
        <v>0</v>
      </c>
      <c r="Z98" s="31">
        <f t="shared" si="53"/>
        <v>0</v>
      </c>
      <c r="AA98" s="173">
        <f t="shared" si="54"/>
        <v>0</v>
      </c>
      <c r="AB98" s="175">
        <f t="shared" si="54"/>
        <v>0</v>
      </c>
      <c r="AC98" s="175">
        <f t="shared" si="54"/>
        <v>0</v>
      </c>
      <c r="AD98" s="174"/>
      <c r="AE98" s="33">
        <f t="shared" si="55"/>
        <v>0</v>
      </c>
      <c r="AF98" s="33">
        <f t="shared" si="56"/>
        <v>0</v>
      </c>
      <c r="AG98" s="39">
        <v>0</v>
      </c>
      <c r="AH98" s="33">
        <f t="shared" si="57"/>
        <v>0</v>
      </c>
      <c r="AI98" s="33">
        <f t="shared" si="58"/>
        <v>0</v>
      </c>
      <c r="AJ98" s="33">
        <f t="shared" si="59"/>
        <v>0</v>
      </c>
      <c r="AK98" s="33">
        <f t="shared" si="59"/>
        <v>0</v>
      </c>
      <c r="AL98" s="33">
        <f t="shared" si="59"/>
        <v>0</v>
      </c>
      <c r="AM98" s="174">
        <v>2</v>
      </c>
      <c r="AN98" s="33">
        <f t="shared" si="60"/>
        <v>9.3680000000000003</v>
      </c>
      <c r="AO98" s="33">
        <f t="shared" si="61"/>
        <v>56.207999999999998</v>
      </c>
      <c r="AP98" s="39">
        <v>0</v>
      </c>
      <c r="AQ98" s="33">
        <f t="shared" si="62"/>
        <v>0</v>
      </c>
      <c r="AR98" s="33">
        <f t="shared" si="63"/>
        <v>0</v>
      </c>
      <c r="AS98" s="33">
        <f t="shared" si="64"/>
        <v>2</v>
      </c>
      <c r="AT98" s="33">
        <f t="shared" si="64"/>
        <v>9.3680000000000003</v>
      </c>
      <c r="AU98" s="33">
        <f t="shared" si="64"/>
        <v>56.207999999999998</v>
      </c>
      <c r="AV98" s="38">
        <v>0</v>
      </c>
      <c r="AW98" s="29">
        <f t="shared" si="65"/>
        <v>0</v>
      </c>
      <c r="AX98" s="29">
        <f t="shared" si="66"/>
        <v>0</v>
      </c>
      <c r="AY98" s="28">
        <v>0</v>
      </c>
      <c r="AZ98" s="33">
        <f t="shared" si="67"/>
        <v>0</v>
      </c>
      <c r="BA98" s="33">
        <f t="shared" si="68"/>
        <v>0</v>
      </c>
      <c r="BB98" s="29">
        <f t="shared" si="69"/>
        <v>0</v>
      </c>
      <c r="BC98" s="29">
        <f t="shared" si="69"/>
        <v>0</v>
      </c>
      <c r="BD98" s="29">
        <f t="shared" si="69"/>
        <v>0</v>
      </c>
      <c r="BE98" s="176">
        <f t="shared" si="39"/>
        <v>2</v>
      </c>
      <c r="BF98" s="35">
        <f t="shared" si="70"/>
        <v>9.3680000000000003</v>
      </c>
      <c r="BG98" s="35">
        <f t="shared" si="71"/>
        <v>56.207999999999998</v>
      </c>
      <c r="BH98" s="34">
        <f t="shared" si="72"/>
        <v>0</v>
      </c>
      <c r="BI98" s="35">
        <f t="shared" si="72"/>
        <v>0</v>
      </c>
      <c r="BJ98" s="35">
        <f t="shared" si="73"/>
        <v>0</v>
      </c>
      <c r="BK98" s="35">
        <f t="shared" si="74"/>
        <v>2</v>
      </c>
      <c r="BL98" s="35">
        <f t="shared" si="74"/>
        <v>9.3680000000000003</v>
      </c>
      <c r="BM98" s="35">
        <f t="shared" si="74"/>
        <v>56.207999999999998</v>
      </c>
      <c r="BN98" s="185">
        <f t="shared" si="75"/>
        <v>28.103999999999999</v>
      </c>
      <c r="BO98" s="205">
        <f t="shared" si="76"/>
        <v>56.2</v>
      </c>
    </row>
    <row r="99" spans="1:67" ht="16.5">
      <c r="A99" s="26">
        <v>92</v>
      </c>
      <c r="B99" s="178" t="s">
        <v>698</v>
      </c>
      <c r="C99" s="44"/>
      <c r="D99" s="33">
        <f t="shared" si="40"/>
        <v>0</v>
      </c>
      <c r="E99" s="31">
        <f t="shared" si="41"/>
        <v>0</v>
      </c>
      <c r="F99" s="28">
        <v>0</v>
      </c>
      <c r="G99" s="33">
        <f t="shared" si="42"/>
        <v>0</v>
      </c>
      <c r="H99" s="33">
        <f t="shared" si="43"/>
        <v>0</v>
      </c>
      <c r="I99" s="173">
        <f t="shared" si="44"/>
        <v>0</v>
      </c>
      <c r="J99" s="173">
        <f t="shared" si="44"/>
        <v>0</v>
      </c>
      <c r="K99" s="173">
        <f t="shared" si="44"/>
        <v>0</v>
      </c>
      <c r="L99" s="174"/>
      <c r="M99" s="33">
        <f t="shared" si="45"/>
        <v>0</v>
      </c>
      <c r="N99" s="33">
        <f t="shared" si="46"/>
        <v>0</v>
      </c>
      <c r="O99" s="39">
        <v>0</v>
      </c>
      <c r="P99" s="33">
        <f t="shared" si="47"/>
        <v>0</v>
      </c>
      <c r="Q99" s="33">
        <f t="shared" si="48"/>
        <v>0</v>
      </c>
      <c r="R99" s="173">
        <f t="shared" si="49"/>
        <v>0</v>
      </c>
      <c r="S99" s="173">
        <f t="shared" si="49"/>
        <v>0</v>
      </c>
      <c r="T99" s="173">
        <f t="shared" si="49"/>
        <v>0</v>
      </c>
      <c r="U99" s="174">
        <v>0</v>
      </c>
      <c r="V99" s="31">
        <f t="shared" si="50"/>
        <v>0</v>
      </c>
      <c r="W99" s="31">
        <f t="shared" si="51"/>
        <v>0</v>
      </c>
      <c r="X99" s="39">
        <v>0</v>
      </c>
      <c r="Y99" s="31">
        <f t="shared" si="52"/>
        <v>0</v>
      </c>
      <c r="Z99" s="31">
        <f t="shared" si="53"/>
        <v>0</v>
      </c>
      <c r="AA99" s="173">
        <f t="shared" si="54"/>
        <v>0</v>
      </c>
      <c r="AB99" s="175">
        <f t="shared" si="54"/>
        <v>0</v>
      </c>
      <c r="AC99" s="175">
        <f t="shared" si="54"/>
        <v>0</v>
      </c>
      <c r="AD99" s="174"/>
      <c r="AE99" s="33">
        <f t="shared" si="55"/>
        <v>0</v>
      </c>
      <c r="AF99" s="33">
        <f t="shared" si="56"/>
        <v>0</v>
      </c>
      <c r="AG99" s="39">
        <v>0</v>
      </c>
      <c r="AH99" s="33">
        <f t="shared" si="57"/>
        <v>0</v>
      </c>
      <c r="AI99" s="33">
        <f t="shared" si="58"/>
        <v>0</v>
      </c>
      <c r="AJ99" s="33">
        <f t="shared" si="59"/>
        <v>0</v>
      </c>
      <c r="AK99" s="33">
        <f t="shared" si="59"/>
        <v>0</v>
      </c>
      <c r="AL99" s="33">
        <f t="shared" si="59"/>
        <v>0</v>
      </c>
      <c r="AM99" s="174"/>
      <c r="AN99" s="33">
        <f t="shared" si="60"/>
        <v>0</v>
      </c>
      <c r="AO99" s="33">
        <f t="shared" si="61"/>
        <v>0</v>
      </c>
      <c r="AP99" s="39">
        <v>0</v>
      </c>
      <c r="AQ99" s="33">
        <f t="shared" si="62"/>
        <v>0</v>
      </c>
      <c r="AR99" s="33">
        <f t="shared" si="63"/>
        <v>0</v>
      </c>
      <c r="AS99" s="33">
        <f t="shared" si="64"/>
        <v>0</v>
      </c>
      <c r="AT99" s="33">
        <f t="shared" si="64"/>
        <v>0</v>
      </c>
      <c r="AU99" s="33">
        <f t="shared" si="64"/>
        <v>0</v>
      </c>
      <c r="AV99" s="28">
        <v>0</v>
      </c>
      <c r="AW99" s="29">
        <f t="shared" si="65"/>
        <v>0</v>
      </c>
      <c r="AX99" s="29">
        <f t="shared" si="66"/>
        <v>0</v>
      </c>
      <c r="AY99" s="28">
        <v>0</v>
      </c>
      <c r="AZ99" s="33">
        <f t="shared" si="67"/>
        <v>0</v>
      </c>
      <c r="BA99" s="33">
        <f t="shared" si="68"/>
        <v>0</v>
      </c>
      <c r="BB99" s="29">
        <f t="shared" si="69"/>
        <v>0</v>
      </c>
      <c r="BC99" s="29">
        <f t="shared" si="69"/>
        <v>0</v>
      </c>
      <c r="BD99" s="29">
        <f t="shared" si="69"/>
        <v>0</v>
      </c>
      <c r="BE99" s="176">
        <f t="shared" si="39"/>
        <v>0</v>
      </c>
      <c r="BF99" s="35">
        <f t="shared" si="70"/>
        <v>0</v>
      </c>
      <c r="BG99" s="35">
        <f t="shared" si="71"/>
        <v>0</v>
      </c>
      <c r="BH99" s="34">
        <f t="shared" si="72"/>
        <v>0</v>
      </c>
      <c r="BI99" s="35">
        <f t="shared" si="72"/>
        <v>0</v>
      </c>
      <c r="BJ99" s="35">
        <f t="shared" si="73"/>
        <v>0</v>
      </c>
      <c r="BK99" s="35">
        <f t="shared" si="74"/>
        <v>0</v>
      </c>
      <c r="BL99" s="35">
        <f t="shared" si="74"/>
        <v>0</v>
      </c>
      <c r="BM99" s="35">
        <f t="shared" si="74"/>
        <v>0</v>
      </c>
      <c r="BN99" s="185">
        <f t="shared" si="75"/>
        <v>0</v>
      </c>
      <c r="BO99" s="205">
        <f t="shared" si="76"/>
        <v>0</v>
      </c>
    </row>
    <row r="100" spans="1:67" ht="16.5">
      <c r="A100" s="26">
        <v>93</v>
      </c>
      <c r="B100" s="178" t="s">
        <v>699</v>
      </c>
      <c r="C100" s="44"/>
      <c r="D100" s="33">
        <f t="shared" si="40"/>
        <v>0</v>
      </c>
      <c r="E100" s="31">
        <f t="shared" si="41"/>
        <v>0</v>
      </c>
      <c r="F100" s="28">
        <v>0</v>
      </c>
      <c r="G100" s="33">
        <f t="shared" si="42"/>
        <v>0</v>
      </c>
      <c r="H100" s="33">
        <f t="shared" si="43"/>
        <v>0</v>
      </c>
      <c r="I100" s="173">
        <f t="shared" si="44"/>
        <v>0</v>
      </c>
      <c r="J100" s="173">
        <f t="shared" si="44"/>
        <v>0</v>
      </c>
      <c r="K100" s="173">
        <f t="shared" si="44"/>
        <v>0</v>
      </c>
      <c r="L100" s="174"/>
      <c r="M100" s="33">
        <f t="shared" si="45"/>
        <v>0</v>
      </c>
      <c r="N100" s="33">
        <f t="shared" si="46"/>
        <v>0</v>
      </c>
      <c r="O100" s="39">
        <v>0</v>
      </c>
      <c r="P100" s="33">
        <f t="shared" si="47"/>
        <v>0</v>
      </c>
      <c r="Q100" s="33">
        <f t="shared" si="48"/>
        <v>0</v>
      </c>
      <c r="R100" s="173">
        <f t="shared" si="49"/>
        <v>0</v>
      </c>
      <c r="S100" s="173">
        <f t="shared" si="49"/>
        <v>0</v>
      </c>
      <c r="T100" s="173">
        <f t="shared" si="49"/>
        <v>0</v>
      </c>
      <c r="U100" s="174">
        <v>0</v>
      </c>
      <c r="V100" s="31">
        <f t="shared" si="50"/>
        <v>0</v>
      </c>
      <c r="W100" s="31">
        <f t="shared" si="51"/>
        <v>0</v>
      </c>
      <c r="X100" s="39">
        <v>0</v>
      </c>
      <c r="Y100" s="31">
        <f t="shared" si="52"/>
        <v>0</v>
      </c>
      <c r="Z100" s="31">
        <f t="shared" si="53"/>
        <v>0</v>
      </c>
      <c r="AA100" s="173">
        <f t="shared" si="54"/>
        <v>0</v>
      </c>
      <c r="AB100" s="175">
        <f t="shared" si="54"/>
        <v>0</v>
      </c>
      <c r="AC100" s="175">
        <f t="shared" si="54"/>
        <v>0</v>
      </c>
      <c r="AD100" s="174"/>
      <c r="AE100" s="33">
        <f t="shared" si="55"/>
        <v>0</v>
      </c>
      <c r="AF100" s="33">
        <f t="shared" si="56"/>
        <v>0</v>
      </c>
      <c r="AG100" s="39">
        <v>0</v>
      </c>
      <c r="AH100" s="33">
        <f t="shared" si="57"/>
        <v>0</v>
      </c>
      <c r="AI100" s="33">
        <f t="shared" si="58"/>
        <v>0</v>
      </c>
      <c r="AJ100" s="33">
        <f t="shared" si="59"/>
        <v>0</v>
      </c>
      <c r="AK100" s="33">
        <f t="shared" si="59"/>
        <v>0</v>
      </c>
      <c r="AL100" s="33">
        <f t="shared" si="59"/>
        <v>0</v>
      </c>
      <c r="AM100" s="174"/>
      <c r="AN100" s="33">
        <f t="shared" si="60"/>
        <v>0</v>
      </c>
      <c r="AO100" s="33">
        <f t="shared" si="61"/>
        <v>0</v>
      </c>
      <c r="AP100" s="39">
        <v>0</v>
      </c>
      <c r="AQ100" s="33">
        <f t="shared" si="62"/>
        <v>0</v>
      </c>
      <c r="AR100" s="33">
        <f t="shared" si="63"/>
        <v>0</v>
      </c>
      <c r="AS100" s="33">
        <f t="shared" si="64"/>
        <v>0</v>
      </c>
      <c r="AT100" s="33">
        <f t="shared" si="64"/>
        <v>0</v>
      </c>
      <c r="AU100" s="33">
        <f t="shared" si="64"/>
        <v>0</v>
      </c>
      <c r="AV100" s="28">
        <v>0</v>
      </c>
      <c r="AW100" s="29">
        <f t="shared" si="65"/>
        <v>0</v>
      </c>
      <c r="AX100" s="29">
        <f t="shared" si="66"/>
        <v>0</v>
      </c>
      <c r="AY100" s="28">
        <v>0</v>
      </c>
      <c r="AZ100" s="33">
        <f t="shared" si="67"/>
        <v>0</v>
      </c>
      <c r="BA100" s="33">
        <f t="shared" si="68"/>
        <v>0</v>
      </c>
      <c r="BB100" s="29">
        <f t="shared" si="69"/>
        <v>0</v>
      </c>
      <c r="BC100" s="29">
        <f t="shared" si="69"/>
        <v>0</v>
      </c>
      <c r="BD100" s="29">
        <f t="shared" si="69"/>
        <v>0</v>
      </c>
      <c r="BE100" s="176">
        <f t="shared" si="39"/>
        <v>0</v>
      </c>
      <c r="BF100" s="35">
        <f t="shared" si="70"/>
        <v>0</v>
      </c>
      <c r="BG100" s="35">
        <f t="shared" si="71"/>
        <v>0</v>
      </c>
      <c r="BH100" s="34">
        <f t="shared" si="72"/>
        <v>0</v>
      </c>
      <c r="BI100" s="35">
        <f t="shared" si="72"/>
        <v>0</v>
      </c>
      <c r="BJ100" s="35">
        <f t="shared" si="73"/>
        <v>0</v>
      </c>
      <c r="BK100" s="35">
        <f t="shared" si="74"/>
        <v>0</v>
      </c>
      <c r="BL100" s="35">
        <f t="shared" si="74"/>
        <v>0</v>
      </c>
      <c r="BM100" s="35">
        <f t="shared" si="74"/>
        <v>0</v>
      </c>
      <c r="BN100" s="185">
        <f t="shared" si="75"/>
        <v>0</v>
      </c>
      <c r="BO100" s="205">
        <f t="shared" si="76"/>
        <v>0</v>
      </c>
    </row>
    <row r="101" spans="1:67" ht="16.5">
      <c r="A101" s="26">
        <v>94</v>
      </c>
      <c r="B101" s="178" t="s">
        <v>700</v>
      </c>
      <c r="C101" s="44"/>
      <c r="D101" s="33">
        <f t="shared" si="40"/>
        <v>0</v>
      </c>
      <c r="E101" s="31">
        <f t="shared" si="41"/>
        <v>0</v>
      </c>
      <c r="F101" s="28">
        <v>0</v>
      </c>
      <c r="G101" s="33">
        <f t="shared" si="42"/>
        <v>0</v>
      </c>
      <c r="H101" s="33">
        <f t="shared" si="43"/>
        <v>0</v>
      </c>
      <c r="I101" s="173">
        <f t="shared" si="44"/>
        <v>0</v>
      </c>
      <c r="J101" s="173">
        <f t="shared" si="44"/>
        <v>0</v>
      </c>
      <c r="K101" s="173">
        <f t="shared" si="44"/>
        <v>0</v>
      </c>
      <c r="L101" s="174"/>
      <c r="M101" s="33">
        <f t="shared" si="45"/>
        <v>0</v>
      </c>
      <c r="N101" s="33">
        <f t="shared" si="46"/>
        <v>0</v>
      </c>
      <c r="O101" s="39">
        <v>0</v>
      </c>
      <c r="P101" s="33">
        <f t="shared" si="47"/>
        <v>0</v>
      </c>
      <c r="Q101" s="33">
        <f t="shared" si="48"/>
        <v>0</v>
      </c>
      <c r="R101" s="173">
        <f t="shared" si="49"/>
        <v>0</v>
      </c>
      <c r="S101" s="173">
        <f t="shared" si="49"/>
        <v>0</v>
      </c>
      <c r="T101" s="173">
        <f t="shared" si="49"/>
        <v>0</v>
      </c>
      <c r="U101" s="174">
        <v>0</v>
      </c>
      <c r="V101" s="31">
        <f t="shared" si="50"/>
        <v>0</v>
      </c>
      <c r="W101" s="31">
        <f t="shared" si="51"/>
        <v>0</v>
      </c>
      <c r="X101" s="39">
        <v>0</v>
      </c>
      <c r="Y101" s="31">
        <f t="shared" si="52"/>
        <v>0</v>
      </c>
      <c r="Z101" s="31">
        <f t="shared" si="53"/>
        <v>0</v>
      </c>
      <c r="AA101" s="173">
        <f t="shared" si="54"/>
        <v>0</v>
      </c>
      <c r="AB101" s="175">
        <f t="shared" si="54"/>
        <v>0</v>
      </c>
      <c r="AC101" s="175">
        <f t="shared" si="54"/>
        <v>0</v>
      </c>
      <c r="AD101" s="174"/>
      <c r="AE101" s="33">
        <f t="shared" si="55"/>
        <v>0</v>
      </c>
      <c r="AF101" s="33">
        <f t="shared" si="56"/>
        <v>0</v>
      </c>
      <c r="AG101" s="39">
        <v>0</v>
      </c>
      <c r="AH101" s="33">
        <f t="shared" si="57"/>
        <v>0</v>
      </c>
      <c r="AI101" s="33">
        <f t="shared" si="58"/>
        <v>0</v>
      </c>
      <c r="AJ101" s="33">
        <f t="shared" si="59"/>
        <v>0</v>
      </c>
      <c r="AK101" s="33">
        <f t="shared" si="59"/>
        <v>0</v>
      </c>
      <c r="AL101" s="33">
        <f t="shared" si="59"/>
        <v>0</v>
      </c>
      <c r="AM101" s="174"/>
      <c r="AN101" s="33">
        <f t="shared" si="60"/>
        <v>0</v>
      </c>
      <c r="AO101" s="33">
        <f t="shared" si="61"/>
        <v>0</v>
      </c>
      <c r="AP101" s="39">
        <v>0</v>
      </c>
      <c r="AQ101" s="33">
        <f t="shared" si="62"/>
        <v>0</v>
      </c>
      <c r="AR101" s="33">
        <f t="shared" si="63"/>
        <v>0</v>
      </c>
      <c r="AS101" s="33">
        <f t="shared" si="64"/>
        <v>0</v>
      </c>
      <c r="AT101" s="33">
        <f t="shared" si="64"/>
        <v>0</v>
      </c>
      <c r="AU101" s="33">
        <f t="shared" si="64"/>
        <v>0</v>
      </c>
      <c r="AV101" s="28">
        <v>0</v>
      </c>
      <c r="AW101" s="29">
        <f t="shared" si="65"/>
        <v>0</v>
      </c>
      <c r="AX101" s="29">
        <f t="shared" si="66"/>
        <v>0</v>
      </c>
      <c r="AY101" s="28">
        <v>0</v>
      </c>
      <c r="AZ101" s="33">
        <f t="shared" si="67"/>
        <v>0</v>
      </c>
      <c r="BA101" s="33">
        <f t="shared" si="68"/>
        <v>0</v>
      </c>
      <c r="BB101" s="29">
        <f t="shared" si="69"/>
        <v>0</v>
      </c>
      <c r="BC101" s="29">
        <f t="shared" si="69"/>
        <v>0</v>
      </c>
      <c r="BD101" s="29">
        <f t="shared" si="69"/>
        <v>0</v>
      </c>
      <c r="BE101" s="176">
        <f t="shared" si="39"/>
        <v>0</v>
      </c>
      <c r="BF101" s="35">
        <f t="shared" si="70"/>
        <v>0</v>
      </c>
      <c r="BG101" s="35">
        <f t="shared" si="71"/>
        <v>0</v>
      </c>
      <c r="BH101" s="34">
        <f t="shared" si="72"/>
        <v>0</v>
      </c>
      <c r="BI101" s="35">
        <f t="shared" si="72"/>
        <v>0</v>
      </c>
      <c r="BJ101" s="35">
        <f t="shared" si="73"/>
        <v>0</v>
      </c>
      <c r="BK101" s="35">
        <f t="shared" si="74"/>
        <v>0</v>
      </c>
      <c r="BL101" s="35">
        <f t="shared" si="74"/>
        <v>0</v>
      </c>
      <c r="BM101" s="35">
        <f t="shared" si="74"/>
        <v>0</v>
      </c>
      <c r="BN101" s="185">
        <f t="shared" si="75"/>
        <v>0</v>
      </c>
      <c r="BO101" s="205">
        <f t="shared" si="76"/>
        <v>0</v>
      </c>
    </row>
    <row r="102" spans="1:67" ht="16.5">
      <c r="A102" s="26">
        <v>95</v>
      </c>
      <c r="B102" s="178" t="s">
        <v>701</v>
      </c>
      <c r="C102" s="44">
        <v>1</v>
      </c>
      <c r="D102" s="33">
        <f t="shared" si="40"/>
        <v>4.6840000000000002</v>
      </c>
      <c r="E102" s="31">
        <f t="shared" si="41"/>
        <v>28.103999999999999</v>
      </c>
      <c r="F102" s="28">
        <v>0</v>
      </c>
      <c r="G102" s="33">
        <f t="shared" si="42"/>
        <v>0</v>
      </c>
      <c r="H102" s="33">
        <f t="shared" si="43"/>
        <v>0</v>
      </c>
      <c r="I102" s="173">
        <f t="shared" si="44"/>
        <v>1</v>
      </c>
      <c r="J102" s="173">
        <f t="shared" si="44"/>
        <v>4.6840000000000002</v>
      </c>
      <c r="K102" s="173">
        <f t="shared" si="44"/>
        <v>28.103999999999999</v>
      </c>
      <c r="L102" s="174"/>
      <c r="M102" s="33">
        <f t="shared" si="45"/>
        <v>0</v>
      </c>
      <c r="N102" s="33">
        <f t="shared" si="46"/>
        <v>0</v>
      </c>
      <c r="O102" s="39">
        <v>0</v>
      </c>
      <c r="P102" s="33">
        <f t="shared" si="47"/>
        <v>0</v>
      </c>
      <c r="Q102" s="33">
        <f t="shared" si="48"/>
        <v>0</v>
      </c>
      <c r="R102" s="173">
        <f t="shared" si="49"/>
        <v>0</v>
      </c>
      <c r="S102" s="173">
        <f t="shared" si="49"/>
        <v>0</v>
      </c>
      <c r="T102" s="173">
        <f t="shared" si="49"/>
        <v>0</v>
      </c>
      <c r="U102" s="174">
        <v>0</v>
      </c>
      <c r="V102" s="31">
        <f t="shared" si="50"/>
        <v>0</v>
      </c>
      <c r="W102" s="31">
        <f t="shared" si="51"/>
        <v>0</v>
      </c>
      <c r="X102" s="39">
        <v>0</v>
      </c>
      <c r="Y102" s="31">
        <f t="shared" si="52"/>
        <v>0</v>
      </c>
      <c r="Z102" s="31">
        <f t="shared" si="53"/>
        <v>0</v>
      </c>
      <c r="AA102" s="173">
        <f t="shared" si="54"/>
        <v>0</v>
      </c>
      <c r="AB102" s="175">
        <f t="shared" si="54"/>
        <v>0</v>
      </c>
      <c r="AC102" s="175">
        <f t="shared" si="54"/>
        <v>0</v>
      </c>
      <c r="AD102" s="174"/>
      <c r="AE102" s="33">
        <f t="shared" si="55"/>
        <v>0</v>
      </c>
      <c r="AF102" s="33">
        <f t="shared" si="56"/>
        <v>0</v>
      </c>
      <c r="AG102" s="39">
        <v>0</v>
      </c>
      <c r="AH102" s="33">
        <f t="shared" si="57"/>
        <v>0</v>
      </c>
      <c r="AI102" s="33">
        <f t="shared" si="58"/>
        <v>0</v>
      </c>
      <c r="AJ102" s="33">
        <f t="shared" si="59"/>
        <v>0</v>
      </c>
      <c r="AK102" s="33">
        <f t="shared" si="59"/>
        <v>0</v>
      </c>
      <c r="AL102" s="33">
        <f t="shared" si="59"/>
        <v>0</v>
      </c>
      <c r="AM102" s="174"/>
      <c r="AN102" s="33">
        <f t="shared" si="60"/>
        <v>0</v>
      </c>
      <c r="AO102" s="33">
        <f t="shared" si="61"/>
        <v>0</v>
      </c>
      <c r="AP102" s="39">
        <v>0</v>
      </c>
      <c r="AQ102" s="33">
        <f t="shared" si="62"/>
        <v>0</v>
      </c>
      <c r="AR102" s="33">
        <f t="shared" si="63"/>
        <v>0</v>
      </c>
      <c r="AS102" s="33">
        <f t="shared" si="64"/>
        <v>0</v>
      </c>
      <c r="AT102" s="33">
        <f t="shared" si="64"/>
        <v>0</v>
      </c>
      <c r="AU102" s="33">
        <f t="shared" si="64"/>
        <v>0</v>
      </c>
      <c r="AV102" s="28">
        <v>0</v>
      </c>
      <c r="AW102" s="29">
        <f t="shared" si="65"/>
        <v>0</v>
      </c>
      <c r="AX102" s="29">
        <f t="shared" si="66"/>
        <v>0</v>
      </c>
      <c r="AY102" s="28">
        <v>0</v>
      </c>
      <c r="AZ102" s="33">
        <f t="shared" si="67"/>
        <v>0</v>
      </c>
      <c r="BA102" s="33">
        <f t="shared" si="68"/>
        <v>0</v>
      </c>
      <c r="BB102" s="29">
        <f t="shared" si="69"/>
        <v>0</v>
      </c>
      <c r="BC102" s="29">
        <f t="shared" si="69"/>
        <v>0</v>
      </c>
      <c r="BD102" s="29">
        <f t="shared" si="69"/>
        <v>0</v>
      </c>
      <c r="BE102" s="176">
        <f t="shared" si="39"/>
        <v>1</v>
      </c>
      <c r="BF102" s="35">
        <f t="shared" si="70"/>
        <v>4.6840000000000002</v>
      </c>
      <c r="BG102" s="35">
        <f t="shared" si="71"/>
        <v>28.103999999999999</v>
      </c>
      <c r="BH102" s="34">
        <f t="shared" si="72"/>
        <v>0</v>
      </c>
      <c r="BI102" s="35">
        <f t="shared" si="72"/>
        <v>0</v>
      </c>
      <c r="BJ102" s="35">
        <f t="shared" si="73"/>
        <v>0</v>
      </c>
      <c r="BK102" s="35">
        <f t="shared" si="74"/>
        <v>1</v>
      </c>
      <c r="BL102" s="35">
        <f t="shared" si="74"/>
        <v>4.6840000000000002</v>
      </c>
      <c r="BM102" s="35">
        <f t="shared" si="74"/>
        <v>28.103999999999999</v>
      </c>
      <c r="BN102" s="185">
        <f t="shared" si="75"/>
        <v>14.052</v>
      </c>
      <c r="BO102" s="205">
        <f t="shared" si="76"/>
        <v>28.1</v>
      </c>
    </row>
    <row r="103" spans="1:67" ht="16.5">
      <c r="A103" s="26">
        <v>96</v>
      </c>
      <c r="B103" s="178" t="s">
        <v>702</v>
      </c>
      <c r="C103" s="44">
        <v>2</v>
      </c>
      <c r="D103" s="33">
        <f t="shared" si="40"/>
        <v>9.3680000000000003</v>
      </c>
      <c r="E103" s="31">
        <f t="shared" si="41"/>
        <v>56.207999999999998</v>
      </c>
      <c r="F103" s="28">
        <v>0</v>
      </c>
      <c r="G103" s="33">
        <f t="shared" si="42"/>
        <v>0</v>
      </c>
      <c r="H103" s="33">
        <f t="shared" si="43"/>
        <v>0</v>
      </c>
      <c r="I103" s="173">
        <f t="shared" si="44"/>
        <v>2</v>
      </c>
      <c r="J103" s="173">
        <f t="shared" si="44"/>
        <v>9.3680000000000003</v>
      </c>
      <c r="K103" s="173">
        <f t="shared" si="44"/>
        <v>56.207999999999998</v>
      </c>
      <c r="L103" s="174"/>
      <c r="M103" s="33">
        <f t="shared" si="45"/>
        <v>0</v>
      </c>
      <c r="N103" s="33">
        <f t="shared" si="46"/>
        <v>0</v>
      </c>
      <c r="O103" s="39">
        <v>0</v>
      </c>
      <c r="P103" s="33">
        <f t="shared" si="47"/>
        <v>0</v>
      </c>
      <c r="Q103" s="33">
        <f t="shared" si="48"/>
        <v>0</v>
      </c>
      <c r="R103" s="173">
        <f t="shared" si="49"/>
        <v>0</v>
      </c>
      <c r="S103" s="173">
        <f t="shared" si="49"/>
        <v>0</v>
      </c>
      <c r="T103" s="173">
        <f t="shared" si="49"/>
        <v>0</v>
      </c>
      <c r="U103" s="174">
        <v>0</v>
      </c>
      <c r="V103" s="31">
        <f t="shared" si="50"/>
        <v>0</v>
      </c>
      <c r="W103" s="31">
        <f t="shared" si="51"/>
        <v>0</v>
      </c>
      <c r="X103" s="39">
        <v>0</v>
      </c>
      <c r="Y103" s="31">
        <f t="shared" si="52"/>
        <v>0</v>
      </c>
      <c r="Z103" s="31">
        <f t="shared" si="53"/>
        <v>0</v>
      </c>
      <c r="AA103" s="173">
        <f t="shared" si="54"/>
        <v>0</v>
      </c>
      <c r="AB103" s="175">
        <f t="shared" si="54"/>
        <v>0</v>
      </c>
      <c r="AC103" s="175">
        <f t="shared" si="54"/>
        <v>0</v>
      </c>
      <c r="AD103" s="174"/>
      <c r="AE103" s="33">
        <f t="shared" si="55"/>
        <v>0</v>
      </c>
      <c r="AF103" s="33">
        <f t="shared" si="56"/>
        <v>0</v>
      </c>
      <c r="AG103" s="39">
        <v>0</v>
      </c>
      <c r="AH103" s="33">
        <f t="shared" si="57"/>
        <v>0</v>
      </c>
      <c r="AI103" s="33">
        <f t="shared" si="58"/>
        <v>0</v>
      </c>
      <c r="AJ103" s="33">
        <f t="shared" si="59"/>
        <v>0</v>
      </c>
      <c r="AK103" s="33">
        <f t="shared" si="59"/>
        <v>0</v>
      </c>
      <c r="AL103" s="33">
        <f t="shared" si="59"/>
        <v>0</v>
      </c>
      <c r="AM103" s="174"/>
      <c r="AN103" s="33">
        <f t="shared" si="60"/>
        <v>0</v>
      </c>
      <c r="AO103" s="33">
        <f t="shared" si="61"/>
        <v>0</v>
      </c>
      <c r="AP103" s="39">
        <v>0</v>
      </c>
      <c r="AQ103" s="33">
        <f t="shared" si="62"/>
        <v>0</v>
      </c>
      <c r="AR103" s="33">
        <f t="shared" si="63"/>
        <v>0</v>
      </c>
      <c r="AS103" s="33">
        <f t="shared" si="64"/>
        <v>0</v>
      </c>
      <c r="AT103" s="33">
        <f t="shared" si="64"/>
        <v>0</v>
      </c>
      <c r="AU103" s="33">
        <f t="shared" si="64"/>
        <v>0</v>
      </c>
      <c r="AV103" s="46">
        <v>0</v>
      </c>
      <c r="AW103" s="29">
        <f t="shared" si="65"/>
        <v>0</v>
      </c>
      <c r="AX103" s="29">
        <f t="shared" si="66"/>
        <v>0</v>
      </c>
      <c r="AY103" s="28">
        <v>0</v>
      </c>
      <c r="AZ103" s="33">
        <f t="shared" si="67"/>
        <v>0</v>
      </c>
      <c r="BA103" s="33">
        <f t="shared" si="68"/>
        <v>0</v>
      </c>
      <c r="BB103" s="29">
        <f t="shared" si="69"/>
        <v>0</v>
      </c>
      <c r="BC103" s="29">
        <f t="shared" si="69"/>
        <v>0</v>
      </c>
      <c r="BD103" s="29">
        <f t="shared" si="69"/>
        <v>0</v>
      </c>
      <c r="BE103" s="176">
        <f t="shared" si="39"/>
        <v>2</v>
      </c>
      <c r="BF103" s="35">
        <f t="shared" si="70"/>
        <v>9.3680000000000003</v>
      </c>
      <c r="BG103" s="35">
        <f t="shared" si="71"/>
        <v>56.207999999999998</v>
      </c>
      <c r="BH103" s="34">
        <f t="shared" si="72"/>
        <v>0</v>
      </c>
      <c r="BI103" s="35">
        <f t="shared" si="72"/>
        <v>0</v>
      </c>
      <c r="BJ103" s="35">
        <f t="shared" si="73"/>
        <v>0</v>
      </c>
      <c r="BK103" s="35">
        <f t="shared" si="74"/>
        <v>2</v>
      </c>
      <c r="BL103" s="35">
        <f t="shared" si="74"/>
        <v>9.3680000000000003</v>
      </c>
      <c r="BM103" s="35">
        <f t="shared" si="74"/>
        <v>56.207999999999998</v>
      </c>
      <c r="BN103" s="185">
        <f t="shared" si="75"/>
        <v>28.103999999999999</v>
      </c>
      <c r="BO103" s="205">
        <f t="shared" si="76"/>
        <v>56.2</v>
      </c>
    </row>
    <row r="104" spans="1:67" ht="16.5">
      <c r="A104" s="26">
        <v>97</v>
      </c>
      <c r="B104" s="178" t="s">
        <v>703</v>
      </c>
      <c r="C104" s="44">
        <v>4</v>
      </c>
      <c r="D104" s="33">
        <f t="shared" si="40"/>
        <v>18.736000000000001</v>
      </c>
      <c r="E104" s="31">
        <f t="shared" si="41"/>
        <v>112.416</v>
      </c>
      <c r="F104" s="28">
        <v>0</v>
      </c>
      <c r="G104" s="33">
        <f t="shared" si="42"/>
        <v>0</v>
      </c>
      <c r="H104" s="33">
        <f t="shared" si="43"/>
        <v>0</v>
      </c>
      <c r="I104" s="173">
        <f t="shared" si="44"/>
        <v>4</v>
      </c>
      <c r="J104" s="173">
        <f t="shared" si="44"/>
        <v>18.736000000000001</v>
      </c>
      <c r="K104" s="173">
        <f t="shared" si="44"/>
        <v>112.416</v>
      </c>
      <c r="L104" s="174">
        <v>2</v>
      </c>
      <c r="M104" s="33">
        <f t="shared" si="45"/>
        <v>9.3680000000000003</v>
      </c>
      <c r="N104" s="33">
        <f t="shared" si="46"/>
        <v>56.207999999999998</v>
      </c>
      <c r="O104" s="39">
        <v>0</v>
      </c>
      <c r="P104" s="33">
        <f t="shared" si="47"/>
        <v>0</v>
      </c>
      <c r="Q104" s="33">
        <f t="shared" si="48"/>
        <v>0</v>
      </c>
      <c r="R104" s="173">
        <f t="shared" si="49"/>
        <v>2</v>
      </c>
      <c r="S104" s="173">
        <f t="shared" si="49"/>
        <v>9.3680000000000003</v>
      </c>
      <c r="T104" s="173">
        <f t="shared" si="49"/>
        <v>56.207999999999998</v>
      </c>
      <c r="U104" s="174">
        <v>0</v>
      </c>
      <c r="V104" s="31">
        <f t="shared" si="50"/>
        <v>0</v>
      </c>
      <c r="W104" s="31">
        <f t="shared" si="51"/>
        <v>0</v>
      </c>
      <c r="X104" s="39">
        <v>0</v>
      </c>
      <c r="Y104" s="31">
        <f t="shared" si="52"/>
        <v>0</v>
      </c>
      <c r="Z104" s="31">
        <f t="shared" si="53"/>
        <v>0</v>
      </c>
      <c r="AA104" s="173">
        <f t="shared" si="54"/>
        <v>0</v>
      </c>
      <c r="AB104" s="175">
        <f t="shared" si="54"/>
        <v>0</v>
      </c>
      <c r="AC104" s="175">
        <f t="shared" si="54"/>
        <v>0</v>
      </c>
      <c r="AD104" s="174"/>
      <c r="AE104" s="33">
        <f t="shared" si="55"/>
        <v>0</v>
      </c>
      <c r="AF104" s="33">
        <f t="shared" si="56"/>
        <v>0</v>
      </c>
      <c r="AG104" s="39">
        <v>0</v>
      </c>
      <c r="AH104" s="33">
        <f t="shared" si="57"/>
        <v>0</v>
      </c>
      <c r="AI104" s="33">
        <f t="shared" si="58"/>
        <v>0</v>
      </c>
      <c r="AJ104" s="33">
        <f t="shared" si="59"/>
        <v>0</v>
      </c>
      <c r="AK104" s="33">
        <f t="shared" si="59"/>
        <v>0</v>
      </c>
      <c r="AL104" s="33">
        <f t="shared" si="59"/>
        <v>0</v>
      </c>
      <c r="AM104" s="174"/>
      <c r="AN104" s="33">
        <f t="shared" si="60"/>
        <v>0</v>
      </c>
      <c r="AO104" s="33">
        <f t="shared" si="61"/>
        <v>0</v>
      </c>
      <c r="AP104" s="39">
        <v>0</v>
      </c>
      <c r="AQ104" s="33">
        <f t="shared" si="62"/>
        <v>0</v>
      </c>
      <c r="AR104" s="33">
        <f t="shared" si="63"/>
        <v>0</v>
      </c>
      <c r="AS104" s="33">
        <f t="shared" si="64"/>
        <v>0</v>
      </c>
      <c r="AT104" s="33">
        <f t="shared" si="64"/>
        <v>0</v>
      </c>
      <c r="AU104" s="33">
        <f t="shared" si="64"/>
        <v>0</v>
      </c>
      <c r="AV104" s="28">
        <v>0</v>
      </c>
      <c r="AW104" s="29">
        <f t="shared" si="65"/>
        <v>0</v>
      </c>
      <c r="AX104" s="29">
        <f t="shared" si="66"/>
        <v>0</v>
      </c>
      <c r="AY104" s="28">
        <v>0</v>
      </c>
      <c r="AZ104" s="33">
        <f t="shared" si="67"/>
        <v>0</v>
      </c>
      <c r="BA104" s="33">
        <f t="shared" si="68"/>
        <v>0</v>
      </c>
      <c r="BB104" s="29">
        <f t="shared" si="69"/>
        <v>0</v>
      </c>
      <c r="BC104" s="29">
        <f t="shared" si="69"/>
        <v>0</v>
      </c>
      <c r="BD104" s="29">
        <f t="shared" si="69"/>
        <v>0</v>
      </c>
      <c r="BE104" s="176">
        <f t="shared" si="39"/>
        <v>4</v>
      </c>
      <c r="BF104" s="35">
        <f t="shared" si="70"/>
        <v>18.736000000000001</v>
      </c>
      <c r="BG104" s="35">
        <f t="shared" si="71"/>
        <v>112.416</v>
      </c>
      <c r="BH104" s="34">
        <f t="shared" si="72"/>
        <v>0</v>
      </c>
      <c r="BI104" s="35">
        <f t="shared" si="72"/>
        <v>0</v>
      </c>
      <c r="BJ104" s="35">
        <f t="shared" si="73"/>
        <v>0</v>
      </c>
      <c r="BK104" s="35">
        <f t="shared" si="74"/>
        <v>4</v>
      </c>
      <c r="BL104" s="35">
        <f t="shared" si="74"/>
        <v>18.736000000000001</v>
      </c>
      <c r="BM104" s="35">
        <f t="shared" si="74"/>
        <v>112.416</v>
      </c>
      <c r="BN104" s="185">
        <f t="shared" si="75"/>
        <v>56.207999999999998</v>
      </c>
      <c r="BO104" s="205">
        <f t="shared" si="76"/>
        <v>112.4</v>
      </c>
    </row>
    <row r="105" spans="1:67" ht="16.5">
      <c r="A105" s="47"/>
      <c r="B105" s="47" t="s">
        <v>153</v>
      </c>
      <c r="C105" s="52">
        <f t="shared" ref="C105:H105" si="77">SUM(C8:C104)</f>
        <v>86.5</v>
      </c>
      <c r="D105" s="52">
        <f t="shared" si="77"/>
        <v>405.16600000000005</v>
      </c>
      <c r="E105" s="50">
        <f t="shared" si="77"/>
        <v>2430.996000000001</v>
      </c>
      <c r="F105" s="52">
        <f t="shared" si="77"/>
        <v>17</v>
      </c>
      <c r="G105" s="52">
        <f t="shared" si="77"/>
        <v>44.013000000000005</v>
      </c>
      <c r="H105" s="52">
        <f t="shared" si="77"/>
        <v>264.07800000000003</v>
      </c>
      <c r="I105" s="173">
        <f t="shared" si="44"/>
        <v>103.5</v>
      </c>
      <c r="J105" s="173">
        <f t="shared" si="44"/>
        <v>449.17900000000009</v>
      </c>
      <c r="K105" s="173">
        <f t="shared" si="44"/>
        <v>2695.074000000001</v>
      </c>
      <c r="L105" s="179">
        <f t="shared" ref="L105:Q105" si="78">SUM(L8:L104)</f>
        <v>18</v>
      </c>
      <c r="M105" s="33">
        <f t="shared" si="78"/>
        <v>84.311999999999983</v>
      </c>
      <c r="N105" s="33">
        <f t="shared" si="78"/>
        <v>505.87199999999996</v>
      </c>
      <c r="O105" s="33">
        <f t="shared" si="78"/>
        <v>10</v>
      </c>
      <c r="P105" s="33">
        <f t="shared" si="78"/>
        <v>21.220000000000002</v>
      </c>
      <c r="Q105" s="33">
        <f t="shared" si="78"/>
        <v>127.32000000000001</v>
      </c>
      <c r="R105" s="173">
        <f>L105+O105</f>
        <v>28</v>
      </c>
      <c r="S105" s="173">
        <f>M105+P105</f>
        <v>105.53199999999998</v>
      </c>
      <c r="T105" s="173">
        <f>N105+Q105</f>
        <v>633.19200000000001</v>
      </c>
      <c r="U105" s="50">
        <f t="shared" ref="U105:Z105" si="79">SUM(U8:U104)</f>
        <v>427.25</v>
      </c>
      <c r="V105" s="50">
        <f t="shared" si="79"/>
        <v>2001.239</v>
      </c>
      <c r="W105" s="50">
        <f t="shared" si="79"/>
        <v>12007.434000000001</v>
      </c>
      <c r="X105" s="180">
        <f t="shared" si="79"/>
        <v>14</v>
      </c>
      <c r="Y105" s="50">
        <f t="shared" si="79"/>
        <v>56.588000000000001</v>
      </c>
      <c r="Z105" s="50">
        <f t="shared" si="79"/>
        <v>339.52800000000002</v>
      </c>
      <c r="AA105" s="173">
        <f>U105+X105</f>
        <v>441.25</v>
      </c>
      <c r="AB105" s="175">
        <f>V105+Y105</f>
        <v>2057.8270000000002</v>
      </c>
      <c r="AC105" s="175">
        <f>W105+Z105</f>
        <v>12346.962000000001</v>
      </c>
      <c r="AD105" s="50">
        <f t="shared" ref="AD105:AI105" si="80">SUM(AD8:AD104)</f>
        <v>10.55</v>
      </c>
      <c r="AE105" s="52">
        <f t="shared" si="80"/>
        <v>49.416199999999996</v>
      </c>
      <c r="AF105" s="52">
        <f t="shared" si="80"/>
        <v>296.49719999999996</v>
      </c>
      <c r="AG105" s="180">
        <f t="shared" si="80"/>
        <v>4</v>
      </c>
      <c r="AH105" s="33">
        <f t="shared" si="57"/>
        <v>8.8000000000000007</v>
      </c>
      <c r="AI105" s="52">
        <f t="shared" si="80"/>
        <v>112.36800000000001</v>
      </c>
      <c r="AJ105" s="33">
        <f t="shared" si="59"/>
        <v>14.55</v>
      </c>
      <c r="AK105" s="33">
        <f t="shared" si="59"/>
        <v>58.216200000000001</v>
      </c>
      <c r="AL105" s="33">
        <f t="shared" si="59"/>
        <v>408.86519999999996</v>
      </c>
      <c r="AM105" s="181">
        <f>SUM(AM8:AM104)</f>
        <v>91</v>
      </c>
      <c r="AN105" s="52">
        <f>SUM(AN8:AN104)</f>
        <v>426.24400000000031</v>
      </c>
      <c r="AO105" s="52">
        <f>SUM(AO8:AO104)</f>
        <v>2557.463999999999</v>
      </c>
      <c r="AP105" s="180">
        <f>SUM(AP8:AP104)</f>
        <v>2</v>
      </c>
      <c r="AQ105" s="33">
        <f t="shared" si="62"/>
        <v>4.4000000000000004</v>
      </c>
      <c r="AR105" s="52">
        <f>SUM(AR8:AR104)</f>
        <v>45.864000000000004</v>
      </c>
      <c r="AS105" s="33">
        <f t="shared" si="64"/>
        <v>93</v>
      </c>
      <c r="AT105" s="33">
        <f t="shared" si="64"/>
        <v>430.64400000000029</v>
      </c>
      <c r="AU105" s="33">
        <f t="shared" si="64"/>
        <v>2603.3279999999991</v>
      </c>
      <c r="AV105" s="48">
        <f t="shared" ref="AV105:BA105" si="81">SUM(AV8:AV104)</f>
        <v>0</v>
      </c>
      <c r="AW105" s="48">
        <f t="shared" si="81"/>
        <v>0</v>
      </c>
      <c r="AX105" s="48">
        <f t="shared" si="81"/>
        <v>0</v>
      </c>
      <c r="AY105" s="48">
        <f t="shared" si="81"/>
        <v>0</v>
      </c>
      <c r="AZ105" s="33">
        <f t="shared" si="67"/>
        <v>0</v>
      </c>
      <c r="BA105" s="52">
        <f t="shared" si="81"/>
        <v>0</v>
      </c>
      <c r="BB105" s="29">
        <f t="shared" si="69"/>
        <v>0</v>
      </c>
      <c r="BC105" s="29">
        <f t="shared" si="69"/>
        <v>0</v>
      </c>
      <c r="BD105" s="29">
        <f t="shared" si="69"/>
        <v>0</v>
      </c>
      <c r="BE105" s="176">
        <f t="shared" si="39"/>
        <v>604.75</v>
      </c>
      <c r="BF105" s="176">
        <f t="shared" ref="BF105:BM105" si="82">SUM(BF8:BF104)</f>
        <v>2832.6490000000003</v>
      </c>
      <c r="BG105" s="35">
        <f t="shared" si="82"/>
        <v>16995.894</v>
      </c>
      <c r="BH105" s="34">
        <f t="shared" si="82"/>
        <v>33</v>
      </c>
      <c r="BI105" s="35">
        <f t="shared" si="82"/>
        <v>108.245</v>
      </c>
      <c r="BJ105" s="35">
        <f t="shared" si="82"/>
        <v>649.47</v>
      </c>
      <c r="BK105" s="35">
        <f t="shared" si="82"/>
        <v>637.75</v>
      </c>
      <c r="BL105" s="35">
        <f t="shared" si="82"/>
        <v>2940.8940000000011</v>
      </c>
      <c r="BM105" s="35">
        <f t="shared" si="82"/>
        <v>17645.363999999994</v>
      </c>
      <c r="BN105" s="185">
        <f t="shared" si="75"/>
        <v>8822.6819999999971</v>
      </c>
      <c r="BO105" s="205">
        <f t="shared" si="76"/>
        <v>17645.400000000001</v>
      </c>
    </row>
    <row r="106" spans="1:67" ht="15.75">
      <c r="A106" s="2"/>
      <c r="B106" s="2"/>
      <c r="C106" s="2"/>
      <c r="D106" s="53"/>
      <c r="E106" s="53"/>
      <c r="F106" s="2"/>
      <c r="G106" s="53"/>
      <c r="H106" s="53"/>
      <c r="I106" s="2"/>
      <c r="J106" s="2"/>
      <c r="K106" s="2"/>
      <c r="L106" s="2"/>
      <c r="M106" s="53"/>
      <c r="N106" s="53"/>
      <c r="O106" s="53"/>
      <c r="P106" s="53"/>
      <c r="Q106" s="2"/>
      <c r="R106" s="2"/>
      <c r="S106" s="2"/>
      <c r="T106" s="2"/>
      <c r="U106" s="2"/>
      <c r="V106" s="53"/>
      <c r="W106" s="53"/>
      <c r="X106" s="53"/>
      <c r="Y106" s="53"/>
      <c r="Z106" s="2"/>
      <c r="AA106" s="2"/>
      <c r="AB106" s="2"/>
      <c r="AC106" s="2"/>
      <c r="AD106" s="2"/>
      <c r="AE106" s="53"/>
      <c r="AF106" s="53"/>
      <c r="AG106" s="53"/>
      <c r="AH106" s="53"/>
      <c r="AI106" s="2"/>
      <c r="AJ106" s="2"/>
      <c r="AK106" s="2"/>
      <c r="AL106" s="2"/>
      <c r="AM106" s="2"/>
      <c r="AN106" s="53"/>
      <c r="AO106" s="53"/>
      <c r="AP106" s="53"/>
      <c r="AQ106" s="53"/>
      <c r="AR106" s="2"/>
      <c r="AS106" s="2"/>
      <c r="AT106" s="2"/>
      <c r="AU106" s="2"/>
      <c r="AV106" s="2"/>
      <c r="AW106" s="53"/>
      <c r="AX106" s="53"/>
      <c r="AY106" s="53"/>
      <c r="AZ106" s="53"/>
      <c r="BA106" s="2"/>
      <c r="BB106" s="2"/>
      <c r="BC106" s="2"/>
      <c r="BD106" s="2"/>
      <c r="BE106" s="2"/>
      <c r="BF106" s="53">
        <f>BE105*4.684</f>
        <v>2832.6489999999999</v>
      </c>
      <c r="BG106" s="53">
        <f>BF106*6</f>
        <v>16995.894</v>
      </c>
      <c r="BH106" s="53"/>
      <c r="BI106" s="53"/>
      <c r="BJ106" s="2">
        <f>BI105*6</f>
        <v>649.47</v>
      </c>
      <c r="BK106" s="203">
        <f>BE105+BH105</f>
        <v>637.75</v>
      </c>
      <c r="BL106" s="204">
        <f>BF105+BI105</f>
        <v>2940.8940000000002</v>
      </c>
      <c r="BM106" s="203">
        <f>BG105+BJ105</f>
        <v>17645.364000000001</v>
      </c>
    </row>
    <row r="107" spans="1:67" ht="15.75">
      <c r="C107" s="296" t="s">
        <v>154</v>
      </c>
      <c r="D107" s="296"/>
      <c r="E107" s="296"/>
      <c r="F107" s="296"/>
      <c r="G107" s="296"/>
      <c r="H107" s="296"/>
      <c r="I107" s="296"/>
      <c r="J107" s="296"/>
      <c r="K107" s="296"/>
      <c r="L107" s="296"/>
      <c r="M107" s="296"/>
      <c r="N107" s="296"/>
      <c r="O107" s="296"/>
      <c r="P107" s="296"/>
      <c r="Q107" s="296"/>
      <c r="R107" s="296"/>
      <c r="S107" s="296"/>
      <c r="T107" s="296"/>
      <c r="AX107" s="257"/>
      <c r="AY107" s="257"/>
      <c r="AZ107" s="257"/>
      <c r="BA107" s="257"/>
      <c r="BB107" s="257"/>
      <c r="BC107" s="257"/>
      <c r="BD107" s="257"/>
      <c r="BE107" s="257"/>
      <c r="BF107" s="257"/>
      <c r="BG107" s="257"/>
      <c r="BH107" s="257"/>
      <c r="BI107" s="257"/>
      <c r="BJ107" s="257"/>
      <c r="BK107" s="257"/>
    </row>
  </sheetData>
  <mergeCells count="12">
    <mergeCell ref="A1:R1"/>
    <mergeCell ref="A3:A6"/>
    <mergeCell ref="B3:B6"/>
    <mergeCell ref="C3:K5"/>
    <mergeCell ref="L3:T5"/>
    <mergeCell ref="AD3:AL5"/>
    <mergeCell ref="AM3:AU5"/>
    <mergeCell ref="AV3:BD5"/>
    <mergeCell ref="BE3:BM5"/>
    <mergeCell ref="C107:T107"/>
    <mergeCell ref="AX107:BK107"/>
    <mergeCell ref="U3:AC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BO129"/>
  <sheetViews>
    <sheetView workbookViewId="0">
      <pane xSplit="2" ySplit="7" topLeftCell="BA95" activePane="bottomRight" state="frozen"/>
      <selection activeCell="BH17" sqref="BH17"/>
      <selection pane="topRight" activeCell="BH17" sqref="BH17"/>
      <selection pane="bottomLeft" activeCell="BH17" sqref="BH17"/>
      <selection pane="bottomRight" activeCell="BE127" sqref="BE127:BM127"/>
    </sheetView>
  </sheetViews>
  <sheetFormatPr defaultRowHeight="15"/>
  <cols>
    <col min="1" max="1" width="9.140625" style="140"/>
    <col min="2" max="2" width="17.85546875" style="140" customWidth="1"/>
    <col min="3" max="58" width="9.140625" style="140"/>
    <col min="59" max="59" width="11.140625" style="140" customWidth="1"/>
    <col min="60" max="64" width="9.140625" style="140"/>
    <col min="65" max="65" width="11.7109375" style="140" customWidth="1"/>
    <col min="66" max="16384" width="9.140625" style="140"/>
  </cols>
  <sheetData>
    <row r="1" spans="1:67" ht="20.25">
      <c r="A1" s="347" t="s">
        <v>28</v>
      </c>
      <c r="B1" s="347"/>
      <c r="C1" s="347"/>
      <c r="D1" s="347"/>
      <c r="E1" s="347"/>
      <c r="F1" s="347"/>
      <c r="G1" s="347"/>
      <c r="H1" s="347"/>
      <c r="I1" s="347"/>
      <c r="J1" s="347"/>
      <c r="K1" s="347"/>
      <c r="L1" s="347"/>
      <c r="M1" s="347"/>
      <c r="N1" s="347"/>
      <c r="O1" s="347"/>
      <c r="P1" s="347"/>
      <c r="Q1" s="347"/>
      <c r="R1" s="347"/>
      <c r="S1" s="136"/>
      <c r="T1" s="137"/>
      <c r="U1" s="138"/>
      <c r="V1" s="138"/>
      <c r="W1" s="138"/>
      <c r="X1" s="138"/>
      <c r="Y1" s="138"/>
      <c r="Z1" s="138"/>
      <c r="AA1" s="138"/>
      <c r="AB1" s="138"/>
      <c r="AC1" s="138"/>
      <c r="AD1" s="138"/>
      <c r="AE1" s="138"/>
      <c r="AF1" s="138"/>
      <c r="AG1" s="138"/>
      <c r="AH1" s="138"/>
      <c r="AI1" s="138"/>
      <c r="AJ1" s="138"/>
      <c r="AK1" s="138"/>
      <c r="AL1" s="138"/>
      <c r="AM1" s="138"/>
      <c r="AN1" s="138"/>
      <c r="AO1" s="138"/>
      <c r="AP1" s="138"/>
      <c r="AQ1" s="138"/>
      <c r="AR1" s="138"/>
      <c r="AS1" s="138"/>
      <c r="AT1" s="138"/>
      <c r="AU1" s="138"/>
      <c r="AV1" s="138"/>
      <c r="AW1" s="138"/>
      <c r="AX1" s="138"/>
      <c r="AY1" s="138"/>
      <c r="AZ1" s="138"/>
      <c r="BA1" s="138"/>
      <c r="BB1" s="138"/>
      <c r="BC1" s="138"/>
      <c r="BD1" s="138"/>
      <c r="BE1" s="139"/>
      <c r="BF1" s="139"/>
      <c r="BG1" s="139"/>
      <c r="BH1" s="139"/>
      <c r="BI1" s="139"/>
      <c r="BJ1" s="139"/>
      <c r="BK1" s="139"/>
      <c r="BL1" s="139"/>
      <c r="BM1" s="139"/>
    </row>
    <row r="2" spans="1:67" ht="17.25" thickBot="1">
      <c r="A2" s="139"/>
      <c r="B2" s="141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  <c r="Q2" s="139"/>
      <c r="R2" s="139"/>
      <c r="S2" s="139"/>
      <c r="T2" s="139"/>
      <c r="U2" s="139"/>
      <c r="V2" s="139"/>
      <c r="W2" s="139"/>
      <c r="X2" s="139"/>
      <c r="Y2" s="139"/>
      <c r="Z2" s="139"/>
      <c r="AA2" s="139"/>
      <c r="AB2" s="139"/>
      <c r="AC2" s="139"/>
      <c r="AD2" s="139"/>
      <c r="AE2" s="139"/>
      <c r="AF2" s="139"/>
      <c r="AG2" s="139"/>
      <c r="AH2" s="139"/>
      <c r="AI2" s="139"/>
      <c r="AJ2" s="139"/>
      <c r="AK2" s="139"/>
      <c r="AL2" s="139"/>
      <c r="AM2" s="139"/>
      <c r="AN2" s="139"/>
      <c r="AO2" s="139"/>
      <c r="AP2" s="139"/>
      <c r="AQ2" s="139"/>
      <c r="AR2" s="139"/>
      <c r="AS2" s="139"/>
      <c r="AT2" s="139"/>
      <c r="AU2" s="139"/>
      <c r="AV2" s="139"/>
      <c r="AW2" s="139"/>
      <c r="AX2" s="139"/>
      <c r="AY2" s="139"/>
      <c r="AZ2" s="139"/>
      <c r="BA2" s="139"/>
      <c r="BB2" s="139"/>
      <c r="BC2" s="139"/>
      <c r="BD2" s="139"/>
      <c r="BE2" s="139"/>
      <c r="BF2" s="139"/>
      <c r="BG2" s="139"/>
      <c r="BH2" s="139"/>
      <c r="BI2" s="139"/>
      <c r="BJ2" s="139"/>
      <c r="BK2" s="139"/>
      <c r="BL2" s="139"/>
      <c r="BM2" s="139"/>
    </row>
    <row r="3" spans="1:67">
      <c r="A3" s="348"/>
      <c r="B3" s="351" t="s">
        <v>1</v>
      </c>
      <c r="C3" s="354" t="s">
        <v>29</v>
      </c>
      <c r="D3" s="355"/>
      <c r="E3" s="355"/>
      <c r="F3" s="355"/>
      <c r="G3" s="355"/>
      <c r="H3" s="355"/>
      <c r="I3" s="355"/>
      <c r="J3" s="355"/>
      <c r="K3" s="356"/>
      <c r="L3" s="319" t="s">
        <v>30</v>
      </c>
      <c r="M3" s="319"/>
      <c r="N3" s="319"/>
      <c r="O3" s="319"/>
      <c r="P3" s="319"/>
      <c r="Q3" s="319"/>
      <c r="R3" s="319"/>
      <c r="S3" s="319"/>
      <c r="T3" s="362"/>
      <c r="U3" s="324" t="s">
        <v>31</v>
      </c>
      <c r="V3" s="325"/>
      <c r="W3" s="325"/>
      <c r="X3" s="325"/>
      <c r="Y3" s="325"/>
      <c r="Z3" s="325"/>
      <c r="AA3" s="325"/>
      <c r="AB3" s="325"/>
      <c r="AC3" s="344"/>
      <c r="AD3" s="318" t="s">
        <v>32</v>
      </c>
      <c r="AE3" s="319"/>
      <c r="AF3" s="319"/>
      <c r="AG3" s="319"/>
      <c r="AH3" s="319"/>
      <c r="AI3" s="319"/>
      <c r="AJ3" s="319"/>
      <c r="AK3" s="319"/>
      <c r="AL3" s="319"/>
      <c r="AM3" s="324" t="s">
        <v>33</v>
      </c>
      <c r="AN3" s="325"/>
      <c r="AO3" s="325"/>
      <c r="AP3" s="325"/>
      <c r="AQ3" s="325"/>
      <c r="AR3" s="325"/>
      <c r="AS3" s="325"/>
      <c r="AT3" s="325"/>
      <c r="AU3" s="325"/>
      <c r="AV3" s="330" t="s">
        <v>32</v>
      </c>
      <c r="AW3" s="331"/>
      <c r="AX3" s="331"/>
      <c r="AY3" s="331"/>
      <c r="AZ3" s="331"/>
      <c r="BA3" s="331"/>
      <c r="BB3" s="331"/>
      <c r="BC3" s="331"/>
      <c r="BD3" s="331"/>
      <c r="BE3" s="336" t="s">
        <v>34</v>
      </c>
      <c r="BF3" s="337"/>
      <c r="BG3" s="337"/>
      <c r="BH3" s="337"/>
      <c r="BI3" s="337"/>
      <c r="BJ3" s="337"/>
      <c r="BK3" s="337"/>
      <c r="BL3" s="337"/>
      <c r="BM3" s="337"/>
    </row>
    <row r="4" spans="1:67">
      <c r="A4" s="349"/>
      <c r="B4" s="352"/>
      <c r="C4" s="357"/>
      <c r="D4" s="327"/>
      <c r="E4" s="327"/>
      <c r="F4" s="327"/>
      <c r="G4" s="327"/>
      <c r="H4" s="327"/>
      <c r="I4" s="327"/>
      <c r="J4" s="327"/>
      <c r="K4" s="358"/>
      <c r="L4" s="321"/>
      <c r="M4" s="321"/>
      <c r="N4" s="321"/>
      <c r="O4" s="321"/>
      <c r="P4" s="321"/>
      <c r="Q4" s="321"/>
      <c r="R4" s="321"/>
      <c r="S4" s="321"/>
      <c r="T4" s="363"/>
      <c r="U4" s="326"/>
      <c r="V4" s="327"/>
      <c r="W4" s="327"/>
      <c r="X4" s="327"/>
      <c r="Y4" s="327"/>
      <c r="Z4" s="327"/>
      <c r="AA4" s="327"/>
      <c r="AB4" s="327"/>
      <c r="AC4" s="345"/>
      <c r="AD4" s="320"/>
      <c r="AE4" s="321"/>
      <c r="AF4" s="321"/>
      <c r="AG4" s="321"/>
      <c r="AH4" s="321"/>
      <c r="AI4" s="321"/>
      <c r="AJ4" s="321"/>
      <c r="AK4" s="321"/>
      <c r="AL4" s="321"/>
      <c r="AM4" s="326"/>
      <c r="AN4" s="327"/>
      <c r="AO4" s="327"/>
      <c r="AP4" s="327"/>
      <c r="AQ4" s="327"/>
      <c r="AR4" s="327"/>
      <c r="AS4" s="327"/>
      <c r="AT4" s="327"/>
      <c r="AU4" s="327"/>
      <c r="AV4" s="332"/>
      <c r="AW4" s="333"/>
      <c r="AX4" s="333"/>
      <c r="AY4" s="333"/>
      <c r="AZ4" s="333"/>
      <c r="BA4" s="333"/>
      <c r="BB4" s="333"/>
      <c r="BC4" s="333"/>
      <c r="BD4" s="333"/>
      <c r="BE4" s="338"/>
      <c r="BF4" s="339"/>
      <c r="BG4" s="339"/>
      <c r="BH4" s="339"/>
      <c r="BI4" s="339"/>
      <c r="BJ4" s="339"/>
      <c r="BK4" s="339"/>
      <c r="BL4" s="339"/>
      <c r="BM4" s="339"/>
    </row>
    <row r="5" spans="1:67" ht="15.75" thickBot="1">
      <c r="A5" s="349"/>
      <c r="B5" s="352"/>
      <c r="C5" s="359"/>
      <c r="D5" s="360"/>
      <c r="E5" s="360"/>
      <c r="F5" s="360"/>
      <c r="G5" s="360"/>
      <c r="H5" s="360"/>
      <c r="I5" s="360"/>
      <c r="J5" s="360"/>
      <c r="K5" s="361"/>
      <c r="L5" s="323"/>
      <c r="M5" s="323"/>
      <c r="N5" s="323"/>
      <c r="O5" s="323"/>
      <c r="P5" s="323"/>
      <c r="Q5" s="323"/>
      <c r="R5" s="323"/>
      <c r="S5" s="323"/>
      <c r="T5" s="364"/>
      <c r="U5" s="328"/>
      <c r="V5" s="329"/>
      <c r="W5" s="329"/>
      <c r="X5" s="329"/>
      <c r="Y5" s="329"/>
      <c r="Z5" s="329"/>
      <c r="AA5" s="329"/>
      <c r="AB5" s="329"/>
      <c r="AC5" s="346"/>
      <c r="AD5" s="322"/>
      <c r="AE5" s="323"/>
      <c r="AF5" s="323"/>
      <c r="AG5" s="323"/>
      <c r="AH5" s="323"/>
      <c r="AI5" s="323"/>
      <c r="AJ5" s="323"/>
      <c r="AK5" s="323"/>
      <c r="AL5" s="323"/>
      <c r="AM5" s="328"/>
      <c r="AN5" s="329"/>
      <c r="AO5" s="329"/>
      <c r="AP5" s="329"/>
      <c r="AQ5" s="329"/>
      <c r="AR5" s="329"/>
      <c r="AS5" s="329"/>
      <c r="AT5" s="329"/>
      <c r="AU5" s="329"/>
      <c r="AV5" s="334"/>
      <c r="AW5" s="335"/>
      <c r="AX5" s="335"/>
      <c r="AY5" s="335"/>
      <c r="AZ5" s="335"/>
      <c r="BA5" s="335"/>
      <c r="BB5" s="335"/>
      <c r="BC5" s="335"/>
      <c r="BD5" s="335"/>
      <c r="BE5" s="340"/>
      <c r="BF5" s="341"/>
      <c r="BG5" s="341"/>
      <c r="BH5" s="341"/>
      <c r="BI5" s="341"/>
      <c r="BJ5" s="341"/>
      <c r="BK5" s="341"/>
      <c r="BL5" s="341"/>
      <c r="BM5" s="341"/>
    </row>
    <row r="6" spans="1:67" ht="121.5">
      <c r="A6" s="350"/>
      <c r="B6" s="353"/>
      <c r="C6" s="142" t="s">
        <v>35</v>
      </c>
      <c r="D6" s="143" t="s">
        <v>3</v>
      </c>
      <c r="E6" s="143" t="s">
        <v>4</v>
      </c>
      <c r="F6" s="144" t="s">
        <v>36</v>
      </c>
      <c r="G6" s="143" t="s">
        <v>3</v>
      </c>
      <c r="H6" s="143" t="s">
        <v>4</v>
      </c>
      <c r="I6" s="145" t="s">
        <v>37</v>
      </c>
      <c r="J6" s="143" t="s">
        <v>38</v>
      </c>
      <c r="K6" s="143" t="s">
        <v>39</v>
      </c>
      <c r="L6" s="142" t="s">
        <v>35</v>
      </c>
      <c r="M6" s="143" t="s">
        <v>3</v>
      </c>
      <c r="N6" s="143" t="s">
        <v>4</v>
      </c>
      <c r="O6" s="144" t="s">
        <v>36</v>
      </c>
      <c r="P6" s="143" t="s">
        <v>3</v>
      </c>
      <c r="Q6" s="143" t="s">
        <v>4</v>
      </c>
      <c r="R6" s="145" t="s">
        <v>40</v>
      </c>
      <c r="S6" s="143" t="s">
        <v>41</v>
      </c>
      <c r="T6" s="143" t="s">
        <v>42</v>
      </c>
      <c r="U6" s="142" t="s">
        <v>35</v>
      </c>
      <c r="V6" s="143" t="s">
        <v>3</v>
      </c>
      <c r="W6" s="143" t="s">
        <v>4</v>
      </c>
      <c r="X6" s="144" t="s">
        <v>36</v>
      </c>
      <c r="Y6" s="143" t="s">
        <v>3</v>
      </c>
      <c r="Z6" s="143" t="s">
        <v>4</v>
      </c>
      <c r="AA6" s="145" t="s">
        <v>43</v>
      </c>
      <c r="AB6" s="143" t="s">
        <v>44</v>
      </c>
      <c r="AC6" s="143" t="s">
        <v>45</v>
      </c>
      <c r="AD6" s="142" t="s">
        <v>35</v>
      </c>
      <c r="AE6" s="143" t="s">
        <v>3</v>
      </c>
      <c r="AF6" s="143" t="s">
        <v>4</v>
      </c>
      <c r="AG6" s="144" t="s">
        <v>36</v>
      </c>
      <c r="AH6" s="143" t="s">
        <v>3</v>
      </c>
      <c r="AI6" s="143" t="s">
        <v>4</v>
      </c>
      <c r="AJ6" s="145" t="s">
        <v>46</v>
      </c>
      <c r="AK6" s="143" t="s">
        <v>47</v>
      </c>
      <c r="AL6" s="143" t="s">
        <v>48</v>
      </c>
      <c r="AM6" s="142" t="s">
        <v>35</v>
      </c>
      <c r="AN6" s="143" t="s">
        <v>3</v>
      </c>
      <c r="AO6" s="143" t="s">
        <v>4</v>
      </c>
      <c r="AP6" s="144" t="s">
        <v>36</v>
      </c>
      <c r="AQ6" s="143" t="s">
        <v>3</v>
      </c>
      <c r="AR6" s="143" t="s">
        <v>4</v>
      </c>
      <c r="AS6" s="145" t="s">
        <v>49</v>
      </c>
      <c r="AT6" s="143" t="s">
        <v>50</v>
      </c>
      <c r="AU6" s="143" t="s">
        <v>51</v>
      </c>
      <c r="AV6" s="142" t="s">
        <v>35</v>
      </c>
      <c r="AW6" s="143" t="s">
        <v>3</v>
      </c>
      <c r="AX6" s="143" t="s">
        <v>4</v>
      </c>
      <c r="AY6" s="144" t="s">
        <v>36</v>
      </c>
      <c r="AZ6" s="143" t="s">
        <v>3</v>
      </c>
      <c r="BA6" s="143" t="s">
        <v>4</v>
      </c>
      <c r="BB6" s="145" t="s">
        <v>52</v>
      </c>
      <c r="BC6" s="143" t="s">
        <v>53</v>
      </c>
      <c r="BD6" s="143" t="s">
        <v>54</v>
      </c>
      <c r="BE6" s="142" t="s">
        <v>35</v>
      </c>
      <c r="BF6" s="143" t="s">
        <v>3</v>
      </c>
      <c r="BG6" s="143" t="s">
        <v>4</v>
      </c>
      <c r="BH6" s="144" t="s">
        <v>36</v>
      </c>
      <c r="BI6" s="143" t="s">
        <v>3</v>
      </c>
      <c r="BJ6" s="143" t="s">
        <v>4</v>
      </c>
      <c r="BK6" s="145" t="s">
        <v>55</v>
      </c>
      <c r="BL6" s="143" t="s">
        <v>56</v>
      </c>
      <c r="BM6" s="143" t="s">
        <v>57</v>
      </c>
      <c r="BN6" s="206" t="s">
        <v>888</v>
      </c>
      <c r="BO6" s="206" t="s">
        <v>889</v>
      </c>
    </row>
    <row r="7" spans="1:67">
      <c r="A7" s="146"/>
      <c r="B7" s="147">
        <v>1</v>
      </c>
      <c r="C7" s="147">
        <v>2</v>
      </c>
      <c r="D7" s="147">
        <v>3</v>
      </c>
      <c r="E7" s="147">
        <v>4</v>
      </c>
      <c r="F7" s="147">
        <v>5</v>
      </c>
      <c r="G7" s="147">
        <v>6</v>
      </c>
      <c r="H7" s="147">
        <v>7</v>
      </c>
      <c r="I7" s="147">
        <v>8</v>
      </c>
      <c r="J7" s="147">
        <v>9</v>
      </c>
      <c r="K7" s="147">
        <v>10</v>
      </c>
      <c r="L7" s="147">
        <v>11</v>
      </c>
      <c r="M7" s="147">
        <v>12</v>
      </c>
      <c r="N7" s="147">
        <v>13</v>
      </c>
      <c r="O7" s="147">
        <v>14</v>
      </c>
      <c r="P7" s="147">
        <v>15</v>
      </c>
      <c r="Q7" s="147">
        <v>16</v>
      </c>
      <c r="R7" s="147">
        <v>17</v>
      </c>
      <c r="S7" s="147">
        <v>18</v>
      </c>
      <c r="T7" s="147">
        <v>19</v>
      </c>
      <c r="U7" s="147">
        <v>20</v>
      </c>
      <c r="V7" s="147">
        <v>21</v>
      </c>
      <c r="W7" s="147">
        <v>22</v>
      </c>
      <c r="X7" s="147">
        <v>23</v>
      </c>
      <c r="Y7" s="147">
        <v>24</v>
      </c>
      <c r="Z7" s="147">
        <v>25</v>
      </c>
      <c r="AA7" s="147">
        <v>26</v>
      </c>
      <c r="AB7" s="147">
        <v>27</v>
      </c>
      <c r="AC7" s="147">
        <v>28</v>
      </c>
      <c r="AD7" s="147">
        <v>29</v>
      </c>
      <c r="AE7" s="147">
        <v>30</v>
      </c>
      <c r="AF7" s="147">
        <v>31</v>
      </c>
      <c r="AG7" s="147">
        <v>32</v>
      </c>
      <c r="AH7" s="147">
        <v>33</v>
      </c>
      <c r="AI7" s="147">
        <v>34</v>
      </c>
      <c r="AJ7" s="147">
        <v>35</v>
      </c>
      <c r="AK7" s="147">
        <v>36</v>
      </c>
      <c r="AL7" s="147">
        <v>37</v>
      </c>
      <c r="AM7" s="147">
        <v>38</v>
      </c>
      <c r="AN7" s="147">
        <v>39</v>
      </c>
      <c r="AO7" s="147">
        <v>40</v>
      </c>
      <c r="AP7" s="147">
        <v>41</v>
      </c>
      <c r="AQ7" s="147">
        <v>42</v>
      </c>
      <c r="AR7" s="147">
        <v>43</v>
      </c>
      <c r="AS7" s="147">
        <v>44</v>
      </c>
      <c r="AT7" s="147">
        <v>45</v>
      </c>
      <c r="AU7" s="147">
        <v>46</v>
      </c>
      <c r="AV7" s="147">
        <v>47</v>
      </c>
      <c r="AW7" s="147">
        <v>48</v>
      </c>
      <c r="AX7" s="147">
        <v>49</v>
      </c>
      <c r="AY7" s="147">
        <v>50</v>
      </c>
      <c r="AZ7" s="147">
        <v>51</v>
      </c>
      <c r="BA7" s="147">
        <v>52</v>
      </c>
      <c r="BB7" s="147">
        <v>53</v>
      </c>
      <c r="BC7" s="147">
        <v>54</v>
      </c>
      <c r="BD7" s="147">
        <v>55</v>
      </c>
      <c r="BE7" s="147">
        <v>56</v>
      </c>
      <c r="BF7" s="147">
        <v>57</v>
      </c>
      <c r="BG7" s="147">
        <v>58</v>
      </c>
      <c r="BH7" s="147">
        <v>59</v>
      </c>
      <c r="BI7" s="147">
        <v>60</v>
      </c>
      <c r="BJ7" s="147">
        <v>61</v>
      </c>
      <c r="BK7" s="147">
        <v>62</v>
      </c>
      <c r="BL7" s="147">
        <v>63</v>
      </c>
      <c r="BM7" s="147">
        <v>64</v>
      </c>
      <c r="BN7" s="206"/>
      <c r="BO7" s="206"/>
    </row>
    <row r="8" spans="1:67" s="155" customFormat="1" ht="16.5">
      <c r="A8" s="148">
        <v>1</v>
      </c>
      <c r="B8" s="149" t="s">
        <v>344</v>
      </c>
      <c r="C8" s="150">
        <v>0</v>
      </c>
      <c r="D8" s="151">
        <f>C8*4.684</f>
        <v>0</v>
      </c>
      <c r="E8" s="151">
        <f>D8*6</f>
        <v>0</v>
      </c>
      <c r="F8" s="150">
        <v>4</v>
      </c>
      <c r="G8" s="150">
        <f>3.3*F8</f>
        <v>13.2</v>
      </c>
      <c r="H8" s="151">
        <f>6*G8</f>
        <v>79.199999999999989</v>
      </c>
      <c r="I8" s="152">
        <f>C8+F8</f>
        <v>4</v>
      </c>
      <c r="J8" s="153">
        <f>D8+G8</f>
        <v>13.2</v>
      </c>
      <c r="K8" s="153">
        <f>E8+H8</f>
        <v>79.199999999999989</v>
      </c>
      <c r="L8" s="154">
        <v>0</v>
      </c>
      <c r="M8" s="151">
        <f>L8*M128</f>
        <v>0</v>
      </c>
      <c r="N8" s="151">
        <f>M8*6</f>
        <v>0</v>
      </c>
      <c r="O8" s="150">
        <v>3</v>
      </c>
      <c r="P8" s="150">
        <f>O8*3.3</f>
        <v>9.8999999999999986</v>
      </c>
      <c r="Q8" s="150">
        <f>P8*6</f>
        <v>59.399999999999991</v>
      </c>
      <c r="R8" s="152">
        <f>L8+O8</f>
        <v>3</v>
      </c>
      <c r="S8" s="153">
        <f>M8+P8</f>
        <v>9.8999999999999986</v>
      </c>
      <c r="T8" s="153">
        <f>N8+Q8</f>
        <v>59.399999999999991</v>
      </c>
      <c r="U8" s="154">
        <v>3</v>
      </c>
      <c r="V8" s="151">
        <f>4.684*U8</f>
        <v>14.052</v>
      </c>
      <c r="W8" s="151">
        <f>V8*6</f>
        <v>84.311999999999998</v>
      </c>
      <c r="X8" s="150">
        <v>22</v>
      </c>
      <c r="Y8" s="151">
        <f>3.3*X8</f>
        <v>72.599999999999994</v>
      </c>
      <c r="Z8" s="151">
        <f>Y8*6</f>
        <v>435.59999999999997</v>
      </c>
      <c r="AA8" s="152">
        <f>U8+X8</f>
        <v>25</v>
      </c>
      <c r="AB8" s="153">
        <f>V8+Y8</f>
        <v>86.651999999999987</v>
      </c>
      <c r="AC8" s="153">
        <f>W8+Z8</f>
        <v>519.91199999999992</v>
      </c>
      <c r="AD8" s="154">
        <v>0</v>
      </c>
      <c r="AE8" s="151">
        <f>AD8*AE128</f>
        <v>0</v>
      </c>
      <c r="AF8" s="151">
        <f>AE8*6</f>
        <v>0</v>
      </c>
      <c r="AG8" s="150">
        <v>0</v>
      </c>
      <c r="AH8" s="151">
        <v>0</v>
      </c>
      <c r="AI8" s="151">
        <f>AH8*6</f>
        <v>0</v>
      </c>
      <c r="AJ8" s="150">
        <f>AD8+AG8</f>
        <v>0</v>
      </c>
      <c r="AK8" s="151">
        <f>AE8+AH8</f>
        <v>0</v>
      </c>
      <c r="AL8" s="151">
        <f>AF8+AI8</f>
        <v>0</v>
      </c>
      <c r="AM8" s="154">
        <v>0</v>
      </c>
      <c r="AN8" s="151">
        <f>AM8*AN128</f>
        <v>0</v>
      </c>
      <c r="AO8" s="150">
        <f>AN8*6</f>
        <v>0</v>
      </c>
      <c r="AP8" s="150">
        <v>7</v>
      </c>
      <c r="AQ8" s="151">
        <f>AP8*3.3</f>
        <v>23.099999999999998</v>
      </c>
      <c r="AR8" s="151">
        <f>AQ8*6</f>
        <v>138.6</v>
      </c>
      <c r="AS8" s="150">
        <f>AM8+AP8</f>
        <v>7</v>
      </c>
      <c r="AT8" s="151">
        <f>AN8+AQ8</f>
        <v>23.099999999999998</v>
      </c>
      <c r="AU8" s="151">
        <f>AO8+AR8</f>
        <v>138.6</v>
      </c>
      <c r="AV8" s="154">
        <v>0</v>
      </c>
      <c r="AW8" s="151">
        <f>AV8*AW128</f>
        <v>0</v>
      </c>
      <c r="AX8" s="151">
        <f>AW8*6</f>
        <v>0</v>
      </c>
      <c r="AY8" s="150">
        <v>0</v>
      </c>
      <c r="AZ8" s="151">
        <v>0</v>
      </c>
      <c r="BA8" s="151">
        <f>AZ8*6</f>
        <v>0</v>
      </c>
      <c r="BB8" s="150">
        <f>AV8+AY8</f>
        <v>0</v>
      </c>
      <c r="BC8" s="151">
        <f>AW8+AZ8</f>
        <v>0</v>
      </c>
      <c r="BD8" s="151">
        <f>AX8+BA8</f>
        <v>0</v>
      </c>
      <c r="BE8" s="150">
        <v>0</v>
      </c>
      <c r="BF8" s="151">
        <f>4.684*BE8</f>
        <v>0</v>
      </c>
      <c r="BG8" s="151">
        <f>BF8*6</f>
        <v>0</v>
      </c>
      <c r="BH8" s="150">
        <v>31</v>
      </c>
      <c r="BI8" s="151">
        <v>102.23800000000006</v>
      </c>
      <c r="BJ8" s="151">
        <f>BI8*6</f>
        <v>613.42800000000034</v>
      </c>
      <c r="BK8" s="150">
        <f>BE8+BH8</f>
        <v>31</v>
      </c>
      <c r="BL8" s="151">
        <f>BF8+BI8</f>
        <v>102.23800000000006</v>
      </c>
      <c r="BM8" s="151">
        <f>BG8+BJ8</f>
        <v>613.42800000000034</v>
      </c>
      <c r="BN8" s="207">
        <f>BM8/2</f>
        <v>306.71400000000017</v>
      </c>
      <c r="BO8" s="208">
        <f>ROUND(BM8,1)</f>
        <v>613.4</v>
      </c>
    </row>
    <row r="9" spans="1:67" s="155" customFormat="1" ht="16.5">
      <c r="A9" s="148">
        <v>2</v>
      </c>
      <c r="B9" s="149" t="s">
        <v>531</v>
      </c>
      <c r="C9" s="150">
        <v>2</v>
      </c>
      <c r="D9" s="151">
        <f t="shared" ref="D9:D72" si="0">C9*4.684</f>
        <v>9.3680000000000003</v>
      </c>
      <c r="E9" s="151">
        <f t="shared" ref="E9:E72" si="1">D9*6</f>
        <v>56.207999999999998</v>
      </c>
      <c r="F9" s="150"/>
      <c r="G9" s="150"/>
      <c r="H9" s="151">
        <f t="shared" ref="H9:H72" si="2">6*G9</f>
        <v>0</v>
      </c>
      <c r="I9" s="152">
        <f t="shared" ref="I9:K72" si="3">C9+F9</f>
        <v>2</v>
      </c>
      <c r="J9" s="153">
        <f t="shared" si="3"/>
        <v>9.3680000000000003</v>
      </c>
      <c r="K9" s="153">
        <f t="shared" si="3"/>
        <v>56.207999999999998</v>
      </c>
      <c r="L9" s="154">
        <v>0</v>
      </c>
      <c r="M9" s="151">
        <f t="shared" ref="M9:M72" si="4">L9*M129</f>
        <v>0</v>
      </c>
      <c r="N9" s="151">
        <f t="shared" ref="N9:N72" si="5">M9*6</f>
        <v>0</v>
      </c>
      <c r="O9" s="150">
        <v>0</v>
      </c>
      <c r="P9" s="150">
        <v>0</v>
      </c>
      <c r="Q9" s="151">
        <f t="shared" ref="Q9:Q72" si="6">P9*6</f>
        <v>0</v>
      </c>
      <c r="R9" s="152">
        <f t="shared" ref="R9:T72" si="7">L9+O9</f>
        <v>0</v>
      </c>
      <c r="S9" s="153">
        <f t="shared" si="7"/>
        <v>0</v>
      </c>
      <c r="T9" s="153">
        <f t="shared" si="7"/>
        <v>0</v>
      </c>
      <c r="U9" s="154">
        <v>1</v>
      </c>
      <c r="V9" s="151">
        <f t="shared" ref="V9:V72" si="8">4.684*U9</f>
        <v>4.6840000000000002</v>
      </c>
      <c r="W9" s="151">
        <f t="shared" ref="W9:W72" si="9">V9*6</f>
        <v>28.103999999999999</v>
      </c>
      <c r="X9" s="150">
        <v>1</v>
      </c>
      <c r="Y9" s="151">
        <f t="shared" ref="Y9:Y72" si="10">3.3*X9</f>
        <v>3.3</v>
      </c>
      <c r="Z9" s="151">
        <f t="shared" ref="Z9:Z72" si="11">Y9*6</f>
        <v>19.799999999999997</v>
      </c>
      <c r="AA9" s="152">
        <f t="shared" ref="AA9:AC72" si="12">U9+X9</f>
        <v>2</v>
      </c>
      <c r="AB9" s="153">
        <f t="shared" si="12"/>
        <v>7.984</v>
      </c>
      <c r="AC9" s="153">
        <f t="shared" si="12"/>
        <v>47.903999999999996</v>
      </c>
      <c r="AD9" s="154"/>
      <c r="AE9" s="151">
        <f t="shared" ref="AE9:AE72" si="13">AD9*AE129</f>
        <v>0</v>
      </c>
      <c r="AF9" s="151">
        <f t="shared" ref="AF9:AF72" si="14">AE9*6</f>
        <v>0</v>
      </c>
      <c r="AG9" s="150"/>
      <c r="AH9" s="151">
        <v>0</v>
      </c>
      <c r="AI9" s="151">
        <f t="shared" ref="AI9:AI72" si="15">AH9*6</f>
        <v>0</v>
      </c>
      <c r="AJ9" s="150">
        <f t="shared" ref="AJ9:AL72" si="16">AD9+AG9</f>
        <v>0</v>
      </c>
      <c r="AK9" s="151">
        <f t="shared" si="16"/>
        <v>0</v>
      </c>
      <c r="AL9" s="151">
        <f t="shared" si="16"/>
        <v>0</v>
      </c>
      <c r="AM9" s="154"/>
      <c r="AN9" s="151">
        <f t="shared" ref="AN9:AN72" si="17">AM9*AN129</f>
        <v>0</v>
      </c>
      <c r="AO9" s="150">
        <f t="shared" ref="AO9:AO72" si="18">AN9*6</f>
        <v>0</v>
      </c>
      <c r="AP9" s="150"/>
      <c r="AQ9" s="151">
        <f t="shared" ref="AQ9:AQ72" si="19">AP9*3.3</f>
        <v>0</v>
      </c>
      <c r="AR9" s="151">
        <f t="shared" ref="AR9:AR72" si="20">AQ9*6</f>
        <v>0</v>
      </c>
      <c r="AS9" s="150">
        <f t="shared" ref="AS9:AU72" si="21">AM9+AP9</f>
        <v>0</v>
      </c>
      <c r="AT9" s="151">
        <f t="shared" si="21"/>
        <v>0</v>
      </c>
      <c r="AU9" s="151">
        <f t="shared" si="21"/>
        <v>0</v>
      </c>
      <c r="AV9" s="154"/>
      <c r="AW9" s="151">
        <f t="shared" ref="AW9:AW72" si="22">AV9*AW129</f>
        <v>0</v>
      </c>
      <c r="AX9" s="151">
        <f t="shared" ref="AX9:AX72" si="23">AW9*6</f>
        <v>0</v>
      </c>
      <c r="AY9" s="150"/>
      <c r="AZ9" s="151">
        <v>0</v>
      </c>
      <c r="BA9" s="151">
        <f t="shared" ref="BA9:BA72" si="24">AZ9*6</f>
        <v>0</v>
      </c>
      <c r="BB9" s="150">
        <f t="shared" ref="BB9:BD72" si="25">AV9+AY9</f>
        <v>0</v>
      </c>
      <c r="BC9" s="151">
        <f t="shared" si="25"/>
        <v>0</v>
      </c>
      <c r="BD9" s="151">
        <f t="shared" si="25"/>
        <v>0</v>
      </c>
      <c r="BE9" s="150">
        <v>5</v>
      </c>
      <c r="BF9" s="151">
        <f t="shared" ref="BF9:BF72" si="26">4.684*BE9</f>
        <v>23.42</v>
      </c>
      <c r="BG9" s="151">
        <f t="shared" ref="BG9:BG72" si="27">BF9*6</f>
        <v>140.52000000000001</v>
      </c>
      <c r="BH9" s="150">
        <v>0</v>
      </c>
      <c r="BI9" s="151">
        <v>0</v>
      </c>
      <c r="BJ9" s="151">
        <f t="shared" ref="BJ9:BJ72" si="28">BI9*6</f>
        <v>0</v>
      </c>
      <c r="BK9" s="150">
        <f t="shared" ref="BK9:BM72" si="29">BE9+BH9</f>
        <v>5</v>
      </c>
      <c r="BL9" s="151">
        <f t="shared" si="29"/>
        <v>23.42</v>
      </c>
      <c r="BM9" s="151">
        <f t="shared" si="29"/>
        <v>140.52000000000001</v>
      </c>
      <c r="BN9" s="207">
        <f t="shared" ref="BN9:BN72" si="30">BM9/2</f>
        <v>70.260000000000005</v>
      </c>
      <c r="BO9" s="208">
        <f t="shared" ref="BO9:BO72" si="31">ROUND(BM9,1)</f>
        <v>140.5</v>
      </c>
    </row>
    <row r="10" spans="1:67" s="155" customFormat="1" ht="16.5">
      <c r="A10" s="148">
        <v>3</v>
      </c>
      <c r="B10" s="149" t="s">
        <v>428</v>
      </c>
      <c r="C10" s="150"/>
      <c r="D10" s="151">
        <f t="shared" si="0"/>
        <v>0</v>
      </c>
      <c r="E10" s="151">
        <f t="shared" si="1"/>
        <v>0</v>
      </c>
      <c r="F10" s="150">
        <v>1</v>
      </c>
      <c r="G10" s="150">
        <f>F10*1.822</f>
        <v>1.8220000000000001</v>
      </c>
      <c r="H10" s="151">
        <f t="shared" si="2"/>
        <v>10.932</v>
      </c>
      <c r="I10" s="152">
        <f t="shared" si="3"/>
        <v>1</v>
      </c>
      <c r="J10" s="153">
        <f t="shared" si="3"/>
        <v>1.8220000000000001</v>
      </c>
      <c r="K10" s="153">
        <f t="shared" si="3"/>
        <v>10.932</v>
      </c>
      <c r="L10" s="154">
        <v>0</v>
      </c>
      <c r="M10" s="151">
        <f t="shared" si="4"/>
        <v>0</v>
      </c>
      <c r="N10" s="151">
        <f t="shared" si="5"/>
        <v>0</v>
      </c>
      <c r="O10" s="150">
        <v>0</v>
      </c>
      <c r="P10" s="150">
        <v>0</v>
      </c>
      <c r="Q10" s="151">
        <f t="shared" si="6"/>
        <v>0</v>
      </c>
      <c r="R10" s="152">
        <f t="shared" si="7"/>
        <v>0</v>
      </c>
      <c r="S10" s="153">
        <f t="shared" si="7"/>
        <v>0</v>
      </c>
      <c r="T10" s="153">
        <f t="shared" si="7"/>
        <v>0</v>
      </c>
      <c r="U10" s="154"/>
      <c r="V10" s="151">
        <f t="shared" si="8"/>
        <v>0</v>
      </c>
      <c r="W10" s="151">
        <f t="shared" si="9"/>
        <v>0</v>
      </c>
      <c r="X10" s="150"/>
      <c r="Y10" s="151">
        <f t="shared" si="10"/>
        <v>0</v>
      </c>
      <c r="Z10" s="151">
        <f t="shared" si="11"/>
        <v>0</v>
      </c>
      <c r="AA10" s="152">
        <f t="shared" si="12"/>
        <v>0</v>
      </c>
      <c r="AB10" s="153">
        <f t="shared" si="12"/>
        <v>0</v>
      </c>
      <c r="AC10" s="153">
        <f t="shared" si="12"/>
        <v>0</v>
      </c>
      <c r="AD10" s="154"/>
      <c r="AE10" s="151">
        <f t="shared" si="13"/>
        <v>0</v>
      </c>
      <c r="AF10" s="151">
        <f t="shared" si="14"/>
        <v>0</v>
      </c>
      <c r="AG10" s="150"/>
      <c r="AH10" s="151">
        <v>0</v>
      </c>
      <c r="AI10" s="151">
        <f t="shared" si="15"/>
        <v>0</v>
      </c>
      <c r="AJ10" s="150">
        <f t="shared" si="16"/>
        <v>0</v>
      </c>
      <c r="AK10" s="151">
        <f t="shared" si="16"/>
        <v>0</v>
      </c>
      <c r="AL10" s="151">
        <f t="shared" si="16"/>
        <v>0</v>
      </c>
      <c r="AM10" s="154"/>
      <c r="AN10" s="151">
        <f t="shared" si="17"/>
        <v>0</v>
      </c>
      <c r="AO10" s="151">
        <f t="shared" si="18"/>
        <v>0</v>
      </c>
      <c r="AP10" s="150"/>
      <c r="AQ10" s="151">
        <f t="shared" si="19"/>
        <v>0</v>
      </c>
      <c r="AR10" s="151">
        <f t="shared" si="20"/>
        <v>0</v>
      </c>
      <c r="AS10" s="150">
        <f t="shared" si="21"/>
        <v>0</v>
      </c>
      <c r="AT10" s="151">
        <f t="shared" si="21"/>
        <v>0</v>
      </c>
      <c r="AU10" s="151">
        <f t="shared" si="21"/>
        <v>0</v>
      </c>
      <c r="AV10" s="154"/>
      <c r="AW10" s="151">
        <f t="shared" si="22"/>
        <v>0</v>
      </c>
      <c r="AX10" s="151">
        <f t="shared" si="23"/>
        <v>0</v>
      </c>
      <c r="AY10" s="150"/>
      <c r="AZ10" s="151">
        <v>0</v>
      </c>
      <c r="BA10" s="151">
        <f t="shared" si="24"/>
        <v>0</v>
      </c>
      <c r="BB10" s="150">
        <f t="shared" si="25"/>
        <v>0</v>
      </c>
      <c r="BC10" s="151">
        <f t="shared" si="25"/>
        <v>0</v>
      </c>
      <c r="BD10" s="151">
        <f t="shared" si="25"/>
        <v>0</v>
      </c>
      <c r="BE10" s="150">
        <v>0</v>
      </c>
      <c r="BF10" s="151">
        <f t="shared" si="26"/>
        <v>0</v>
      </c>
      <c r="BG10" s="151">
        <f t="shared" si="27"/>
        <v>0</v>
      </c>
      <c r="BH10" s="150">
        <v>1</v>
      </c>
      <c r="BI10" s="151">
        <v>2.3220000000000027</v>
      </c>
      <c r="BJ10" s="151">
        <f t="shared" si="28"/>
        <v>13.932000000000016</v>
      </c>
      <c r="BK10" s="150">
        <f t="shared" si="29"/>
        <v>1</v>
      </c>
      <c r="BL10" s="151">
        <f t="shared" si="29"/>
        <v>2.3220000000000027</v>
      </c>
      <c r="BM10" s="151">
        <f t="shared" si="29"/>
        <v>13.932000000000016</v>
      </c>
      <c r="BN10" s="207">
        <f t="shared" si="30"/>
        <v>6.9660000000000082</v>
      </c>
      <c r="BO10" s="208">
        <f t="shared" si="31"/>
        <v>13.9</v>
      </c>
    </row>
    <row r="11" spans="1:67" s="155" customFormat="1" ht="16.5">
      <c r="A11" s="148">
        <v>4</v>
      </c>
      <c r="B11" s="149" t="s">
        <v>532</v>
      </c>
      <c r="C11" s="150">
        <v>0</v>
      </c>
      <c r="D11" s="151">
        <f t="shared" si="0"/>
        <v>0</v>
      </c>
      <c r="E11" s="151">
        <f t="shared" si="1"/>
        <v>0</v>
      </c>
      <c r="F11" s="150">
        <v>0</v>
      </c>
      <c r="G11" s="150"/>
      <c r="H11" s="151">
        <f t="shared" si="2"/>
        <v>0</v>
      </c>
      <c r="I11" s="152">
        <f t="shared" si="3"/>
        <v>0</v>
      </c>
      <c r="J11" s="153">
        <f t="shared" si="3"/>
        <v>0</v>
      </c>
      <c r="K11" s="153">
        <f t="shared" si="3"/>
        <v>0</v>
      </c>
      <c r="L11" s="154">
        <v>0</v>
      </c>
      <c r="M11" s="151">
        <f t="shared" si="4"/>
        <v>0</v>
      </c>
      <c r="N11" s="151">
        <f t="shared" si="5"/>
        <v>0</v>
      </c>
      <c r="O11" s="150">
        <v>0</v>
      </c>
      <c r="P11" s="150">
        <v>0</v>
      </c>
      <c r="Q11" s="151">
        <f t="shared" si="6"/>
        <v>0</v>
      </c>
      <c r="R11" s="152">
        <f t="shared" si="7"/>
        <v>0</v>
      </c>
      <c r="S11" s="153">
        <f t="shared" si="7"/>
        <v>0</v>
      </c>
      <c r="T11" s="153">
        <f t="shared" si="7"/>
        <v>0</v>
      </c>
      <c r="U11" s="154">
        <v>0</v>
      </c>
      <c r="V11" s="151">
        <f t="shared" si="8"/>
        <v>0</v>
      </c>
      <c r="W11" s="151">
        <f t="shared" si="9"/>
        <v>0</v>
      </c>
      <c r="X11" s="150">
        <v>0</v>
      </c>
      <c r="Y11" s="151">
        <f t="shared" si="10"/>
        <v>0</v>
      </c>
      <c r="Z11" s="151">
        <f t="shared" si="11"/>
        <v>0</v>
      </c>
      <c r="AA11" s="152">
        <f t="shared" si="12"/>
        <v>0</v>
      </c>
      <c r="AB11" s="153">
        <f t="shared" si="12"/>
        <v>0</v>
      </c>
      <c r="AC11" s="153">
        <f t="shared" si="12"/>
        <v>0</v>
      </c>
      <c r="AD11" s="154">
        <v>0</v>
      </c>
      <c r="AE11" s="151">
        <f t="shared" si="13"/>
        <v>0</v>
      </c>
      <c r="AF11" s="151">
        <f t="shared" si="14"/>
        <v>0</v>
      </c>
      <c r="AG11" s="150">
        <v>0</v>
      </c>
      <c r="AH11" s="151">
        <v>0</v>
      </c>
      <c r="AI11" s="151">
        <f t="shared" si="15"/>
        <v>0</v>
      </c>
      <c r="AJ11" s="150">
        <f t="shared" si="16"/>
        <v>0</v>
      </c>
      <c r="AK11" s="151">
        <f t="shared" si="16"/>
        <v>0</v>
      </c>
      <c r="AL11" s="151">
        <f t="shared" si="16"/>
        <v>0</v>
      </c>
      <c r="AM11" s="154">
        <v>0</v>
      </c>
      <c r="AN11" s="151">
        <f t="shared" si="17"/>
        <v>0</v>
      </c>
      <c r="AO11" s="151">
        <f t="shared" si="18"/>
        <v>0</v>
      </c>
      <c r="AP11" s="150">
        <v>0</v>
      </c>
      <c r="AQ11" s="151">
        <f t="shared" si="19"/>
        <v>0</v>
      </c>
      <c r="AR11" s="151">
        <f t="shared" si="20"/>
        <v>0</v>
      </c>
      <c r="AS11" s="150">
        <f t="shared" si="21"/>
        <v>0</v>
      </c>
      <c r="AT11" s="151">
        <f t="shared" si="21"/>
        <v>0</v>
      </c>
      <c r="AU11" s="151">
        <f t="shared" si="21"/>
        <v>0</v>
      </c>
      <c r="AV11" s="154">
        <v>0</v>
      </c>
      <c r="AW11" s="151">
        <f t="shared" si="22"/>
        <v>0</v>
      </c>
      <c r="AX11" s="151">
        <f t="shared" si="23"/>
        <v>0</v>
      </c>
      <c r="AY11" s="150">
        <v>0</v>
      </c>
      <c r="AZ11" s="151">
        <v>0</v>
      </c>
      <c r="BA11" s="151">
        <f t="shared" si="24"/>
        <v>0</v>
      </c>
      <c r="BB11" s="150">
        <f t="shared" si="25"/>
        <v>0</v>
      </c>
      <c r="BC11" s="151">
        <f t="shared" si="25"/>
        <v>0</v>
      </c>
      <c r="BD11" s="151">
        <f t="shared" si="25"/>
        <v>0</v>
      </c>
      <c r="BE11" s="150">
        <v>0</v>
      </c>
      <c r="BF11" s="151">
        <f t="shared" si="26"/>
        <v>0</v>
      </c>
      <c r="BG11" s="151">
        <f t="shared" si="27"/>
        <v>0</v>
      </c>
      <c r="BH11" s="150">
        <v>0</v>
      </c>
      <c r="BI11" s="151">
        <v>0</v>
      </c>
      <c r="BJ11" s="151">
        <f t="shared" si="28"/>
        <v>0</v>
      </c>
      <c r="BK11" s="150">
        <f t="shared" si="29"/>
        <v>0</v>
      </c>
      <c r="BL11" s="151">
        <f t="shared" si="29"/>
        <v>0</v>
      </c>
      <c r="BM11" s="151">
        <f t="shared" si="29"/>
        <v>0</v>
      </c>
      <c r="BN11" s="207">
        <f t="shared" si="30"/>
        <v>0</v>
      </c>
      <c r="BO11" s="208">
        <f t="shared" si="31"/>
        <v>0</v>
      </c>
    </row>
    <row r="12" spans="1:67" s="155" customFormat="1" ht="16.5">
      <c r="A12" s="148">
        <v>5</v>
      </c>
      <c r="B12" s="149" t="s">
        <v>533</v>
      </c>
      <c r="C12" s="150">
        <v>0</v>
      </c>
      <c r="D12" s="151">
        <f t="shared" si="0"/>
        <v>0</v>
      </c>
      <c r="E12" s="151">
        <f t="shared" si="1"/>
        <v>0</v>
      </c>
      <c r="F12" s="150">
        <v>2</v>
      </c>
      <c r="G12" s="151">
        <f>2.298*F12</f>
        <v>4.5960000000000001</v>
      </c>
      <c r="H12" s="151">
        <f t="shared" si="2"/>
        <v>27.576000000000001</v>
      </c>
      <c r="I12" s="152">
        <f t="shared" si="3"/>
        <v>2</v>
      </c>
      <c r="J12" s="153">
        <f t="shared" si="3"/>
        <v>4.5960000000000001</v>
      </c>
      <c r="K12" s="153">
        <f t="shared" si="3"/>
        <v>27.576000000000001</v>
      </c>
      <c r="L12" s="154">
        <v>0</v>
      </c>
      <c r="M12" s="151">
        <f t="shared" si="4"/>
        <v>0</v>
      </c>
      <c r="N12" s="151">
        <f t="shared" si="5"/>
        <v>0</v>
      </c>
      <c r="O12" s="150">
        <v>2</v>
      </c>
      <c r="P12" s="151">
        <f>2.298*O12</f>
        <v>4.5960000000000001</v>
      </c>
      <c r="Q12" s="151">
        <f t="shared" si="6"/>
        <v>27.576000000000001</v>
      </c>
      <c r="R12" s="152">
        <f t="shared" si="7"/>
        <v>2</v>
      </c>
      <c r="S12" s="153">
        <f t="shared" si="7"/>
        <v>4.5960000000000001</v>
      </c>
      <c r="T12" s="153">
        <f t="shared" si="7"/>
        <v>27.576000000000001</v>
      </c>
      <c r="U12" s="154">
        <v>0</v>
      </c>
      <c r="V12" s="151">
        <f t="shared" si="8"/>
        <v>0</v>
      </c>
      <c r="W12" s="151">
        <f t="shared" si="9"/>
        <v>0</v>
      </c>
      <c r="X12" s="150">
        <v>0</v>
      </c>
      <c r="Y12" s="151">
        <f t="shared" si="10"/>
        <v>0</v>
      </c>
      <c r="Z12" s="151">
        <f t="shared" si="11"/>
        <v>0</v>
      </c>
      <c r="AA12" s="152">
        <f t="shared" si="12"/>
        <v>0</v>
      </c>
      <c r="AB12" s="153">
        <f t="shared" si="12"/>
        <v>0</v>
      </c>
      <c r="AC12" s="153">
        <f t="shared" si="12"/>
        <v>0</v>
      </c>
      <c r="AD12" s="154">
        <v>0</v>
      </c>
      <c r="AE12" s="151">
        <f t="shared" si="13"/>
        <v>0</v>
      </c>
      <c r="AF12" s="151">
        <f t="shared" si="14"/>
        <v>0</v>
      </c>
      <c r="AG12" s="150">
        <v>0</v>
      </c>
      <c r="AH12" s="151">
        <v>0</v>
      </c>
      <c r="AI12" s="151">
        <f t="shared" si="15"/>
        <v>0</v>
      </c>
      <c r="AJ12" s="150">
        <f t="shared" si="16"/>
        <v>0</v>
      </c>
      <c r="AK12" s="151">
        <f t="shared" si="16"/>
        <v>0</v>
      </c>
      <c r="AL12" s="151">
        <f t="shared" si="16"/>
        <v>0</v>
      </c>
      <c r="AM12" s="154">
        <v>0</v>
      </c>
      <c r="AN12" s="151">
        <f t="shared" si="17"/>
        <v>0</v>
      </c>
      <c r="AO12" s="151">
        <f t="shared" si="18"/>
        <v>0</v>
      </c>
      <c r="AP12" s="150">
        <v>0</v>
      </c>
      <c r="AQ12" s="151">
        <f t="shared" si="19"/>
        <v>0</v>
      </c>
      <c r="AR12" s="151">
        <f t="shared" si="20"/>
        <v>0</v>
      </c>
      <c r="AS12" s="150">
        <f t="shared" si="21"/>
        <v>0</v>
      </c>
      <c r="AT12" s="151">
        <f t="shared" si="21"/>
        <v>0</v>
      </c>
      <c r="AU12" s="151">
        <f t="shared" si="21"/>
        <v>0</v>
      </c>
      <c r="AV12" s="154">
        <v>0</v>
      </c>
      <c r="AW12" s="151">
        <f t="shared" si="22"/>
        <v>0</v>
      </c>
      <c r="AX12" s="151">
        <f t="shared" si="23"/>
        <v>0</v>
      </c>
      <c r="AY12" s="150">
        <v>0</v>
      </c>
      <c r="AZ12" s="151">
        <v>0</v>
      </c>
      <c r="BA12" s="151">
        <f t="shared" si="24"/>
        <v>0</v>
      </c>
      <c r="BB12" s="150">
        <f t="shared" si="25"/>
        <v>0</v>
      </c>
      <c r="BC12" s="151">
        <f t="shared" si="25"/>
        <v>0</v>
      </c>
      <c r="BD12" s="151">
        <f t="shared" si="25"/>
        <v>0</v>
      </c>
      <c r="BE12" s="150">
        <v>1</v>
      </c>
      <c r="BF12" s="151">
        <f t="shared" si="26"/>
        <v>4.6840000000000002</v>
      </c>
      <c r="BG12" s="151">
        <f t="shared" si="27"/>
        <v>28.103999999999999</v>
      </c>
      <c r="BH12" s="150">
        <v>2</v>
      </c>
      <c r="BI12" s="151">
        <v>4.6440000000000055</v>
      </c>
      <c r="BJ12" s="151">
        <f t="shared" si="28"/>
        <v>27.864000000000033</v>
      </c>
      <c r="BK12" s="150">
        <f t="shared" si="29"/>
        <v>3</v>
      </c>
      <c r="BL12" s="151">
        <f t="shared" si="29"/>
        <v>9.3280000000000065</v>
      </c>
      <c r="BM12" s="151">
        <f t="shared" si="29"/>
        <v>55.968000000000032</v>
      </c>
      <c r="BN12" s="207">
        <f t="shared" si="30"/>
        <v>27.984000000000016</v>
      </c>
      <c r="BO12" s="208">
        <f t="shared" si="31"/>
        <v>56</v>
      </c>
    </row>
    <row r="13" spans="1:67" s="155" customFormat="1" ht="16.5">
      <c r="A13" s="148">
        <v>6</v>
      </c>
      <c r="B13" s="149" t="s">
        <v>534</v>
      </c>
      <c r="C13" s="150"/>
      <c r="D13" s="151">
        <f t="shared" si="0"/>
        <v>0</v>
      </c>
      <c r="E13" s="151">
        <f t="shared" si="1"/>
        <v>0</v>
      </c>
      <c r="F13" s="150"/>
      <c r="G13" s="150"/>
      <c r="H13" s="151">
        <f t="shared" si="2"/>
        <v>0</v>
      </c>
      <c r="I13" s="152">
        <f t="shared" si="3"/>
        <v>0</v>
      </c>
      <c r="J13" s="153">
        <f t="shared" si="3"/>
        <v>0</v>
      </c>
      <c r="K13" s="153">
        <f t="shared" si="3"/>
        <v>0</v>
      </c>
      <c r="L13" s="154">
        <v>0</v>
      </c>
      <c r="M13" s="151">
        <f t="shared" si="4"/>
        <v>0</v>
      </c>
      <c r="N13" s="151">
        <f t="shared" si="5"/>
        <v>0</v>
      </c>
      <c r="O13" s="150">
        <v>0</v>
      </c>
      <c r="P13" s="150">
        <v>0</v>
      </c>
      <c r="Q13" s="151">
        <f t="shared" si="6"/>
        <v>0</v>
      </c>
      <c r="R13" s="152">
        <f t="shared" si="7"/>
        <v>0</v>
      </c>
      <c r="S13" s="153">
        <f t="shared" si="7"/>
        <v>0</v>
      </c>
      <c r="T13" s="153">
        <f t="shared" si="7"/>
        <v>0</v>
      </c>
      <c r="U13" s="154"/>
      <c r="V13" s="151">
        <f t="shared" si="8"/>
        <v>0</v>
      </c>
      <c r="W13" s="151">
        <f t="shared" si="9"/>
        <v>0</v>
      </c>
      <c r="X13" s="150"/>
      <c r="Y13" s="151">
        <f t="shared" si="10"/>
        <v>0</v>
      </c>
      <c r="Z13" s="151">
        <f t="shared" si="11"/>
        <v>0</v>
      </c>
      <c r="AA13" s="152">
        <f t="shared" si="12"/>
        <v>0</v>
      </c>
      <c r="AB13" s="153">
        <f t="shared" si="12"/>
        <v>0</v>
      </c>
      <c r="AC13" s="153">
        <f t="shared" si="12"/>
        <v>0</v>
      </c>
      <c r="AD13" s="154"/>
      <c r="AE13" s="151">
        <f t="shared" si="13"/>
        <v>0</v>
      </c>
      <c r="AF13" s="151">
        <f t="shared" si="14"/>
        <v>0</v>
      </c>
      <c r="AG13" s="150"/>
      <c r="AH13" s="151">
        <v>0</v>
      </c>
      <c r="AI13" s="151">
        <f t="shared" si="15"/>
        <v>0</v>
      </c>
      <c r="AJ13" s="150">
        <f t="shared" si="16"/>
        <v>0</v>
      </c>
      <c r="AK13" s="151">
        <f t="shared" si="16"/>
        <v>0</v>
      </c>
      <c r="AL13" s="151">
        <f t="shared" si="16"/>
        <v>0</v>
      </c>
      <c r="AM13" s="154"/>
      <c r="AN13" s="151">
        <f t="shared" si="17"/>
        <v>0</v>
      </c>
      <c r="AO13" s="151">
        <f t="shared" si="18"/>
        <v>0</v>
      </c>
      <c r="AP13" s="150"/>
      <c r="AQ13" s="151">
        <f t="shared" si="19"/>
        <v>0</v>
      </c>
      <c r="AR13" s="151">
        <f t="shared" si="20"/>
        <v>0</v>
      </c>
      <c r="AS13" s="150">
        <f t="shared" si="21"/>
        <v>0</v>
      </c>
      <c r="AT13" s="151">
        <f t="shared" si="21"/>
        <v>0</v>
      </c>
      <c r="AU13" s="151">
        <f t="shared" si="21"/>
        <v>0</v>
      </c>
      <c r="AV13" s="154"/>
      <c r="AW13" s="151">
        <f t="shared" si="22"/>
        <v>0</v>
      </c>
      <c r="AX13" s="151">
        <f t="shared" si="23"/>
        <v>0</v>
      </c>
      <c r="AY13" s="150"/>
      <c r="AZ13" s="151">
        <v>0</v>
      </c>
      <c r="BA13" s="151">
        <f t="shared" si="24"/>
        <v>0</v>
      </c>
      <c r="BB13" s="150">
        <f t="shared" si="25"/>
        <v>0</v>
      </c>
      <c r="BC13" s="151">
        <f t="shared" si="25"/>
        <v>0</v>
      </c>
      <c r="BD13" s="151">
        <f t="shared" si="25"/>
        <v>0</v>
      </c>
      <c r="BE13" s="150">
        <v>0</v>
      </c>
      <c r="BF13" s="151">
        <f t="shared" si="26"/>
        <v>0</v>
      </c>
      <c r="BG13" s="151">
        <f t="shared" si="27"/>
        <v>0</v>
      </c>
      <c r="BH13" s="150">
        <v>0</v>
      </c>
      <c r="BI13" s="151">
        <v>0</v>
      </c>
      <c r="BJ13" s="151">
        <f t="shared" si="28"/>
        <v>0</v>
      </c>
      <c r="BK13" s="150">
        <f t="shared" si="29"/>
        <v>0</v>
      </c>
      <c r="BL13" s="151">
        <f t="shared" si="29"/>
        <v>0</v>
      </c>
      <c r="BM13" s="151">
        <f t="shared" si="29"/>
        <v>0</v>
      </c>
      <c r="BN13" s="207">
        <f t="shared" si="30"/>
        <v>0</v>
      </c>
      <c r="BO13" s="208">
        <f t="shared" si="31"/>
        <v>0</v>
      </c>
    </row>
    <row r="14" spans="1:67" s="155" customFormat="1" ht="16.5">
      <c r="A14" s="148">
        <v>7</v>
      </c>
      <c r="B14" s="149" t="s">
        <v>535</v>
      </c>
      <c r="C14" s="150"/>
      <c r="D14" s="151">
        <f t="shared" si="0"/>
        <v>0</v>
      </c>
      <c r="E14" s="151">
        <f t="shared" si="1"/>
        <v>0</v>
      </c>
      <c r="F14" s="150"/>
      <c r="G14" s="150"/>
      <c r="H14" s="151">
        <f t="shared" si="2"/>
        <v>0</v>
      </c>
      <c r="I14" s="152">
        <f t="shared" si="3"/>
        <v>0</v>
      </c>
      <c r="J14" s="153">
        <f t="shared" si="3"/>
        <v>0</v>
      </c>
      <c r="K14" s="153">
        <f t="shared" si="3"/>
        <v>0</v>
      </c>
      <c r="L14" s="154">
        <v>0</v>
      </c>
      <c r="M14" s="151">
        <f t="shared" si="4"/>
        <v>0</v>
      </c>
      <c r="N14" s="151">
        <f t="shared" si="5"/>
        <v>0</v>
      </c>
      <c r="O14" s="150">
        <v>0</v>
      </c>
      <c r="P14" s="150">
        <v>0</v>
      </c>
      <c r="Q14" s="151">
        <f t="shared" si="6"/>
        <v>0</v>
      </c>
      <c r="R14" s="152">
        <f t="shared" si="7"/>
        <v>0</v>
      </c>
      <c r="S14" s="153">
        <f t="shared" si="7"/>
        <v>0</v>
      </c>
      <c r="T14" s="153">
        <f t="shared" si="7"/>
        <v>0</v>
      </c>
      <c r="U14" s="154"/>
      <c r="V14" s="151">
        <f t="shared" si="8"/>
        <v>0</v>
      </c>
      <c r="W14" s="151">
        <f t="shared" si="9"/>
        <v>0</v>
      </c>
      <c r="X14" s="150"/>
      <c r="Y14" s="151">
        <f t="shared" si="10"/>
        <v>0</v>
      </c>
      <c r="Z14" s="151">
        <f t="shared" si="11"/>
        <v>0</v>
      </c>
      <c r="AA14" s="152">
        <f t="shared" si="12"/>
        <v>0</v>
      </c>
      <c r="AB14" s="153">
        <f t="shared" si="12"/>
        <v>0</v>
      </c>
      <c r="AC14" s="153">
        <f t="shared" si="12"/>
        <v>0</v>
      </c>
      <c r="AD14" s="154"/>
      <c r="AE14" s="151">
        <f t="shared" si="13"/>
        <v>0</v>
      </c>
      <c r="AF14" s="151">
        <f t="shared" si="14"/>
        <v>0</v>
      </c>
      <c r="AG14" s="150"/>
      <c r="AH14" s="151">
        <v>0</v>
      </c>
      <c r="AI14" s="151">
        <f t="shared" si="15"/>
        <v>0</v>
      </c>
      <c r="AJ14" s="150">
        <f t="shared" si="16"/>
        <v>0</v>
      </c>
      <c r="AK14" s="151">
        <f t="shared" si="16"/>
        <v>0</v>
      </c>
      <c r="AL14" s="151">
        <f t="shared" si="16"/>
        <v>0</v>
      </c>
      <c r="AM14" s="154"/>
      <c r="AN14" s="151">
        <f t="shared" si="17"/>
        <v>0</v>
      </c>
      <c r="AO14" s="151">
        <f t="shared" si="18"/>
        <v>0</v>
      </c>
      <c r="AP14" s="150"/>
      <c r="AQ14" s="151">
        <f t="shared" si="19"/>
        <v>0</v>
      </c>
      <c r="AR14" s="151">
        <f t="shared" si="20"/>
        <v>0</v>
      </c>
      <c r="AS14" s="150">
        <f t="shared" si="21"/>
        <v>0</v>
      </c>
      <c r="AT14" s="151">
        <f t="shared" si="21"/>
        <v>0</v>
      </c>
      <c r="AU14" s="151">
        <f t="shared" si="21"/>
        <v>0</v>
      </c>
      <c r="AV14" s="154"/>
      <c r="AW14" s="151">
        <f t="shared" si="22"/>
        <v>0</v>
      </c>
      <c r="AX14" s="151">
        <f t="shared" si="23"/>
        <v>0</v>
      </c>
      <c r="AY14" s="150"/>
      <c r="AZ14" s="151">
        <v>0</v>
      </c>
      <c r="BA14" s="151">
        <f t="shared" si="24"/>
        <v>0</v>
      </c>
      <c r="BB14" s="150">
        <f t="shared" si="25"/>
        <v>0</v>
      </c>
      <c r="BC14" s="151">
        <f t="shared" si="25"/>
        <v>0</v>
      </c>
      <c r="BD14" s="151">
        <f t="shared" si="25"/>
        <v>0</v>
      </c>
      <c r="BE14" s="150">
        <v>0</v>
      </c>
      <c r="BF14" s="151">
        <f t="shared" si="26"/>
        <v>0</v>
      </c>
      <c r="BG14" s="151">
        <f t="shared" si="27"/>
        <v>0</v>
      </c>
      <c r="BH14" s="150">
        <v>0</v>
      </c>
      <c r="BI14" s="151">
        <v>0</v>
      </c>
      <c r="BJ14" s="151">
        <f t="shared" si="28"/>
        <v>0</v>
      </c>
      <c r="BK14" s="150">
        <f t="shared" si="29"/>
        <v>0</v>
      </c>
      <c r="BL14" s="151">
        <f t="shared" si="29"/>
        <v>0</v>
      </c>
      <c r="BM14" s="151">
        <f t="shared" si="29"/>
        <v>0</v>
      </c>
      <c r="BN14" s="207">
        <f t="shared" si="30"/>
        <v>0</v>
      </c>
      <c r="BO14" s="208">
        <f t="shared" si="31"/>
        <v>0</v>
      </c>
    </row>
    <row r="15" spans="1:67" s="155" customFormat="1" ht="16.5">
      <c r="A15" s="148">
        <v>8</v>
      </c>
      <c r="B15" s="149" t="s">
        <v>536</v>
      </c>
      <c r="C15" s="150"/>
      <c r="D15" s="151">
        <f t="shared" si="0"/>
        <v>0</v>
      </c>
      <c r="E15" s="151">
        <f t="shared" si="1"/>
        <v>0</v>
      </c>
      <c r="F15" s="150"/>
      <c r="G15" s="150"/>
      <c r="H15" s="151">
        <f t="shared" si="2"/>
        <v>0</v>
      </c>
      <c r="I15" s="152">
        <f t="shared" si="3"/>
        <v>0</v>
      </c>
      <c r="J15" s="153">
        <f t="shared" si="3"/>
        <v>0</v>
      </c>
      <c r="K15" s="153">
        <f t="shared" si="3"/>
        <v>0</v>
      </c>
      <c r="L15" s="154">
        <v>0</v>
      </c>
      <c r="M15" s="151">
        <f t="shared" si="4"/>
        <v>0</v>
      </c>
      <c r="N15" s="151">
        <f t="shared" si="5"/>
        <v>0</v>
      </c>
      <c r="O15" s="150">
        <v>0</v>
      </c>
      <c r="P15" s="150">
        <v>0</v>
      </c>
      <c r="Q15" s="151">
        <f t="shared" si="6"/>
        <v>0</v>
      </c>
      <c r="R15" s="152">
        <f t="shared" si="7"/>
        <v>0</v>
      </c>
      <c r="S15" s="153">
        <f t="shared" si="7"/>
        <v>0</v>
      </c>
      <c r="T15" s="153">
        <f t="shared" si="7"/>
        <v>0</v>
      </c>
      <c r="U15" s="154"/>
      <c r="V15" s="151">
        <f t="shared" si="8"/>
        <v>0</v>
      </c>
      <c r="W15" s="151">
        <f t="shared" si="9"/>
        <v>0</v>
      </c>
      <c r="X15" s="150"/>
      <c r="Y15" s="151">
        <f t="shared" si="10"/>
        <v>0</v>
      </c>
      <c r="Z15" s="151">
        <f t="shared" si="11"/>
        <v>0</v>
      </c>
      <c r="AA15" s="152">
        <f t="shared" si="12"/>
        <v>0</v>
      </c>
      <c r="AB15" s="153">
        <f t="shared" si="12"/>
        <v>0</v>
      </c>
      <c r="AC15" s="153">
        <f t="shared" si="12"/>
        <v>0</v>
      </c>
      <c r="AD15" s="154"/>
      <c r="AE15" s="151">
        <f t="shared" si="13"/>
        <v>0</v>
      </c>
      <c r="AF15" s="151">
        <f t="shared" si="14"/>
        <v>0</v>
      </c>
      <c r="AG15" s="150"/>
      <c r="AH15" s="151">
        <v>0</v>
      </c>
      <c r="AI15" s="151">
        <f t="shared" si="15"/>
        <v>0</v>
      </c>
      <c r="AJ15" s="150">
        <f t="shared" si="16"/>
        <v>0</v>
      </c>
      <c r="AK15" s="151">
        <f t="shared" si="16"/>
        <v>0</v>
      </c>
      <c r="AL15" s="151">
        <f t="shared" si="16"/>
        <v>0</v>
      </c>
      <c r="AM15" s="154"/>
      <c r="AN15" s="151">
        <f t="shared" si="17"/>
        <v>0</v>
      </c>
      <c r="AO15" s="151">
        <f t="shared" si="18"/>
        <v>0</v>
      </c>
      <c r="AP15" s="150"/>
      <c r="AQ15" s="151">
        <f t="shared" si="19"/>
        <v>0</v>
      </c>
      <c r="AR15" s="151">
        <f t="shared" si="20"/>
        <v>0</v>
      </c>
      <c r="AS15" s="150">
        <f t="shared" si="21"/>
        <v>0</v>
      </c>
      <c r="AT15" s="151">
        <f t="shared" si="21"/>
        <v>0</v>
      </c>
      <c r="AU15" s="151">
        <f t="shared" si="21"/>
        <v>0</v>
      </c>
      <c r="AV15" s="154"/>
      <c r="AW15" s="151">
        <f t="shared" si="22"/>
        <v>0</v>
      </c>
      <c r="AX15" s="151">
        <f t="shared" si="23"/>
        <v>0</v>
      </c>
      <c r="AY15" s="150"/>
      <c r="AZ15" s="151">
        <v>0</v>
      </c>
      <c r="BA15" s="151">
        <f t="shared" si="24"/>
        <v>0</v>
      </c>
      <c r="BB15" s="150">
        <f t="shared" si="25"/>
        <v>0</v>
      </c>
      <c r="BC15" s="151">
        <f t="shared" si="25"/>
        <v>0</v>
      </c>
      <c r="BD15" s="151">
        <f t="shared" si="25"/>
        <v>0</v>
      </c>
      <c r="BE15" s="150">
        <v>0</v>
      </c>
      <c r="BF15" s="151">
        <f t="shared" si="26"/>
        <v>0</v>
      </c>
      <c r="BG15" s="151">
        <f t="shared" si="27"/>
        <v>0</v>
      </c>
      <c r="BH15" s="150">
        <v>0</v>
      </c>
      <c r="BI15" s="151">
        <v>0</v>
      </c>
      <c r="BJ15" s="151">
        <f t="shared" si="28"/>
        <v>0</v>
      </c>
      <c r="BK15" s="150">
        <f t="shared" si="29"/>
        <v>0</v>
      </c>
      <c r="BL15" s="151">
        <f t="shared" si="29"/>
        <v>0</v>
      </c>
      <c r="BM15" s="151">
        <f t="shared" si="29"/>
        <v>0</v>
      </c>
      <c r="BN15" s="207">
        <f t="shared" si="30"/>
        <v>0</v>
      </c>
      <c r="BO15" s="208">
        <f t="shared" si="31"/>
        <v>0</v>
      </c>
    </row>
    <row r="16" spans="1:67" s="155" customFormat="1" ht="16.5">
      <c r="A16" s="148">
        <v>9</v>
      </c>
      <c r="B16" s="149" t="s">
        <v>537</v>
      </c>
      <c r="C16" s="150">
        <v>0</v>
      </c>
      <c r="D16" s="151">
        <f t="shared" si="0"/>
        <v>0</v>
      </c>
      <c r="E16" s="151">
        <f t="shared" si="1"/>
        <v>0</v>
      </c>
      <c r="F16" s="150">
        <v>0</v>
      </c>
      <c r="G16" s="150"/>
      <c r="H16" s="151">
        <f t="shared" si="2"/>
        <v>0</v>
      </c>
      <c r="I16" s="152">
        <f t="shared" si="3"/>
        <v>0</v>
      </c>
      <c r="J16" s="153">
        <f t="shared" si="3"/>
        <v>0</v>
      </c>
      <c r="K16" s="153">
        <f t="shared" si="3"/>
        <v>0</v>
      </c>
      <c r="L16" s="154">
        <v>0</v>
      </c>
      <c r="M16" s="151">
        <f t="shared" si="4"/>
        <v>0</v>
      </c>
      <c r="N16" s="151">
        <f t="shared" si="5"/>
        <v>0</v>
      </c>
      <c r="O16" s="150">
        <v>0</v>
      </c>
      <c r="P16" s="150">
        <v>0</v>
      </c>
      <c r="Q16" s="151">
        <f t="shared" si="6"/>
        <v>0</v>
      </c>
      <c r="R16" s="152">
        <f t="shared" si="7"/>
        <v>0</v>
      </c>
      <c r="S16" s="153">
        <f t="shared" si="7"/>
        <v>0</v>
      </c>
      <c r="T16" s="153">
        <f t="shared" si="7"/>
        <v>0</v>
      </c>
      <c r="U16" s="154">
        <v>0</v>
      </c>
      <c r="V16" s="151">
        <f t="shared" si="8"/>
        <v>0</v>
      </c>
      <c r="W16" s="151">
        <f t="shared" si="9"/>
        <v>0</v>
      </c>
      <c r="X16" s="150">
        <v>0</v>
      </c>
      <c r="Y16" s="151">
        <f t="shared" si="10"/>
        <v>0</v>
      </c>
      <c r="Z16" s="151">
        <f t="shared" si="11"/>
        <v>0</v>
      </c>
      <c r="AA16" s="152">
        <f t="shared" si="12"/>
        <v>0</v>
      </c>
      <c r="AB16" s="153">
        <f t="shared" si="12"/>
        <v>0</v>
      </c>
      <c r="AC16" s="153">
        <f t="shared" si="12"/>
        <v>0</v>
      </c>
      <c r="AD16" s="154">
        <v>0</v>
      </c>
      <c r="AE16" s="151">
        <f t="shared" si="13"/>
        <v>0</v>
      </c>
      <c r="AF16" s="151">
        <f t="shared" si="14"/>
        <v>0</v>
      </c>
      <c r="AG16" s="150">
        <v>0</v>
      </c>
      <c r="AH16" s="151">
        <v>0</v>
      </c>
      <c r="AI16" s="151">
        <f t="shared" si="15"/>
        <v>0</v>
      </c>
      <c r="AJ16" s="150">
        <f t="shared" si="16"/>
        <v>0</v>
      </c>
      <c r="AK16" s="151">
        <f t="shared" si="16"/>
        <v>0</v>
      </c>
      <c r="AL16" s="151">
        <f t="shared" si="16"/>
        <v>0</v>
      </c>
      <c r="AM16" s="154">
        <v>0</v>
      </c>
      <c r="AN16" s="151">
        <f t="shared" si="17"/>
        <v>0</v>
      </c>
      <c r="AO16" s="151">
        <f t="shared" si="18"/>
        <v>0</v>
      </c>
      <c r="AP16" s="150">
        <v>0</v>
      </c>
      <c r="AQ16" s="151">
        <f t="shared" si="19"/>
        <v>0</v>
      </c>
      <c r="AR16" s="151">
        <f t="shared" si="20"/>
        <v>0</v>
      </c>
      <c r="AS16" s="150">
        <f t="shared" si="21"/>
        <v>0</v>
      </c>
      <c r="AT16" s="151">
        <f t="shared" si="21"/>
        <v>0</v>
      </c>
      <c r="AU16" s="151">
        <f t="shared" si="21"/>
        <v>0</v>
      </c>
      <c r="AV16" s="154">
        <v>0</v>
      </c>
      <c r="AW16" s="151">
        <f t="shared" si="22"/>
        <v>0</v>
      </c>
      <c r="AX16" s="151">
        <f t="shared" si="23"/>
        <v>0</v>
      </c>
      <c r="AY16" s="150">
        <v>0</v>
      </c>
      <c r="AZ16" s="151">
        <v>0</v>
      </c>
      <c r="BA16" s="151">
        <f t="shared" si="24"/>
        <v>0</v>
      </c>
      <c r="BB16" s="150">
        <f t="shared" si="25"/>
        <v>0</v>
      </c>
      <c r="BC16" s="151">
        <f t="shared" si="25"/>
        <v>0</v>
      </c>
      <c r="BD16" s="151">
        <f t="shared" si="25"/>
        <v>0</v>
      </c>
      <c r="BE16" s="150">
        <v>1</v>
      </c>
      <c r="BF16" s="151">
        <f t="shared" si="26"/>
        <v>4.6840000000000002</v>
      </c>
      <c r="BG16" s="151">
        <f t="shared" si="27"/>
        <v>28.103999999999999</v>
      </c>
      <c r="BH16" s="150">
        <v>0</v>
      </c>
      <c r="BI16" s="151">
        <v>0</v>
      </c>
      <c r="BJ16" s="151">
        <f t="shared" si="28"/>
        <v>0</v>
      </c>
      <c r="BK16" s="150">
        <f t="shared" si="29"/>
        <v>1</v>
      </c>
      <c r="BL16" s="151">
        <f t="shared" si="29"/>
        <v>4.6840000000000002</v>
      </c>
      <c r="BM16" s="151">
        <f t="shared" si="29"/>
        <v>28.103999999999999</v>
      </c>
      <c r="BN16" s="207">
        <f t="shared" si="30"/>
        <v>14.052</v>
      </c>
      <c r="BO16" s="208">
        <f t="shared" si="31"/>
        <v>28.1</v>
      </c>
    </row>
    <row r="17" spans="1:67" s="155" customFormat="1" ht="16.5">
      <c r="A17" s="148">
        <v>10</v>
      </c>
      <c r="B17" s="149" t="s">
        <v>538</v>
      </c>
      <c r="C17" s="150"/>
      <c r="D17" s="151">
        <f t="shared" si="0"/>
        <v>0</v>
      </c>
      <c r="E17" s="151">
        <f t="shared" si="1"/>
        <v>0</v>
      </c>
      <c r="F17" s="150"/>
      <c r="G17" s="150"/>
      <c r="H17" s="151">
        <f t="shared" si="2"/>
        <v>0</v>
      </c>
      <c r="I17" s="152">
        <f t="shared" si="3"/>
        <v>0</v>
      </c>
      <c r="J17" s="153">
        <f t="shared" si="3"/>
        <v>0</v>
      </c>
      <c r="K17" s="153">
        <f t="shared" si="3"/>
        <v>0</v>
      </c>
      <c r="L17" s="154">
        <v>0</v>
      </c>
      <c r="M17" s="151">
        <f t="shared" si="4"/>
        <v>0</v>
      </c>
      <c r="N17" s="151">
        <f t="shared" si="5"/>
        <v>0</v>
      </c>
      <c r="O17" s="150">
        <v>0</v>
      </c>
      <c r="P17" s="150">
        <v>0</v>
      </c>
      <c r="Q17" s="151">
        <f t="shared" si="6"/>
        <v>0</v>
      </c>
      <c r="R17" s="152">
        <f t="shared" si="7"/>
        <v>0</v>
      </c>
      <c r="S17" s="153">
        <f t="shared" si="7"/>
        <v>0</v>
      </c>
      <c r="T17" s="153">
        <f t="shared" si="7"/>
        <v>0</v>
      </c>
      <c r="U17" s="154"/>
      <c r="V17" s="151">
        <f t="shared" si="8"/>
        <v>0</v>
      </c>
      <c r="W17" s="151">
        <f t="shared" si="9"/>
        <v>0</v>
      </c>
      <c r="X17" s="150"/>
      <c r="Y17" s="151">
        <f t="shared" si="10"/>
        <v>0</v>
      </c>
      <c r="Z17" s="151">
        <f t="shared" si="11"/>
        <v>0</v>
      </c>
      <c r="AA17" s="152">
        <f t="shared" si="12"/>
        <v>0</v>
      </c>
      <c r="AB17" s="153">
        <f t="shared" si="12"/>
        <v>0</v>
      </c>
      <c r="AC17" s="153">
        <f t="shared" si="12"/>
        <v>0</v>
      </c>
      <c r="AD17" s="154"/>
      <c r="AE17" s="151">
        <f t="shared" si="13"/>
        <v>0</v>
      </c>
      <c r="AF17" s="151">
        <f t="shared" si="14"/>
        <v>0</v>
      </c>
      <c r="AG17" s="150"/>
      <c r="AH17" s="151">
        <v>0</v>
      </c>
      <c r="AI17" s="151">
        <f t="shared" si="15"/>
        <v>0</v>
      </c>
      <c r="AJ17" s="150">
        <f t="shared" si="16"/>
        <v>0</v>
      </c>
      <c r="AK17" s="151">
        <f t="shared" si="16"/>
        <v>0</v>
      </c>
      <c r="AL17" s="151">
        <f t="shared" si="16"/>
        <v>0</v>
      </c>
      <c r="AM17" s="154"/>
      <c r="AN17" s="151">
        <f t="shared" si="17"/>
        <v>0</v>
      </c>
      <c r="AO17" s="151">
        <f t="shared" si="18"/>
        <v>0</v>
      </c>
      <c r="AP17" s="150"/>
      <c r="AQ17" s="151">
        <f t="shared" si="19"/>
        <v>0</v>
      </c>
      <c r="AR17" s="151">
        <f t="shared" si="20"/>
        <v>0</v>
      </c>
      <c r="AS17" s="150">
        <f t="shared" si="21"/>
        <v>0</v>
      </c>
      <c r="AT17" s="151">
        <f t="shared" si="21"/>
        <v>0</v>
      </c>
      <c r="AU17" s="151">
        <f t="shared" si="21"/>
        <v>0</v>
      </c>
      <c r="AV17" s="154"/>
      <c r="AW17" s="151">
        <f t="shared" si="22"/>
        <v>0</v>
      </c>
      <c r="AX17" s="151">
        <f t="shared" si="23"/>
        <v>0</v>
      </c>
      <c r="AY17" s="150"/>
      <c r="AZ17" s="151">
        <v>0</v>
      </c>
      <c r="BA17" s="151">
        <f t="shared" si="24"/>
        <v>0</v>
      </c>
      <c r="BB17" s="150">
        <f t="shared" si="25"/>
        <v>0</v>
      </c>
      <c r="BC17" s="151">
        <f t="shared" si="25"/>
        <v>0</v>
      </c>
      <c r="BD17" s="151">
        <f t="shared" si="25"/>
        <v>0</v>
      </c>
      <c r="BE17" s="150">
        <v>1</v>
      </c>
      <c r="BF17" s="151">
        <f t="shared" si="26"/>
        <v>4.6840000000000002</v>
      </c>
      <c r="BG17" s="151">
        <f t="shared" si="27"/>
        <v>28.103999999999999</v>
      </c>
      <c r="BH17" s="150">
        <v>0</v>
      </c>
      <c r="BI17" s="151">
        <v>0</v>
      </c>
      <c r="BJ17" s="151">
        <f t="shared" si="28"/>
        <v>0</v>
      </c>
      <c r="BK17" s="150">
        <f t="shared" si="29"/>
        <v>1</v>
      </c>
      <c r="BL17" s="151">
        <f t="shared" si="29"/>
        <v>4.6840000000000002</v>
      </c>
      <c r="BM17" s="151">
        <f t="shared" si="29"/>
        <v>28.103999999999999</v>
      </c>
      <c r="BN17" s="207">
        <f t="shared" si="30"/>
        <v>14.052</v>
      </c>
      <c r="BO17" s="208">
        <f t="shared" si="31"/>
        <v>28.1</v>
      </c>
    </row>
    <row r="18" spans="1:67" s="155" customFormat="1" ht="16.5">
      <c r="A18" s="148">
        <v>11</v>
      </c>
      <c r="B18" s="149" t="s">
        <v>539</v>
      </c>
      <c r="C18" s="150">
        <v>0</v>
      </c>
      <c r="D18" s="151">
        <f t="shared" si="0"/>
        <v>0</v>
      </c>
      <c r="E18" s="151">
        <f t="shared" si="1"/>
        <v>0</v>
      </c>
      <c r="F18" s="150">
        <v>0</v>
      </c>
      <c r="G18" s="150"/>
      <c r="H18" s="151">
        <f t="shared" si="2"/>
        <v>0</v>
      </c>
      <c r="I18" s="152">
        <f t="shared" si="3"/>
        <v>0</v>
      </c>
      <c r="J18" s="153">
        <f t="shared" si="3"/>
        <v>0</v>
      </c>
      <c r="K18" s="153">
        <f t="shared" si="3"/>
        <v>0</v>
      </c>
      <c r="L18" s="154">
        <v>0</v>
      </c>
      <c r="M18" s="151">
        <f t="shared" si="4"/>
        <v>0</v>
      </c>
      <c r="N18" s="151">
        <f t="shared" si="5"/>
        <v>0</v>
      </c>
      <c r="O18" s="150">
        <v>0</v>
      </c>
      <c r="P18" s="150">
        <v>0</v>
      </c>
      <c r="Q18" s="151">
        <f t="shared" si="6"/>
        <v>0</v>
      </c>
      <c r="R18" s="152">
        <f t="shared" si="7"/>
        <v>0</v>
      </c>
      <c r="S18" s="153">
        <f t="shared" si="7"/>
        <v>0</v>
      </c>
      <c r="T18" s="153">
        <f t="shared" si="7"/>
        <v>0</v>
      </c>
      <c r="U18" s="154">
        <v>0</v>
      </c>
      <c r="V18" s="151">
        <f t="shared" si="8"/>
        <v>0</v>
      </c>
      <c r="W18" s="151">
        <f t="shared" si="9"/>
        <v>0</v>
      </c>
      <c r="X18" s="150">
        <v>0</v>
      </c>
      <c r="Y18" s="151">
        <f t="shared" si="10"/>
        <v>0</v>
      </c>
      <c r="Z18" s="151">
        <f t="shared" si="11"/>
        <v>0</v>
      </c>
      <c r="AA18" s="152">
        <f t="shared" si="12"/>
        <v>0</v>
      </c>
      <c r="AB18" s="153">
        <f t="shared" si="12"/>
        <v>0</v>
      </c>
      <c r="AC18" s="153">
        <f t="shared" si="12"/>
        <v>0</v>
      </c>
      <c r="AD18" s="154">
        <v>0</v>
      </c>
      <c r="AE18" s="151">
        <f t="shared" si="13"/>
        <v>0</v>
      </c>
      <c r="AF18" s="151">
        <f t="shared" si="14"/>
        <v>0</v>
      </c>
      <c r="AG18" s="150">
        <v>0</v>
      </c>
      <c r="AH18" s="151">
        <v>0</v>
      </c>
      <c r="AI18" s="151">
        <f t="shared" si="15"/>
        <v>0</v>
      </c>
      <c r="AJ18" s="150">
        <f t="shared" si="16"/>
        <v>0</v>
      </c>
      <c r="AK18" s="151">
        <f t="shared" si="16"/>
        <v>0</v>
      </c>
      <c r="AL18" s="151">
        <f t="shared" si="16"/>
        <v>0</v>
      </c>
      <c r="AM18" s="154">
        <v>0</v>
      </c>
      <c r="AN18" s="151">
        <f t="shared" si="17"/>
        <v>0</v>
      </c>
      <c r="AO18" s="151">
        <f t="shared" si="18"/>
        <v>0</v>
      </c>
      <c r="AP18" s="150">
        <v>0</v>
      </c>
      <c r="AQ18" s="151">
        <f t="shared" si="19"/>
        <v>0</v>
      </c>
      <c r="AR18" s="151">
        <f t="shared" si="20"/>
        <v>0</v>
      </c>
      <c r="AS18" s="150">
        <f t="shared" si="21"/>
        <v>0</v>
      </c>
      <c r="AT18" s="151">
        <f t="shared" si="21"/>
        <v>0</v>
      </c>
      <c r="AU18" s="151">
        <f t="shared" si="21"/>
        <v>0</v>
      </c>
      <c r="AV18" s="154">
        <v>0</v>
      </c>
      <c r="AW18" s="151">
        <f t="shared" si="22"/>
        <v>0</v>
      </c>
      <c r="AX18" s="151">
        <f t="shared" si="23"/>
        <v>0</v>
      </c>
      <c r="AY18" s="150">
        <v>0</v>
      </c>
      <c r="AZ18" s="151">
        <v>0</v>
      </c>
      <c r="BA18" s="151">
        <f t="shared" si="24"/>
        <v>0</v>
      </c>
      <c r="BB18" s="150">
        <f t="shared" si="25"/>
        <v>0</v>
      </c>
      <c r="BC18" s="151">
        <f t="shared" si="25"/>
        <v>0</v>
      </c>
      <c r="BD18" s="151">
        <f t="shared" si="25"/>
        <v>0</v>
      </c>
      <c r="BE18" s="150">
        <v>0</v>
      </c>
      <c r="BF18" s="151">
        <f t="shared" si="26"/>
        <v>0</v>
      </c>
      <c r="BG18" s="151">
        <f t="shared" si="27"/>
        <v>0</v>
      </c>
      <c r="BH18" s="150">
        <v>0</v>
      </c>
      <c r="BI18" s="151">
        <v>0</v>
      </c>
      <c r="BJ18" s="151">
        <f t="shared" si="28"/>
        <v>0</v>
      </c>
      <c r="BK18" s="150">
        <f t="shared" si="29"/>
        <v>0</v>
      </c>
      <c r="BL18" s="151">
        <f t="shared" si="29"/>
        <v>0</v>
      </c>
      <c r="BM18" s="151">
        <f t="shared" si="29"/>
        <v>0</v>
      </c>
      <c r="BN18" s="207">
        <f t="shared" si="30"/>
        <v>0</v>
      </c>
      <c r="BO18" s="208">
        <f t="shared" si="31"/>
        <v>0</v>
      </c>
    </row>
    <row r="19" spans="1:67" s="155" customFormat="1" ht="16.5">
      <c r="A19" s="148">
        <v>12</v>
      </c>
      <c r="B19" s="149" t="s">
        <v>540</v>
      </c>
      <c r="C19" s="150"/>
      <c r="D19" s="151">
        <f t="shared" si="0"/>
        <v>0</v>
      </c>
      <c r="E19" s="151">
        <f t="shared" si="1"/>
        <v>0</v>
      </c>
      <c r="F19" s="150">
        <v>2</v>
      </c>
      <c r="G19" s="151">
        <f>1.822*F19</f>
        <v>3.6440000000000001</v>
      </c>
      <c r="H19" s="151">
        <f t="shared" si="2"/>
        <v>21.864000000000001</v>
      </c>
      <c r="I19" s="152">
        <f t="shared" si="3"/>
        <v>2</v>
      </c>
      <c r="J19" s="153">
        <f t="shared" si="3"/>
        <v>3.6440000000000001</v>
      </c>
      <c r="K19" s="153">
        <f t="shared" si="3"/>
        <v>21.864000000000001</v>
      </c>
      <c r="L19" s="154">
        <v>0</v>
      </c>
      <c r="M19" s="151">
        <f t="shared" si="4"/>
        <v>0</v>
      </c>
      <c r="N19" s="151">
        <f t="shared" si="5"/>
        <v>0</v>
      </c>
      <c r="O19" s="150">
        <v>0</v>
      </c>
      <c r="P19" s="150">
        <v>0</v>
      </c>
      <c r="Q19" s="151">
        <f t="shared" si="6"/>
        <v>0</v>
      </c>
      <c r="R19" s="152">
        <f t="shared" si="7"/>
        <v>0</v>
      </c>
      <c r="S19" s="153">
        <f t="shared" si="7"/>
        <v>0</v>
      </c>
      <c r="T19" s="153">
        <f t="shared" si="7"/>
        <v>0</v>
      </c>
      <c r="U19" s="154"/>
      <c r="V19" s="151">
        <f t="shared" si="8"/>
        <v>0</v>
      </c>
      <c r="W19" s="151">
        <f t="shared" si="9"/>
        <v>0</v>
      </c>
      <c r="X19" s="150"/>
      <c r="Y19" s="151">
        <f t="shared" si="10"/>
        <v>0</v>
      </c>
      <c r="Z19" s="151">
        <f t="shared" si="11"/>
        <v>0</v>
      </c>
      <c r="AA19" s="152">
        <f t="shared" si="12"/>
        <v>0</v>
      </c>
      <c r="AB19" s="153">
        <f t="shared" si="12"/>
        <v>0</v>
      </c>
      <c r="AC19" s="153">
        <f t="shared" si="12"/>
        <v>0</v>
      </c>
      <c r="AD19" s="154"/>
      <c r="AE19" s="151">
        <f t="shared" si="13"/>
        <v>0</v>
      </c>
      <c r="AF19" s="151">
        <f t="shared" si="14"/>
        <v>0</v>
      </c>
      <c r="AG19" s="150"/>
      <c r="AH19" s="151">
        <v>0</v>
      </c>
      <c r="AI19" s="151">
        <f t="shared" si="15"/>
        <v>0</v>
      </c>
      <c r="AJ19" s="150">
        <f t="shared" si="16"/>
        <v>0</v>
      </c>
      <c r="AK19" s="151">
        <f t="shared" si="16"/>
        <v>0</v>
      </c>
      <c r="AL19" s="151">
        <f t="shared" si="16"/>
        <v>0</v>
      </c>
      <c r="AM19" s="154"/>
      <c r="AN19" s="151">
        <f t="shared" si="17"/>
        <v>0</v>
      </c>
      <c r="AO19" s="151">
        <f t="shared" si="18"/>
        <v>0</v>
      </c>
      <c r="AP19" s="150"/>
      <c r="AQ19" s="151">
        <f t="shared" si="19"/>
        <v>0</v>
      </c>
      <c r="AR19" s="151">
        <f t="shared" si="20"/>
        <v>0</v>
      </c>
      <c r="AS19" s="150">
        <f t="shared" si="21"/>
        <v>0</v>
      </c>
      <c r="AT19" s="151">
        <f t="shared" si="21"/>
        <v>0</v>
      </c>
      <c r="AU19" s="151">
        <f t="shared" si="21"/>
        <v>0</v>
      </c>
      <c r="AV19" s="154"/>
      <c r="AW19" s="151">
        <f t="shared" si="22"/>
        <v>0</v>
      </c>
      <c r="AX19" s="151">
        <f t="shared" si="23"/>
        <v>0</v>
      </c>
      <c r="AY19" s="150"/>
      <c r="AZ19" s="151">
        <v>0</v>
      </c>
      <c r="BA19" s="151">
        <f t="shared" si="24"/>
        <v>0</v>
      </c>
      <c r="BB19" s="150">
        <f t="shared" si="25"/>
        <v>0</v>
      </c>
      <c r="BC19" s="151">
        <f t="shared" si="25"/>
        <v>0</v>
      </c>
      <c r="BD19" s="151">
        <f t="shared" si="25"/>
        <v>0</v>
      </c>
      <c r="BE19" s="150">
        <v>0</v>
      </c>
      <c r="BF19" s="151">
        <f t="shared" si="26"/>
        <v>0</v>
      </c>
      <c r="BG19" s="151">
        <f t="shared" si="27"/>
        <v>0</v>
      </c>
      <c r="BH19" s="150">
        <v>0</v>
      </c>
      <c r="BI19" s="151">
        <v>0</v>
      </c>
      <c r="BJ19" s="151">
        <f t="shared" si="28"/>
        <v>0</v>
      </c>
      <c r="BK19" s="150">
        <f t="shared" si="29"/>
        <v>0</v>
      </c>
      <c r="BL19" s="151">
        <f t="shared" si="29"/>
        <v>0</v>
      </c>
      <c r="BM19" s="151">
        <f t="shared" si="29"/>
        <v>0</v>
      </c>
      <c r="BN19" s="207">
        <f t="shared" si="30"/>
        <v>0</v>
      </c>
      <c r="BO19" s="208">
        <f t="shared" si="31"/>
        <v>0</v>
      </c>
    </row>
    <row r="20" spans="1:67" s="155" customFormat="1" ht="16.5">
      <c r="A20" s="148">
        <v>13</v>
      </c>
      <c r="B20" s="149" t="s">
        <v>541</v>
      </c>
      <c r="C20" s="150">
        <v>0</v>
      </c>
      <c r="D20" s="151">
        <f t="shared" si="0"/>
        <v>0</v>
      </c>
      <c r="E20" s="151">
        <f t="shared" si="1"/>
        <v>0</v>
      </c>
      <c r="F20" s="150">
        <v>0</v>
      </c>
      <c r="G20" s="150"/>
      <c r="H20" s="151">
        <f t="shared" si="2"/>
        <v>0</v>
      </c>
      <c r="I20" s="152">
        <f t="shared" si="3"/>
        <v>0</v>
      </c>
      <c r="J20" s="153">
        <f t="shared" si="3"/>
        <v>0</v>
      </c>
      <c r="K20" s="153">
        <f t="shared" si="3"/>
        <v>0</v>
      </c>
      <c r="L20" s="154">
        <v>0</v>
      </c>
      <c r="M20" s="151">
        <f t="shared" si="4"/>
        <v>0</v>
      </c>
      <c r="N20" s="151">
        <f t="shared" si="5"/>
        <v>0</v>
      </c>
      <c r="O20" s="150">
        <v>0</v>
      </c>
      <c r="P20" s="150">
        <v>0</v>
      </c>
      <c r="Q20" s="151">
        <f t="shared" si="6"/>
        <v>0</v>
      </c>
      <c r="R20" s="152">
        <f t="shared" si="7"/>
        <v>0</v>
      </c>
      <c r="S20" s="153">
        <f t="shared" si="7"/>
        <v>0</v>
      </c>
      <c r="T20" s="153">
        <f t="shared" si="7"/>
        <v>0</v>
      </c>
      <c r="U20" s="154">
        <v>0</v>
      </c>
      <c r="V20" s="151">
        <f t="shared" si="8"/>
        <v>0</v>
      </c>
      <c r="W20" s="151">
        <f t="shared" si="9"/>
        <v>0</v>
      </c>
      <c r="X20" s="150">
        <v>0</v>
      </c>
      <c r="Y20" s="151">
        <f t="shared" si="10"/>
        <v>0</v>
      </c>
      <c r="Z20" s="151">
        <f t="shared" si="11"/>
        <v>0</v>
      </c>
      <c r="AA20" s="152">
        <f t="shared" si="12"/>
        <v>0</v>
      </c>
      <c r="AB20" s="153">
        <f t="shared" si="12"/>
        <v>0</v>
      </c>
      <c r="AC20" s="153">
        <f t="shared" si="12"/>
        <v>0</v>
      </c>
      <c r="AD20" s="154">
        <v>0</v>
      </c>
      <c r="AE20" s="151">
        <f t="shared" si="13"/>
        <v>0</v>
      </c>
      <c r="AF20" s="151">
        <f t="shared" si="14"/>
        <v>0</v>
      </c>
      <c r="AG20" s="150">
        <v>0</v>
      </c>
      <c r="AH20" s="151">
        <v>0</v>
      </c>
      <c r="AI20" s="151">
        <f t="shared" si="15"/>
        <v>0</v>
      </c>
      <c r="AJ20" s="150">
        <f t="shared" si="16"/>
        <v>0</v>
      </c>
      <c r="AK20" s="151">
        <f t="shared" si="16"/>
        <v>0</v>
      </c>
      <c r="AL20" s="151">
        <f t="shared" si="16"/>
        <v>0</v>
      </c>
      <c r="AM20" s="154">
        <v>0</v>
      </c>
      <c r="AN20" s="151">
        <f t="shared" si="17"/>
        <v>0</v>
      </c>
      <c r="AO20" s="151">
        <f t="shared" si="18"/>
        <v>0</v>
      </c>
      <c r="AP20" s="150">
        <v>0</v>
      </c>
      <c r="AQ20" s="151">
        <f>AP21</f>
        <v>0</v>
      </c>
      <c r="AR20" s="151">
        <f t="shared" si="20"/>
        <v>0</v>
      </c>
      <c r="AS20" s="150">
        <f t="shared" si="21"/>
        <v>0</v>
      </c>
      <c r="AT20" s="151">
        <f t="shared" si="21"/>
        <v>0</v>
      </c>
      <c r="AU20" s="151">
        <f t="shared" si="21"/>
        <v>0</v>
      </c>
      <c r="AV20" s="154"/>
      <c r="AW20" s="151">
        <f t="shared" si="22"/>
        <v>0</v>
      </c>
      <c r="AX20" s="151">
        <f t="shared" si="23"/>
        <v>0</v>
      </c>
      <c r="AY20" s="150"/>
      <c r="AZ20" s="151">
        <v>0</v>
      </c>
      <c r="BA20" s="151">
        <f t="shared" si="24"/>
        <v>0</v>
      </c>
      <c r="BB20" s="150">
        <f t="shared" si="25"/>
        <v>0</v>
      </c>
      <c r="BC20" s="151">
        <f t="shared" si="25"/>
        <v>0</v>
      </c>
      <c r="BD20" s="151">
        <f t="shared" si="25"/>
        <v>0</v>
      </c>
      <c r="BE20" s="150">
        <v>0</v>
      </c>
      <c r="BF20" s="151">
        <f t="shared" si="26"/>
        <v>0</v>
      </c>
      <c r="BG20" s="151">
        <f t="shared" si="27"/>
        <v>0</v>
      </c>
      <c r="BH20" s="150">
        <v>0</v>
      </c>
      <c r="BI20" s="151">
        <v>0</v>
      </c>
      <c r="BJ20" s="151">
        <f t="shared" si="28"/>
        <v>0</v>
      </c>
      <c r="BK20" s="150">
        <f t="shared" si="29"/>
        <v>0</v>
      </c>
      <c r="BL20" s="151">
        <f t="shared" si="29"/>
        <v>0</v>
      </c>
      <c r="BM20" s="151">
        <f t="shared" si="29"/>
        <v>0</v>
      </c>
      <c r="BN20" s="207">
        <f t="shared" si="30"/>
        <v>0</v>
      </c>
      <c r="BO20" s="208">
        <f t="shared" si="31"/>
        <v>0</v>
      </c>
    </row>
    <row r="21" spans="1:67" s="155" customFormat="1" ht="16.5">
      <c r="A21" s="148">
        <v>14</v>
      </c>
      <c r="B21" s="149" t="s">
        <v>542</v>
      </c>
      <c r="C21" s="150">
        <v>1</v>
      </c>
      <c r="D21" s="151">
        <f t="shared" si="0"/>
        <v>4.6840000000000002</v>
      </c>
      <c r="E21" s="151">
        <f t="shared" si="1"/>
        <v>28.103999999999999</v>
      </c>
      <c r="F21" s="150">
        <v>1</v>
      </c>
      <c r="G21" s="151">
        <f>2.822*F21</f>
        <v>2.8220000000000001</v>
      </c>
      <c r="H21" s="151">
        <f t="shared" si="2"/>
        <v>16.932000000000002</v>
      </c>
      <c r="I21" s="152">
        <f t="shared" si="3"/>
        <v>2</v>
      </c>
      <c r="J21" s="153">
        <f t="shared" si="3"/>
        <v>7.5060000000000002</v>
      </c>
      <c r="K21" s="153">
        <f t="shared" si="3"/>
        <v>45.036000000000001</v>
      </c>
      <c r="L21" s="154">
        <v>0</v>
      </c>
      <c r="M21" s="151">
        <f t="shared" si="4"/>
        <v>0</v>
      </c>
      <c r="N21" s="151">
        <f t="shared" si="5"/>
        <v>0</v>
      </c>
      <c r="O21" s="150">
        <v>0</v>
      </c>
      <c r="P21" s="150">
        <v>0</v>
      </c>
      <c r="Q21" s="151">
        <f t="shared" si="6"/>
        <v>0</v>
      </c>
      <c r="R21" s="152">
        <f t="shared" si="7"/>
        <v>0</v>
      </c>
      <c r="S21" s="153">
        <f t="shared" si="7"/>
        <v>0</v>
      </c>
      <c r="T21" s="153">
        <f t="shared" si="7"/>
        <v>0</v>
      </c>
      <c r="U21" s="154"/>
      <c r="V21" s="151">
        <f t="shared" si="8"/>
        <v>0</v>
      </c>
      <c r="W21" s="151">
        <f t="shared" si="9"/>
        <v>0</v>
      </c>
      <c r="X21" s="150"/>
      <c r="Y21" s="151">
        <f t="shared" si="10"/>
        <v>0</v>
      </c>
      <c r="Z21" s="151">
        <f t="shared" si="11"/>
        <v>0</v>
      </c>
      <c r="AA21" s="152">
        <f t="shared" si="12"/>
        <v>0</v>
      </c>
      <c r="AB21" s="153">
        <f t="shared" si="12"/>
        <v>0</v>
      </c>
      <c r="AC21" s="153">
        <f t="shared" si="12"/>
        <v>0</v>
      </c>
      <c r="AD21" s="154"/>
      <c r="AE21" s="151">
        <f t="shared" si="13"/>
        <v>0</v>
      </c>
      <c r="AF21" s="151">
        <f t="shared" si="14"/>
        <v>0</v>
      </c>
      <c r="AG21" s="150"/>
      <c r="AH21" s="151">
        <v>0</v>
      </c>
      <c r="AI21" s="151">
        <f t="shared" si="15"/>
        <v>0</v>
      </c>
      <c r="AJ21" s="150">
        <f t="shared" si="16"/>
        <v>0</v>
      </c>
      <c r="AK21" s="151">
        <f t="shared" si="16"/>
        <v>0</v>
      </c>
      <c r="AL21" s="151">
        <f t="shared" si="16"/>
        <v>0</v>
      </c>
      <c r="AM21" s="154"/>
      <c r="AN21" s="151">
        <f t="shared" si="17"/>
        <v>0</v>
      </c>
      <c r="AO21" s="151">
        <f t="shared" si="18"/>
        <v>0</v>
      </c>
      <c r="AP21" s="150"/>
      <c r="AQ21" s="151">
        <f t="shared" si="19"/>
        <v>0</v>
      </c>
      <c r="AR21" s="151">
        <f t="shared" si="20"/>
        <v>0</v>
      </c>
      <c r="AS21" s="150">
        <f t="shared" si="21"/>
        <v>0</v>
      </c>
      <c r="AT21" s="151">
        <f t="shared" si="21"/>
        <v>0</v>
      </c>
      <c r="AU21" s="151">
        <f t="shared" si="21"/>
        <v>0</v>
      </c>
      <c r="AV21" s="154"/>
      <c r="AW21" s="151">
        <f t="shared" si="22"/>
        <v>0</v>
      </c>
      <c r="AX21" s="151">
        <f t="shared" si="23"/>
        <v>0</v>
      </c>
      <c r="AY21" s="150"/>
      <c r="AZ21" s="151">
        <v>0</v>
      </c>
      <c r="BA21" s="151">
        <f t="shared" si="24"/>
        <v>0</v>
      </c>
      <c r="BB21" s="150">
        <f t="shared" si="25"/>
        <v>0</v>
      </c>
      <c r="BC21" s="151">
        <f t="shared" si="25"/>
        <v>0</v>
      </c>
      <c r="BD21" s="151">
        <f t="shared" si="25"/>
        <v>0</v>
      </c>
      <c r="BE21" s="150">
        <v>1</v>
      </c>
      <c r="BF21" s="151">
        <f t="shared" si="26"/>
        <v>4.6840000000000002</v>
      </c>
      <c r="BG21" s="151">
        <f t="shared" si="27"/>
        <v>28.103999999999999</v>
      </c>
      <c r="BH21" s="150">
        <v>1</v>
      </c>
      <c r="BI21" s="151">
        <v>2.8220000000000001</v>
      </c>
      <c r="BJ21" s="151">
        <f t="shared" si="28"/>
        <v>16.932000000000002</v>
      </c>
      <c r="BK21" s="150">
        <f t="shared" si="29"/>
        <v>2</v>
      </c>
      <c r="BL21" s="151">
        <f t="shared" si="29"/>
        <v>7.5060000000000002</v>
      </c>
      <c r="BM21" s="151">
        <f t="shared" si="29"/>
        <v>45.036000000000001</v>
      </c>
      <c r="BN21" s="207">
        <f t="shared" si="30"/>
        <v>22.518000000000001</v>
      </c>
      <c r="BO21" s="208">
        <f t="shared" si="31"/>
        <v>45</v>
      </c>
    </row>
    <row r="22" spans="1:67" s="155" customFormat="1" ht="16.5">
      <c r="A22" s="148">
        <v>15</v>
      </c>
      <c r="B22" s="149" t="s">
        <v>543</v>
      </c>
      <c r="C22" s="150"/>
      <c r="D22" s="151">
        <f t="shared" si="0"/>
        <v>0</v>
      </c>
      <c r="E22" s="151">
        <f t="shared" si="1"/>
        <v>0</v>
      </c>
      <c r="F22" s="150"/>
      <c r="G22" s="150"/>
      <c r="H22" s="151">
        <f t="shared" si="2"/>
        <v>0</v>
      </c>
      <c r="I22" s="152">
        <f t="shared" si="3"/>
        <v>0</v>
      </c>
      <c r="J22" s="153">
        <f t="shared" si="3"/>
        <v>0</v>
      </c>
      <c r="K22" s="153">
        <f t="shared" si="3"/>
        <v>0</v>
      </c>
      <c r="L22" s="154">
        <v>0</v>
      </c>
      <c r="M22" s="151">
        <f t="shared" si="4"/>
        <v>0</v>
      </c>
      <c r="N22" s="151">
        <f t="shared" si="5"/>
        <v>0</v>
      </c>
      <c r="O22" s="150">
        <v>0</v>
      </c>
      <c r="P22" s="150">
        <v>0</v>
      </c>
      <c r="Q22" s="151">
        <f t="shared" si="6"/>
        <v>0</v>
      </c>
      <c r="R22" s="152">
        <f t="shared" si="7"/>
        <v>0</v>
      </c>
      <c r="S22" s="153">
        <f t="shared" si="7"/>
        <v>0</v>
      </c>
      <c r="T22" s="153">
        <f t="shared" si="7"/>
        <v>0</v>
      </c>
      <c r="U22" s="154"/>
      <c r="V22" s="151">
        <f t="shared" si="8"/>
        <v>0</v>
      </c>
      <c r="W22" s="151">
        <f t="shared" si="9"/>
        <v>0</v>
      </c>
      <c r="X22" s="150"/>
      <c r="Y22" s="151">
        <f t="shared" si="10"/>
        <v>0</v>
      </c>
      <c r="Z22" s="151">
        <f t="shared" si="11"/>
        <v>0</v>
      </c>
      <c r="AA22" s="152">
        <f t="shared" si="12"/>
        <v>0</v>
      </c>
      <c r="AB22" s="153">
        <f t="shared" si="12"/>
        <v>0</v>
      </c>
      <c r="AC22" s="153">
        <f t="shared" si="12"/>
        <v>0</v>
      </c>
      <c r="AD22" s="154"/>
      <c r="AE22" s="151">
        <f t="shared" si="13"/>
        <v>0</v>
      </c>
      <c r="AF22" s="151">
        <f t="shared" si="14"/>
        <v>0</v>
      </c>
      <c r="AG22" s="150"/>
      <c r="AH22" s="151">
        <v>0</v>
      </c>
      <c r="AI22" s="151">
        <f t="shared" si="15"/>
        <v>0</v>
      </c>
      <c r="AJ22" s="150">
        <f t="shared" si="16"/>
        <v>0</v>
      </c>
      <c r="AK22" s="151">
        <f t="shared" si="16"/>
        <v>0</v>
      </c>
      <c r="AL22" s="151">
        <f t="shared" si="16"/>
        <v>0</v>
      </c>
      <c r="AM22" s="154"/>
      <c r="AN22" s="151">
        <f t="shared" si="17"/>
        <v>0</v>
      </c>
      <c r="AO22" s="151">
        <f t="shared" si="18"/>
        <v>0</v>
      </c>
      <c r="AP22" s="150"/>
      <c r="AQ22" s="151">
        <f t="shared" si="19"/>
        <v>0</v>
      </c>
      <c r="AR22" s="151">
        <f t="shared" si="20"/>
        <v>0</v>
      </c>
      <c r="AS22" s="150">
        <f t="shared" si="21"/>
        <v>0</v>
      </c>
      <c r="AT22" s="151">
        <f t="shared" si="21"/>
        <v>0</v>
      </c>
      <c r="AU22" s="151">
        <f t="shared" si="21"/>
        <v>0</v>
      </c>
      <c r="AV22" s="154"/>
      <c r="AW22" s="151">
        <f t="shared" si="22"/>
        <v>0</v>
      </c>
      <c r="AX22" s="151">
        <f t="shared" si="23"/>
        <v>0</v>
      </c>
      <c r="AY22" s="150"/>
      <c r="AZ22" s="151">
        <v>0</v>
      </c>
      <c r="BA22" s="151">
        <f t="shared" si="24"/>
        <v>0</v>
      </c>
      <c r="BB22" s="150">
        <f t="shared" si="25"/>
        <v>0</v>
      </c>
      <c r="BC22" s="151">
        <f t="shared" si="25"/>
        <v>0</v>
      </c>
      <c r="BD22" s="151">
        <f t="shared" si="25"/>
        <v>0</v>
      </c>
      <c r="BE22" s="150">
        <v>0</v>
      </c>
      <c r="BF22" s="151">
        <f t="shared" si="26"/>
        <v>0</v>
      </c>
      <c r="BG22" s="151">
        <f t="shared" si="27"/>
        <v>0</v>
      </c>
      <c r="BH22" s="150">
        <v>0</v>
      </c>
      <c r="BI22" s="151">
        <v>0</v>
      </c>
      <c r="BJ22" s="151">
        <f t="shared" si="28"/>
        <v>0</v>
      </c>
      <c r="BK22" s="150">
        <f t="shared" si="29"/>
        <v>0</v>
      </c>
      <c r="BL22" s="151">
        <f t="shared" si="29"/>
        <v>0</v>
      </c>
      <c r="BM22" s="151">
        <f t="shared" si="29"/>
        <v>0</v>
      </c>
      <c r="BN22" s="207">
        <f t="shared" si="30"/>
        <v>0</v>
      </c>
      <c r="BO22" s="208">
        <f t="shared" si="31"/>
        <v>0</v>
      </c>
    </row>
    <row r="23" spans="1:67" s="155" customFormat="1" ht="16.5">
      <c r="A23" s="148">
        <v>16</v>
      </c>
      <c r="B23" s="149" t="s">
        <v>544</v>
      </c>
      <c r="C23" s="150"/>
      <c r="D23" s="151">
        <f t="shared" si="0"/>
        <v>0</v>
      </c>
      <c r="E23" s="151">
        <f t="shared" si="1"/>
        <v>0</v>
      </c>
      <c r="F23" s="150">
        <v>1</v>
      </c>
      <c r="G23" s="151">
        <f>3.322*F23</f>
        <v>3.3220000000000001</v>
      </c>
      <c r="H23" s="151">
        <f t="shared" si="2"/>
        <v>19.932000000000002</v>
      </c>
      <c r="I23" s="152">
        <f t="shared" si="3"/>
        <v>1</v>
      </c>
      <c r="J23" s="153">
        <f t="shared" si="3"/>
        <v>3.3220000000000001</v>
      </c>
      <c r="K23" s="153">
        <f t="shared" si="3"/>
        <v>19.932000000000002</v>
      </c>
      <c r="L23" s="154">
        <v>0</v>
      </c>
      <c r="M23" s="151">
        <f t="shared" si="4"/>
        <v>0</v>
      </c>
      <c r="N23" s="151">
        <f t="shared" si="5"/>
        <v>0</v>
      </c>
      <c r="O23" s="150">
        <v>1</v>
      </c>
      <c r="P23" s="151">
        <f>3.322*O23</f>
        <v>3.3220000000000001</v>
      </c>
      <c r="Q23" s="151">
        <f t="shared" si="6"/>
        <v>19.932000000000002</v>
      </c>
      <c r="R23" s="152">
        <f t="shared" si="7"/>
        <v>1</v>
      </c>
      <c r="S23" s="153">
        <f t="shared" si="7"/>
        <v>3.3220000000000001</v>
      </c>
      <c r="T23" s="153">
        <f t="shared" si="7"/>
        <v>19.932000000000002</v>
      </c>
      <c r="U23" s="154"/>
      <c r="V23" s="151">
        <f t="shared" si="8"/>
        <v>0</v>
      </c>
      <c r="W23" s="151">
        <f t="shared" si="9"/>
        <v>0</v>
      </c>
      <c r="X23" s="150"/>
      <c r="Y23" s="151">
        <f t="shared" si="10"/>
        <v>0</v>
      </c>
      <c r="Z23" s="151">
        <f t="shared" si="11"/>
        <v>0</v>
      </c>
      <c r="AA23" s="152">
        <f t="shared" si="12"/>
        <v>0</v>
      </c>
      <c r="AB23" s="153">
        <f t="shared" si="12"/>
        <v>0</v>
      </c>
      <c r="AC23" s="153">
        <f t="shared" si="12"/>
        <v>0</v>
      </c>
      <c r="AD23" s="154"/>
      <c r="AE23" s="151">
        <f t="shared" si="13"/>
        <v>0</v>
      </c>
      <c r="AF23" s="151">
        <f t="shared" si="14"/>
        <v>0</v>
      </c>
      <c r="AG23" s="150"/>
      <c r="AH23" s="151">
        <v>0</v>
      </c>
      <c r="AI23" s="151">
        <f t="shared" si="15"/>
        <v>0</v>
      </c>
      <c r="AJ23" s="150">
        <f t="shared" si="16"/>
        <v>0</v>
      </c>
      <c r="AK23" s="151">
        <f t="shared" si="16"/>
        <v>0</v>
      </c>
      <c r="AL23" s="151">
        <f t="shared" si="16"/>
        <v>0</v>
      </c>
      <c r="AM23" s="154"/>
      <c r="AN23" s="151">
        <f t="shared" si="17"/>
        <v>0</v>
      </c>
      <c r="AO23" s="151">
        <f t="shared" si="18"/>
        <v>0</v>
      </c>
      <c r="AP23" s="150"/>
      <c r="AQ23" s="151">
        <f t="shared" si="19"/>
        <v>0</v>
      </c>
      <c r="AR23" s="151">
        <f t="shared" si="20"/>
        <v>0</v>
      </c>
      <c r="AS23" s="150">
        <f t="shared" si="21"/>
        <v>0</v>
      </c>
      <c r="AT23" s="151">
        <f t="shared" si="21"/>
        <v>0</v>
      </c>
      <c r="AU23" s="151">
        <f t="shared" si="21"/>
        <v>0</v>
      </c>
      <c r="AV23" s="154"/>
      <c r="AW23" s="151">
        <f t="shared" si="22"/>
        <v>0</v>
      </c>
      <c r="AX23" s="151">
        <f t="shared" si="23"/>
        <v>0</v>
      </c>
      <c r="AY23" s="150"/>
      <c r="AZ23" s="151">
        <v>0</v>
      </c>
      <c r="BA23" s="151">
        <f t="shared" si="24"/>
        <v>0</v>
      </c>
      <c r="BB23" s="150">
        <f t="shared" si="25"/>
        <v>0</v>
      </c>
      <c r="BC23" s="151">
        <f t="shared" si="25"/>
        <v>0</v>
      </c>
      <c r="BD23" s="151">
        <f t="shared" si="25"/>
        <v>0</v>
      </c>
      <c r="BE23" s="150">
        <v>0</v>
      </c>
      <c r="BF23" s="151">
        <f t="shared" si="26"/>
        <v>0</v>
      </c>
      <c r="BG23" s="151">
        <f t="shared" si="27"/>
        <v>0</v>
      </c>
      <c r="BH23" s="150">
        <v>1</v>
      </c>
      <c r="BI23" s="151">
        <v>3.2980000000000018</v>
      </c>
      <c r="BJ23" s="151">
        <f t="shared" si="28"/>
        <v>19.788000000000011</v>
      </c>
      <c r="BK23" s="150">
        <f t="shared" si="29"/>
        <v>1</v>
      </c>
      <c r="BL23" s="151">
        <f t="shared" si="29"/>
        <v>3.2980000000000018</v>
      </c>
      <c r="BM23" s="151">
        <f t="shared" si="29"/>
        <v>19.788000000000011</v>
      </c>
      <c r="BN23" s="207">
        <f t="shared" si="30"/>
        <v>9.8940000000000055</v>
      </c>
      <c r="BO23" s="208">
        <f t="shared" si="31"/>
        <v>19.8</v>
      </c>
    </row>
    <row r="24" spans="1:67" s="155" customFormat="1" ht="16.5">
      <c r="A24" s="148">
        <v>17</v>
      </c>
      <c r="B24" s="149" t="s">
        <v>545</v>
      </c>
      <c r="C24" s="150">
        <v>0</v>
      </c>
      <c r="D24" s="151">
        <f t="shared" si="0"/>
        <v>0</v>
      </c>
      <c r="E24" s="151">
        <f t="shared" si="1"/>
        <v>0</v>
      </c>
      <c r="F24" s="150">
        <v>0</v>
      </c>
      <c r="G24" s="150"/>
      <c r="H24" s="151">
        <f t="shared" si="2"/>
        <v>0</v>
      </c>
      <c r="I24" s="152">
        <f t="shared" si="3"/>
        <v>0</v>
      </c>
      <c r="J24" s="153">
        <f t="shared" si="3"/>
        <v>0</v>
      </c>
      <c r="K24" s="153">
        <f t="shared" si="3"/>
        <v>0</v>
      </c>
      <c r="L24" s="154">
        <v>0</v>
      </c>
      <c r="M24" s="151">
        <f t="shared" si="4"/>
        <v>0</v>
      </c>
      <c r="N24" s="151">
        <f t="shared" si="5"/>
        <v>0</v>
      </c>
      <c r="O24" s="150">
        <v>0</v>
      </c>
      <c r="P24" s="150">
        <v>0</v>
      </c>
      <c r="Q24" s="151">
        <f t="shared" si="6"/>
        <v>0</v>
      </c>
      <c r="R24" s="152">
        <f t="shared" si="7"/>
        <v>0</v>
      </c>
      <c r="S24" s="153">
        <f t="shared" si="7"/>
        <v>0</v>
      </c>
      <c r="T24" s="153">
        <f t="shared" si="7"/>
        <v>0</v>
      </c>
      <c r="U24" s="154">
        <v>0</v>
      </c>
      <c r="V24" s="151">
        <f t="shared" si="8"/>
        <v>0</v>
      </c>
      <c r="W24" s="151">
        <f t="shared" si="9"/>
        <v>0</v>
      </c>
      <c r="X24" s="150">
        <v>0</v>
      </c>
      <c r="Y24" s="151">
        <f t="shared" si="10"/>
        <v>0</v>
      </c>
      <c r="Z24" s="151">
        <f t="shared" si="11"/>
        <v>0</v>
      </c>
      <c r="AA24" s="152">
        <f t="shared" si="12"/>
        <v>0</v>
      </c>
      <c r="AB24" s="153">
        <f t="shared" si="12"/>
        <v>0</v>
      </c>
      <c r="AC24" s="153">
        <f t="shared" si="12"/>
        <v>0</v>
      </c>
      <c r="AD24" s="154">
        <v>0</v>
      </c>
      <c r="AE24" s="151">
        <f t="shared" si="13"/>
        <v>0</v>
      </c>
      <c r="AF24" s="151">
        <f t="shared" si="14"/>
        <v>0</v>
      </c>
      <c r="AG24" s="150">
        <v>0</v>
      </c>
      <c r="AH24" s="151">
        <v>0</v>
      </c>
      <c r="AI24" s="151">
        <f t="shared" si="15"/>
        <v>0</v>
      </c>
      <c r="AJ24" s="150">
        <f t="shared" si="16"/>
        <v>0</v>
      </c>
      <c r="AK24" s="151">
        <f t="shared" si="16"/>
        <v>0</v>
      </c>
      <c r="AL24" s="151">
        <f t="shared" si="16"/>
        <v>0</v>
      </c>
      <c r="AM24" s="154">
        <v>0</v>
      </c>
      <c r="AN24" s="151">
        <f t="shared" si="17"/>
        <v>0</v>
      </c>
      <c r="AO24" s="151">
        <f t="shared" si="18"/>
        <v>0</v>
      </c>
      <c r="AP24" s="150">
        <v>0</v>
      </c>
      <c r="AQ24" s="151">
        <f t="shared" si="19"/>
        <v>0</v>
      </c>
      <c r="AR24" s="151">
        <f t="shared" si="20"/>
        <v>0</v>
      </c>
      <c r="AS24" s="150">
        <f t="shared" si="21"/>
        <v>0</v>
      </c>
      <c r="AT24" s="151">
        <f t="shared" si="21"/>
        <v>0</v>
      </c>
      <c r="AU24" s="151">
        <f t="shared" si="21"/>
        <v>0</v>
      </c>
      <c r="AV24" s="154">
        <v>0</v>
      </c>
      <c r="AW24" s="151">
        <f t="shared" si="22"/>
        <v>0</v>
      </c>
      <c r="AX24" s="151">
        <f t="shared" si="23"/>
        <v>0</v>
      </c>
      <c r="AY24" s="150">
        <v>0</v>
      </c>
      <c r="AZ24" s="151">
        <v>0</v>
      </c>
      <c r="BA24" s="151">
        <f t="shared" si="24"/>
        <v>0</v>
      </c>
      <c r="BB24" s="150">
        <f t="shared" si="25"/>
        <v>0</v>
      </c>
      <c r="BC24" s="151">
        <f t="shared" si="25"/>
        <v>0</v>
      </c>
      <c r="BD24" s="151">
        <f t="shared" si="25"/>
        <v>0</v>
      </c>
      <c r="BE24" s="150">
        <v>0</v>
      </c>
      <c r="BF24" s="151">
        <f t="shared" si="26"/>
        <v>0</v>
      </c>
      <c r="BG24" s="151">
        <f t="shared" si="27"/>
        <v>0</v>
      </c>
      <c r="BH24" s="150">
        <v>0</v>
      </c>
      <c r="BI24" s="151">
        <v>0</v>
      </c>
      <c r="BJ24" s="151">
        <f t="shared" si="28"/>
        <v>0</v>
      </c>
      <c r="BK24" s="150">
        <f t="shared" si="29"/>
        <v>0</v>
      </c>
      <c r="BL24" s="151">
        <f t="shared" si="29"/>
        <v>0</v>
      </c>
      <c r="BM24" s="151">
        <f t="shared" si="29"/>
        <v>0</v>
      </c>
      <c r="BN24" s="207">
        <f t="shared" si="30"/>
        <v>0</v>
      </c>
      <c r="BO24" s="208">
        <f t="shared" si="31"/>
        <v>0</v>
      </c>
    </row>
    <row r="25" spans="1:67" s="155" customFormat="1" ht="16.5">
      <c r="A25" s="148">
        <v>18</v>
      </c>
      <c r="B25" s="156" t="s">
        <v>546</v>
      </c>
      <c r="C25" s="150">
        <v>0</v>
      </c>
      <c r="D25" s="151">
        <f t="shared" si="0"/>
        <v>0</v>
      </c>
      <c r="E25" s="151">
        <f t="shared" si="1"/>
        <v>0</v>
      </c>
      <c r="F25" s="150">
        <v>0</v>
      </c>
      <c r="G25" s="150"/>
      <c r="H25" s="151">
        <f t="shared" si="2"/>
        <v>0</v>
      </c>
      <c r="I25" s="152">
        <f t="shared" si="3"/>
        <v>0</v>
      </c>
      <c r="J25" s="153">
        <f t="shared" si="3"/>
        <v>0</v>
      </c>
      <c r="K25" s="153">
        <f t="shared" si="3"/>
        <v>0</v>
      </c>
      <c r="L25" s="154">
        <v>0</v>
      </c>
      <c r="M25" s="151">
        <f t="shared" si="4"/>
        <v>0</v>
      </c>
      <c r="N25" s="151">
        <f t="shared" si="5"/>
        <v>0</v>
      </c>
      <c r="O25" s="150">
        <v>0</v>
      </c>
      <c r="P25" s="150">
        <v>0</v>
      </c>
      <c r="Q25" s="151">
        <f t="shared" si="6"/>
        <v>0</v>
      </c>
      <c r="R25" s="152">
        <f t="shared" si="7"/>
        <v>0</v>
      </c>
      <c r="S25" s="153">
        <f t="shared" si="7"/>
        <v>0</v>
      </c>
      <c r="T25" s="153">
        <f t="shared" si="7"/>
        <v>0</v>
      </c>
      <c r="U25" s="154">
        <v>0</v>
      </c>
      <c r="V25" s="151">
        <f t="shared" si="8"/>
        <v>0</v>
      </c>
      <c r="W25" s="151">
        <f t="shared" si="9"/>
        <v>0</v>
      </c>
      <c r="X25" s="150">
        <v>0</v>
      </c>
      <c r="Y25" s="151">
        <f t="shared" si="10"/>
        <v>0</v>
      </c>
      <c r="Z25" s="151">
        <f t="shared" si="11"/>
        <v>0</v>
      </c>
      <c r="AA25" s="152">
        <f t="shared" si="12"/>
        <v>0</v>
      </c>
      <c r="AB25" s="153">
        <f t="shared" si="12"/>
        <v>0</v>
      </c>
      <c r="AC25" s="153">
        <f t="shared" si="12"/>
        <v>0</v>
      </c>
      <c r="AD25" s="154">
        <v>0</v>
      </c>
      <c r="AE25" s="151">
        <f t="shared" si="13"/>
        <v>0</v>
      </c>
      <c r="AF25" s="151">
        <f t="shared" si="14"/>
        <v>0</v>
      </c>
      <c r="AG25" s="150">
        <v>0</v>
      </c>
      <c r="AH25" s="151">
        <v>0</v>
      </c>
      <c r="AI25" s="151">
        <f t="shared" si="15"/>
        <v>0</v>
      </c>
      <c r="AJ25" s="150">
        <f t="shared" si="16"/>
        <v>0</v>
      </c>
      <c r="AK25" s="151">
        <f t="shared" si="16"/>
        <v>0</v>
      </c>
      <c r="AL25" s="151">
        <f t="shared" si="16"/>
        <v>0</v>
      </c>
      <c r="AM25" s="154">
        <v>0</v>
      </c>
      <c r="AN25" s="151">
        <f t="shared" si="17"/>
        <v>0</v>
      </c>
      <c r="AO25" s="151">
        <f t="shared" si="18"/>
        <v>0</v>
      </c>
      <c r="AP25" s="150">
        <v>0</v>
      </c>
      <c r="AQ25" s="151">
        <f t="shared" si="19"/>
        <v>0</v>
      </c>
      <c r="AR25" s="151">
        <f t="shared" si="20"/>
        <v>0</v>
      </c>
      <c r="AS25" s="150">
        <f t="shared" si="21"/>
        <v>0</v>
      </c>
      <c r="AT25" s="151">
        <f t="shared" si="21"/>
        <v>0</v>
      </c>
      <c r="AU25" s="151">
        <f t="shared" si="21"/>
        <v>0</v>
      </c>
      <c r="AV25" s="154">
        <v>0</v>
      </c>
      <c r="AW25" s="151">
        <f t="shared" si="22"/>
        <v>0</v>
      </c>
      <c r="AX25" s="151">
        <f t="shared" si="23"/>
        <v>0</v>
      </c>
      <c r="AY25" s="150">
        <v>0</v>
      </c>
      <c r="AZ25" s="151">
        <v>0</v>
      </c>
      <c r="BA25" s="151">
        <f t="shared" si="24"/>
        <v>0</v>
      </c>
      <c r="BB25" s="150">
        <f t="shared" si="25"/>
        <v>0</v>
      </c>
      <c r="BC25" s="151">
        <f t="shared" si="25"/>
        <v>0</v>
      </c>
      <c r="BD25" s="151">
        <f t="shared" si="25"/>
        <v>0</v>
      </c>
      <c r="BE25" s="150">
        <v>0</v>
      </c>
      <c r="BF25" s="151">
        <f t="shared" si="26"/>
        <v>0</v>
      </c>
      <c r="BG25" s="151">
        <f t="shared" si="27"/>
        <v>0</v>
      </c>
      <c r="BH25" s="150">
        <v>0</v>
      </c>
      <c r="BI25" s="151">
        <v>0</v>
      </c>
      <c r="BJ25" s="151">
        <f t="shared" si="28"/>
        <v>0</v>
      </c>
      <c r="BK25" s="150">
        <f t="shared" si="29"/>
        <v>0</v>
      </c>
      <c r="BL25" s="151">
        <f t="shared" si="29"/>
        <v>0</v>
      </c>
      <c r="BM25" s="151">
        <f t="shared" si="29"/>
        <v>0</v>
      </c>
      <c r="BN25" s="207">
        <f t="shared" si="30"/>
        <v>0</v>
      </c>
      <c r="BO25" s="208">
        <f t="shared" si="31"/>
        <v>0</v>
      </c>
    </row>
    <row r="26" spans="1:67" s="155" customFormat="1" ht="16.5">
      <c r="A26" s="148">
        <v>19</v>
      </c>
      <c r="B26" s="157" t="s">
        <v>547</v>
      </c>
      <c r="C26" s="150">
        <v>0</v>
      </c>
      <c r="D26" s="151">
        <f t="shared" si="0"/>
        <v>0</v>
      </c>
      <c r="E26" s="151">
        <f t="shared" si="1"/>
        <v>0</v>
      </c>
      <c r="F26" s="150">
        <v>0</v>
      </c>
      <c r="G26" s="150"/>
      <c r="H26" s="151">
        <f t="shared" si="2"/>
        <v>0</v>
      </c>
      <c r="I26" s="152">
        <f t="shared" si="3"/>
        <v>0</v>
      </c>
      <c r="J26" s="153">
        <f t="shared" si="3"/>
        <v>0</v>
      </c>
      <c r="K26" s="153">
        <f t="shared" si="3"/>
        <v>0</v>
      </c>
      <c r="L26" s="154">
        <v>0</v>
      </c>
      <c r="M26" s="151">
        <f t="shared" si="4"/>
        <v>0</v>
      </c>
      <c r="N26" s="151">
        <f t="shared" si="5"/>
        <v>0</v>
      </c>
      <c r="O26" s="150">
        <v>0</v>
      </c>
      <c r="P26" s="150">
        <v>0</v>
      </c>
      <c r="Q26" s="151">
        <f t="shared" si="6"/>
        <v>0</v>
      </c>
      <c r="R26" s="152">
        <f t="shared" si="7"/>
        <v>0</v>
      </c>
      <c r="S26" s="153">
        <f t="shared" si="7"/>
        <v>0</v>
      </c>
      <c r="T26" s="153">
        <f t="shared" si="7"/>
        <v>0</v>
      </c>
      <c r="U26" s="154">
        <v>0</v>
      </c>
      <c r="V26" s="151">
        <f t="shared" si="8"/>
        <v>0</v>
      </c>
      <c r="W26" s="151">
        <f t="shared" si="9"/>
        <v>0</v>
      </c>
      <c r="X26" s="150">
        <v>0</v>
      </c>
      <c r="Y26" s="151">
        <f t="shared" si="10"/>
        <v>0</v>
      </c>
      <c r="Z26" s="151">
        <f t="shared" si="11"/>
        <v>0</v>
      </c>
      <c r="AA26" s="152">
        <f t="shared" si="12"/>
        <v>0</v>
      </c>
      <c r="AB26" s="153">
        <f t="shared" si="12"/>
        <v>0</v>
      </c>
      <c r="AC26" s="153">
        <f t="shared" si="12"/>
        <v>0</v>
      </c>
      <c r="AD26" s="154">
        <v>0</v>
      </c>
      <c r="AE26" s="151">
        <f t="shared" si="13"/>
        <v>0</v>
      </c>
      <c r="AF26" s="151">
        <f t="shared" si="14"/>
        <v>0</v>
      </c>
      <c r="AG26" s="150">
        <v>0</v>
      </c>
      <c r="AH26" s="151">
        <v>0</v>
      </c>
      <c r="AI26" s="151">
        <f t="shared" si="15"/>
        <v>0</v>
      </c>
      <c r="AJ26" s="150">
        <f t="shared" si="16"/>
        <v>0</v>
      </c>
      <c r="AK26" s="151">
        <f t="shared" si="16"/>
        <v>0</v>
      </c>
      <c r="AL26" s="151">
        <f t="shared" si="16"/>
        <v>0</v>
      </c>
      <c r="AM26" s="154">
        <v>0</v>
      </c>
      <c r="AN26" s="151">
        <f t="shared" si="17"/>
        <v>0</v>
      </c>
      <c r="AO26" s="151">
        <f t="shared" si="18"/>
        <v>0</v>
      </c>
      <c r="AP26" s="150">
        <v>0</v>
      </c>
      <c r="AQ26" s="151">
        <f t="shared" si="19"/>
        <v>0</v>
      </c>
      <c r="AR26" s="151">
        <f t="shared" si="20"/>
        <v>0</v>
      </c>
      <c r="AS26" s="150">
        <f t="shared" si="21"/>
        <v>0</v>
      </c>
      <c r="AT26" s="151">
        <f t="shared" si="21"/>
        <v>0</v>
      </c>
      <c r="AU26" s="151">
        <f t="shared" si="21"/>
        <v>0</v>
      </c>
      <c r="AV26" s="154">
        <v>0</v>
      </c>
      <c r="AW26" s="151">
        <f t="shared" si="22"/>
        <v>0</v>
      </c>
      <c r="AX26" s="151">
        <f t="shared" si="23"/>
        <v>0</v>
      </c>
      <c r="AY26" s="150">
        <v>0</v>
      </c>
      <c r="AZ26" s="151">
        <v>0</v>
      </c>
      <c r="BA26" s="151">
        <f t="shared" si="24"/>
        <v>0</v>
      </c>
      <c r="BB26" s="150">
        <f t="shared" si="25"/>
        <v>0</v>
      </c>
      <c r="BC26" s="151">
        <f t="shared" si="25"/>
        <v>0</v>
      </c>
      <c r="BD26" s="151">
        <f t="shared" si="25"/>
        <v>0</v>
      </c>
      <c r="BE26" s="150">
        <v>0</v>
      </c>
      <c r="BF26" s="151">
        <f t="shared" si="26"/>
        <v>0</v>
      </c>
      <c r="BG26" s="151">
        <f t="shared" si="27"/>
        <v>0</v>
      </c>
      <c r="BH26" s="150">
        <v>0</v>
      </c>
      <c r="BI26" s="151">
        <v>0</v>
      </c>
      <c r="BJ26" s="151">
        <f t="shared" si="28"/>
        <v>0</v>
      </c>
      <c r="BK26" s="150">
        <f t="shared" si="29"/>
        <v>0</v>
      </c>
      <c r="BL26" s="151">
        <f t="shared" si="29"/>
        <v>0</v>
      </c>
      <c r="BM26" s="151">
        <f t="shared" si="29"/>
        <v>0</v>
      </c>
      <c r="BN26" s="207">
        <f t="shared" si="30"/>
        <v>0</v>
      </c>
      <c r="BO26" s="208">
        <f t="shared" si="31"/>
        <v>0</v>
      </c>
    </row>
    <row r="27" spans="1:67" s="155" customFormat="1" ht="16.5">
      <c r="A27" s="148">
        <v>20</v>
      </c>
      <c r="B27" s="157" t="s">
        <v>548</v>
      </c>
      <c r="C27" s="150"/>
      <c r="D27" s="151">
        <f t="shared" si="0"/>
        <v>0</v>
      </c>
      <c r="E27" s="151">
        <f t="shared" si="1"/>
        <v>0</v>
      </c>
      <c r="F27" s="150">
        <v>1</v>
      </c>
      <c r="G27" s="151">
        <f>0.822*F27</f>
        <v>0.82199999999999995</v>
      </c>
      <c r="H27" s="151">
        <f t="shared" si="2"/>
        <v>4.9319999999999995</v>
      </c>
      <c r="I27" s="152">
        <f t="shared" si="3"/>
        <v>1</v>
      </c>
      <c r="J27" s="153">
        <f t="shared" si="3"/>
        <v>0.82199999999999995</v>
      </c>
      <c r="K27" s="153">
        <f t="shared" si="3"/>
        <v>4.9319999999999995</v>
      </c>
      <c r="L27" s="154">
        <v>0</v>
      </c>
      <c r="M27" s="151">
        <f t="shared" si="4"/>
        <v>0</v>
      </c>
      <c r="N27" s="151">
        <f t="shared" si="5"/>
        <v>0</v>
      </c>
      <c r="O27" s="150">
        <v>0</v>
      </c>
      <c r="P27" s="150">
        <v>0</v>
      </c>
      <c r="Q27" s="151">
        <f t="shared" si="6"/>
        <v>0</v>
      </c>
      <c r="R27" s="152">
        <f t="shared" si="7"/>
        <v>0</v>
      </c>
      <c r="S27" s="153">
        <f t="shared" si="7"/>
        <v>0</v>
      </c>
      <c r="T27" s="153">
        <f t="shared" si="7"/>
        <v>0</v>
      </c>
      <c r="U27" s="154"/>
      <c r="V27" s="151">
        <f t="shared" si="8"/>
        <v>0</v>
      </c>
      <c r="W27" s="151">
        <f t="shared" si="9"/>
        <v>0</v>
      </c>
      <c r="X27" s="150"/>
      <c r="Y27" s="151">
        <f t="shared" si="10"/>
        <v>0</v>
      </c>
      <c r="Z27" s="151">
        <f t="shared" si="11"/>
        <v>0</v>
      </c>
      <c r="AA27" s="152">
        <f t="shared" si="12"/>
        <v>0</v>
      </c>
      <c r="AB27" s="153">
        <f t="shared" si="12"/>
        <v>0</v>
      </c>
      <c r="AC27" s="153">
        <f t="shared" si="12"/>
        <v>0</v>
      </c>
      <c r="AD27" s="154"/>
      <c r="AE27" s="151">
        <f t="shared" si="13"/>
        <v>0</v>
      </c>
      <c r="AF27" s="151">
        <f t="shared" si="14"/>
        <v>0</v>
      </c>
      <c r="AG27" s="150"/>
      <c r="AH27" s="151">
        <v>0</v>
      </c>
      <c r="AI27" s="151">
        <f t="shared" si="15"/>
        <v>0</v>
      </c>
      <c r="AJ27" s="150">
        <f t="shared" si="16"/>
        <v>0</v>
      </c>
      <c r="AK27" s="151">
        <f t="shared" si="16"/>
        <v>0</v>
      </c>
      <c r="AL27" s="151">
        <f t="shared" si="16"/>
        <v>0</v>
      </c>
      <c r="AM27" s="154"/>
      <c r="AN27" s="151">
        <f t="shared" si="17"/>
        <v>0</v>
      </c>
      <c r="AO27" s="151">
        <f t="shared" si="18"/>
        <v>0</v>
      </c>
      <c r="AP27" s="150"/>
      <c r="AQ27" s="151">
        <f t="shared" si="19"/>
        <v>0</v>
      </c>
      <c r="AR27" s="151">
        <f t="shared" si="20"/>
        <v>0</v>
      </c>
      <c r="AS27" s="150">
        <f t="shared" si="21"/>
        <v>0</v>
      </c>
      <c r="AT27" s="151">
        <f t="shared" si="21"/>
        <v>0</v>
      </c>
      <c r="AU27" s="151">
        <f t="shared" si="21"/>
        <v>0</v>
      </c>
      <c r="AV27" s="154"/>
      <c r="AW27" s="151">
        <f t="shared" si="22"/>
        <v>0</v>
      </c>
      <c r="AX27" s="151">
        <f t="shared" si="23"/>
        <v>0</v>
      </c>
      <c r="AY27" s="150"/>
      <c r="AZ27" s="151">
        <v>0</v>
      </c>
      <c r="BA27" s="151">
        <f t="shared" si="24"/>
        <v>0</v>
      </c>
      <c r="BB27" s="150">
        <f t="shared" si="25"/>
        <v>0</v>
      </c>
      <c r="BC27" s="151">
        <f t="shared" si="25"/>
        <v>0</v>
      </c>
      <c r="BD27" s="151">
        <f t="shared" si="25"/>
        <v>0</v>
      </c>
      <c r="BE27" s="150">
        <v>0</v>
      </c>
      <c r="BF27" s="151">
        <f t="shared" si="26"/>
        <v>0</v>
      </c>
      <c r="BG27" s="151">
        <f t="shared" si="27"/>
        <v>0</v>
      </c>
      <c r="BH27" s="150">
        <v>0</v>
      </c>
      <c r="BI27" s="151">
        <v>0</v>
      </c>
      <c r="BJ27" s="151">
        <f t="shared" si="28"/>
        <v>0</v>
      </c>
      <c r="BK27" s="150">
        <f t="shared" si="29"/>
        <v>0</v>
      </c>
      <c r="BL27" s="151">
        <f t="shared" si="29"/>
        <v>0</v>
      </c>
      <c r="BM27" s="151">
        <f t="shared" si="29"/>
        <v>0</v>
      </c>
      <c r="BN27" s="207">
        <f t="shared" si="30"/>
        <v>0</v>
      </c>
      <c r="BO27" s="208">
        <f t="shared" si="31"/>
        <v>0</v>
      </c>
    </row>
    <row r="28" spans="1:67" s="155" customFormat="1" ht="16.5">
      <c r="A28" s="148">
        <v>21</v>
      </c>
      <c r="B28" s="157" t="s">
        <v>549</v>
      </c>
      <c r="C28" s="150"/>
      <c r="D28" s="151">
        <f t="shared" si="0"/>
        <v>0</v>
      </c>
      <c r="E28" s="151">
        <f t="shared" si="1"/>
        <v>0</v>
      </c>
      <c r="F28" s="150">
        <v>1</v>
      </c>
      <c r="G28" s="151">
        <f>4.683*F28</f>
        <v>4.6829999999999998</v>
      </c>
      <c r="H28" s="151">
        <f t="shared" si="2"/>
        <v>28.097999999999999</v>
      </c>
      <c r="I28" s="152">
        <f t="shared" si="3"/>
        <v>1</v>
      </c>
      <c r="J28" s="153">
        <f t="shared" si="3"/>
        <v>4.6829999999999998</v>
      </c>
      <c r="K28" s="153">
        <f t="shared" si="3"/>
        <v>28.097999999999999</v>
      </c>
      <c r="L28" s="154">
        <v>0</v>
      </c>
      <c r="M28" s="151">
        <f t="shared" si="4"/>
        <v>0</v>
      </c>
      <c r="N28" s="151">
        <f t="shared" si="5"/>
        <v>0</v>
      </c>
      <c r="O28" s="150">
        <v>0</v>
      </c>
      <c r="P28" s="150">
        <v>0</v>
      </c>
      <c r="Q28" s="151">
        <f t="shared" si="6"/>
        <v>0</v>
      </c>
      <c r="R28" s="152">
        <f t="shared" si="7"/>
        <v>0</v>
      </c>
      <c r="S28" s="153">
        <f t="shared" si="7"/>
        <v>0</v>
      </c>
      <c r="T28" s="153">
        <f t="shared" si="7"/>
        <v>0</v>
      </c>
      <c r="U28" s="154"/>
      <c r="V28" s="151">
        <f t="shared" si="8"/>
        <v>0</v>
      </c>
      <c r="W28" s="151">
        <f t="shared" si="9"/>
        <v>0</v>
      </c>
      <c r="X28" s="150"/>
      <c r="Y28" s="151">
        <f t="shared" si="10"/>
        <v>0</v>
      </c>
      <c r="Z28" s="151">
        <f t="shared" si="11"/>
        <v>0</v>
      </c>
      <c r="AA28" s="152">
        <f t="shared" si="12"/>
        <v>0</v>
      </c>
      <c r="AB28" s="153">
        <f t="shared" si="12"/>
        <v>0</v>
      </c>
      <c r="AC28" s="153">
        <f t="shared" si="12"/>
        <v>0</v>
      </c>
      <c r="AD28" s="154"/>
      <c r="AE28" s="151">
        <f t="shared" si="13"/>
        <v>0</v>
      </c>
      <c r="AF28" s="151">
        <f t="shared" si="14"/>
        <v>0</v>
      </c>
      <c r="AG28" s="150"/>
      <c r="AH28" s="151">
        <v>0</v>
      </c>
      <c r="AI28" s="151">
        <f t="shared" si="15"/>
        <v>0</v>
      </c>
      <c r="AJ28" s="150">
        <f t="shared" si="16"/>
        <v>0</v>
      </c>
      <c r="AK28" s="151">
        <f t="shared" si="16"/>
        <v>0</v>
      </c>
      <c r="AL28" s="151">
        <f t="shared" si="16"/>
        <v>0</v>
      </c>
      <c r="AM28" s="154"/>
      <c r="AN28" s="151">
        <f t="shared" si="17"/>
        <v>0</v>
      </c>
      <c r="AO28" s="151">
        <f t="shared" si="18"/>
        <v>0</v>
      </c>
      <c r="AP28" s="150"/>
      <c r="AQ28" s="151">
        <f t="shared" si="19"/>
        <v>0</v>
      </c>
      <c r="AR28" s="151">
        <f t="shared" si="20"/>
        <v>0</v>
      </c>
      <c r="AS28" s="150">
        <f t="shared" si="21"/>
        <v>0</v>
      </c>
      <c r="AT28" s="151">
        <f t="shared" si="21"/>
        <v>0</v>
      </c>
      <c r="AU28" s="151">
        <f t="shared" si="21"/>
        <v>0</v>
      </c>
      <c r="AV28" s="154"/>
      <c r="AW28" s="151">
        <f t="shared" si="22"/>
        <v>0</v>
      </c>
      <c r="AX28" s="151">
        <f t="shared" si="23"/>
        <v>0</v>
      </c>
      <c r="AY28" s="150"/>
      <c r="AZ28" s="151">
        <v>0</v>
      </c>
      <c r="BA28" s="151">
        <f t="shared" si="24"/>
        <v>0</v>
      </c>
      <c r="BB28" s="150">
        <f t="shared" si="25"/>
        <v>0</v>
      </c>
      <c r="BC28" s="151">
        <f t="shared" si="25"/>
        <v>0</v>
      </c>
      <c r="BD28" s="151">
        <f t="shared" si="25"/>
        <v>0</v>
      </c>
      <c r="BE28" s="150">
        <v>1</v>
      </c>
      <c r="BF28" s="151">
        <f t="shared" si="26"/>
        <v>4.6840000000000002</v>
      </c>
      <c r="BG28" s="151">
        <f t="shared" si="27"/>
        <v>28.103999999999999</v>
      </c>
      <c r="BH28" s="150">
        <v>0</v>
      </c>
      <c r="BI28" s="151">
        <v>0</v>
      </c>
      <c r="BJ28" s="151">
        <f t="shared" si="28"/>
        <v>0</v>
      </c>
      <c r="BK28" s="150">
        <f t="shared" si="29"/>
        <v>1</v>
      </c>
      <c r="BL28" s="151">
        <f t="shared" si="29"/>
        <v>4.6840000000000002</v>
      </c>
      <c r="BM28" s="151">
        <f t="shared" si="29"/>
        <v>28.103999999999999</v>
      </c>
      <c r="BN28" s="207">
        <f t="shared" si="30"/>
        <v>14.052</v>
      </c>
      <c r="BO28" s="208">
        <f t="shared" si="31"/>
        <v>28.1</v>
      </c>
    </row>
    <row r="29" spans="1:67" s="155" customFormat="1" ht="16.5">
      <c r="A29" s="148">
        <v>22</v>
      </c>
      <c r="B29" s="157" t="s">
        <v>550</v>
      </c>
      <c r="C29" s="150">
        <v>0</v>
      </c>
      <c r="D29" s="151">
        <f t="shared" si="0"/>
        <v>0</v>
      </c>
      <c r="E29" s="151">
        <f t="shared" si="1"/>
        <v>0</v>
      </c>
      <c r="F29" s="150">
        <v>0</v>
      </c>
      <c r="G29" s="150"/>
      <c r="H29" s="151">
        <f t="shared" si="2"/>
        <v>0</v>
      </c>
      <c r="I29" s="152">
        <f t="shared" si="3"/>
        <v>0</v>
      </c>
      <c r="J29" s="153">
        <f t="shared" si="3"/>
        <v>0</v>
      </c>
      <c r="K29" s="153">
        <f t="shared" si="3"/>
        <v>0</v>
      </c>
      <c r="L29" s="154">
        <v>0</v>
      </c>
      <c r="M29" s="151">
        <f t="shared" si="4"/>
        <v>0</v>
      </c>
      <c r="N29" s="151">
        <f t="shared" si="5"/>
        <v>0</v>
      </c>
      <c r="O29" s="150">
        <v>0</v>
      </c>
      <c r="P29" s="150">
        <v>0</v>
      </c>
      <c r="Q29" s="151">
        <f t="shared" si="6"/>
        <v>0</v>
      </c>
      <c r="R29" s="152">
        <f t="shared" si="7"/>
        <v>0</v>
      </c>
      <c r="S29" s="153">
        <f t="shared" si="7"/>
        <v>0</v>
      </c>
      <c r="T29" s="153">
        <f t="shared" si="7"/>
        <v>0</v>
      </c>
      <c r="U29" s="154">
        <v>0</v>
      </c>
      <c r="V29" s="151">
        <f t="shared" si="8"/>
        <v>0</v>
      </c>
      <c r="W29" s="151">
        <f t="shared" si="9"/>
        <v>0</v>
      </c>
      <c r="X29" s="150">
        <v>0</v>
      </c>
      <c r="Y29" s="151">
        <f t="shared" si="10"/>
        <v>0</v>
      </c>
      <c r="Z29" s="151">
        <f t="shared" si="11"/>
        <v>0</v>
      </c>
      <c r="AA29" s="152">
        <f t="shared" si="12"/>
        <v>0</v>
      </c>
      <c r="AB29" s="153">
        <f t="shared" si="12"/>
        <v>0</v>
      </c>
      <c r="AC29" s="153">
        <f t="shared" si="12"/>
        <v>0</v>
      </c>
      <c r="AD29" s="154">
        <v>0</v>
      </c>
      <c r="AE29" s="151">
        <f t="shared" si="13"/>
        <v>0</v>
      </c>
      <c r="AF29" s="151">
        <f t="shared" si="14"/>
        <v>0</v>
      </c>
      <c r="AG29" s="150">
        <v>0</v>
      </c>
      <c r="AH29" s="151">
        <v>0</v>
      </c>
      <c r="AI29" s="151">
        <f t="shared" si="15"/>
        <v>0</v>
      </c>
      <c r="AJ29" s="150">
        <f t="shared" si="16"/>
        <v>0</v>
      </c>
      <c r="AK29" s="151">
        <f t="shared" si="16"/>
        <v>0</v>
      </c>
      <c r="AL29" s="151">
        <f t="shared" si="16"/>
        <v>0</v>
      </c>
      <c r="AM29" s="154">
        <v>0</v>
      </c>
      <c r="AN29" s="151">
        <f t="shared" si="17"/>
        <v>0</v>
      </c>
      <c r="AO29" s="151">
        <f t="shared" si="18"/>
        <v>0</v>
      </c>
      <c r="AP29" s="150">
        <v>0</v>
      </c>
      <c r="AQ29" s="151">
        <f t="shared" si="19"/>
        <v>0</v>
      </c>
      <c r="AR29" s="151">
        <f t="shared" si="20"/>
        <v>0</v>
      </c>
      <c r="AS29" s="150">
        <f t="shared" si="21"/>
        <v>0</v>
      </c>
      <c r="AT29" s="151">
        <f t="shared" si="21"/>
        <v>0</v>
      </c>
      <c r="AU29" s="151">
        <f t="shared" si="21"/>
        <v>0</v>
      </c>
      <c r="AV29" s="154">
        <v>0</v>
      </c>
      <c r="AW29" s="151">
        <f t="shared" si="22"/>
        <v>0</v>
      </c>
      <c r="AX29" s="151">
        <f t="shared" si="23"/>
        <v>0</v>
      </c>
      <c r="AY29" s="150">
        <v>0</v>
      </c>
      <c r="AZ29" s="151">
        <v>0</v>
      </c>
      <c r="BA29" s="151">
        <f t="shared" si="24"/>
        <v>0</v>
      </c>
      <c r="BB29" s="150">
        <f t="shared" si="25"/>
        <v>0</v>
      </c>
      <c r="BC29" s="151">
        <f t="shared" si="25"/>
        <v>0</v>
      </c>
      <c r="BD29" s="151">
        <f t="shared" si="25"/>
        <v>0</v>
      </c>
      <c r="BE29" s="150">
        <v>0</v>
      </c>
      <c r="BF29" s="151">
        <f t="shared" si="26"/>
        <v>0</v>
      </c>
      <c r="BG29" s="151">
        <f t="shared" si="27"/>
        <v>0</v>
      </c>
      <c r="BH29" s="150">
        <v>0</v>
      </c>
      <c r="BI29" s="151">
        <v>0</v>
      </c>
      <c r="BJ29" s="151">
        <f t="shared" si="28"/>
        <v>0</v>
      </c>
      <c r="BK29" s="150">
        <f t="shared" si="29"/>
        <v>0</v>
      </c>
      <c r="BL29" s="151">
        <f t="shared" si="29"/>
        <v>0</v>
      </c>
      <c r="BM29" s="151">
        <f t="shared" si="29"/>
        <v>0</v>
      </c>
      <c r="BN29" s="207">
        <f t="shared" si="30"/>
        <v>0</v>
      </c>
      <c r="BO29" s="208">
        <f t="shared" si="31"/>
        <v>0</v>
      </c>
    </row>
    <row r="30" spans="1:67" s="155" customFormat="1" ht="16.5">
      <c r="A30" s="148">
        <v>23</v>
      </c>
      <c r="B30" s="157" t="s">
        <v>551</v>
      </c>
      <c r="C30" s="150"/>
      <c r="D30" s="151">
        <f t="shared" si="0"/>
        <v>0</v>
      </c>
      <c r="E30" s="151">
        <f t="shared" si="1"/>
        <v>0</v>
      </c>
      <c r="F30" s="150">
        <v>1</v>
      </c>
      <c r="G30" s="151">
        <f>0.822*F30</f>
        <v>0.82199999999999995</v>
      </c>
      <c r="H30" s="151">
        <f t="shared" si="2"/>
        <v>4.9319999999999995</v>
      </c>
      <c r="I30" s="152">
        <f t="shared" si="3"/>
        <v>1</v>
      </c>
      <c r="J30" s="153">
        <f t="shared" si="3"/>
        <v>0.82199999999999995</v>
      </c>
      <c r="K30" s="153">
        <f t="shared" si="3"/>
        <v>4.9319999999999995</v>
      </c>
      <c r="L30" s="154">
        <v>0</v>
      </c>
      <c r="M30" s="151">
        <f t="shared" si="4"/>
        <v>0</v>
      </c>
      <c r="N30" s="151">
        <f t="shared" si="5"/>
        <v>0</v>
      </c>
      <c r="O30" s="150">
        <v>1</v>
      </c>
      <c r="P30" s="151">
        <f>0.822*O30</f>
        <v>0.82199999999999995</v>
      </c>
      <c r="Q30" s="151">
        <f t="shared" si="6"/>
        <v>4.9319999999999995</v>
      </c>
      <c r="R30" s="152">
        <f t="shared" si="7"/>
        <v>1</v>
      </c>
      <c r="S30" s="153">
        <f t="shared" si="7"/>
        <v>0.82199999999999995</v>
      </c>
      <c r="T30" s="153">
        <f t="shared" si="7"/>
        <v>4.9319999999999995</v>
      </c>
      <c r="U30" s="154"/>
      <c r="V30" s="151">
        <f t="shared" si="8"/>
        <v>0</v>
      </c>
      <c r="W30" s="151">
        <f t="shared" si="9"/>
        <v>0</v>
      </c>
      <c r="X30" s="150"/>
      <c r="Y30" s="151">
        <f t="shared" si="10"/>
        <v>0</v>
      </c>
      <c r="Z30" s="151">
        <f t="shared" si="11"/>
        <v>0</v>
      </c>
      <c r="AA30" s="152">
        <f t="shared" si="12"/>
        <v>0</v>
      </c>
      <c r="AB30" s="153">
        <f t="shared" si="12"/>
        <v>0</v>
      </c>
      <c r="AC30" s="153">
        <f t="shared" si="12"/>
        <v>0</v>
      </c>
      <c r="AD30" s="154"/>
      <c r="AE30" s="151">
        <f t="shared" si="13"/>
        <v>0</v>
      </c>
      <c r="AF30" s="151">
        <f t="shared" si="14"/>
        <v>0</v>
      </c>
      <c r="AG30" s="150"/>
      <c r="AH30" s="151">
        <v>0</v>
      </c>
      <c r="AI30" s="151">
        <f t="shared" si="15"/>
        <v>0</v>
      </c>
      <c r="AJ30" s="150">
        <f t="shared" si="16"/>
        <v>0</v>
      </c>
      <c r="AK30" s="151">
        <f t="shared" si="16"/>
        <v>0</v>
      </c>
      <c r="AL30" s="151">
        <f t="shared" si="16"/>
        <v>0</v>
      </c>
      <c r="AM30" s="154"/>
      <c r="AN30" s="151">
        <f t="shared" si="17"/>
        <v>0</v>
      </c>
      <c r="AO30" s="151">
        <f t="shared" si="18"/>
        <v>0</v>
      </c>
      <c r="AP30" s="150"/>
      <c r="AQ30" s="151">
        <f t="shared" si="19"/>
        <v>0</v>
      </c>
      <c r="AR30" s="151">
        <f t="shared" si="20"/>
        <v>0</v>
      </c>
      <c r="AS30" s="150">
        <f t="shared" si="21"/>
        <v>0</v>
      </c>
      <c r="AT30" s="151">
        <f t="shared" si="21"/>
        <v>0</v>
      </c>
      <c r="AU30" s="151">
        <f t="shared" si="21"/>
        <v>0</v>
      </c>
      <c r="AV30" s="154"/>
      <c r="AW30" s="151">
        <f t="shared" si="22"/>
        <v>0</v>
      </c>
      <c r="AX30" s="151">
        <f t="shared" si="23"/>
        <v>0</v>
      </c>
      <c r="AY30" s="150"/>
      <c r="AZ30" s="151">
        <v>0</v>
      </c>
      <c r="BA30" s="151">
        <f t="shared" si="24"/>
        <v>0</v>
      </c>
      <c r="BB30" s="150">
        <f t="shared" si="25"/>
        <v>0</v>
      </c>
      <c r="BC30" s="151">
        <f t="shared" si="25"/>
        <v>0</v>
      </c>
      <c r="BD30" s="151">
        <f t="shared" si="25"/>
        <v>0</v>
      </c>
      <c r="BE30" s="150">
        <v>0</v>
      </c>
      <c r="BF30" s="151">
        <f t="shared" si="26"/>
        <v>0</v>
      </c>
      <c r="BG30" s="151">
        <f t="shared" si="27"/>
        <v>0</v>
      </c>
      <c r="BH30" s="150">
        <v>1</v>
      </c>
      <c r="BI30" s="151">
        <v>0.82199999999999995</v>
      </c>
      <c r="BJ30" s="151">
        <f t="shared" si="28"/>
        <v>4.9319999999999995</v>
      </c>
      <c r="BK30" s="150">
        <f t="shared" si="29"/>
        <v>1</v>
      </c>
      <c r="BL30" s="151">
        <f t="shared" si="29"/>
        <v>0.82199999999999995</v>
      </c>
      <c r="BM30" s="151">
        <f t="shared" si="29"/>
        <v>4.9319999999999995</v>
      </c>
      <c r="BN30" s="207">
        <f t="shared" si="30"/>
        <v>2.4659999999999997</v>
      </c>
      <c r="BO30" s="208">
        <f t="shared" si="31"/>
        <v>4.9000000000000004</v>
      </c>
    </row>
    <row r="31" spans="1:67" s="155" customFormat="1" ht="16.5">
      <c r="A31" s="148">
        <v>24</v>
      </c>
      <c r="B31" s="157" t="s">
        <v>552</v>
      </c>
      <c r="C31" s="150"/>
      <c r="D31" s="151">
        <f t="shared" si="0"/>
        <v>0</v>
      </c>
      <c r="E31" s="151">
        <f t="shared" si="1"/>
        <v>0</v>
      </c>
      <c r="F31" s="150">
        <v>2</v>
      </c>
      <c r="G31" s="151">
        <f>4.672*F31</f>
        <v>9.3439999999999994</v>
      </c>
      <c r="H31" s="151">
        <f t="shared" si="2"/>
        <v>56.063999999999993</v>
      </c>
      <c r="I31" s="152">
        <f t="shared" si="3"/>
        <v>2</v>
      </c>
      <c r="J31" s="153">
        <f t="shared" si="3"/>
        <v>9.3439999999999994</v>
      </c>
      <c r="K31" s="153">
        <f t="shared" si="3"/>
        <v>56.063999999999993</v>
      </c>
      <c r="L31" s="154">
        <v>0</v>
      </c>
      <c r="M31" s="151">
        <f t="shared" si="4"/>
        <v>0</v>
      </c>
      <c r="N31" s="151">
        <f t="shared" si="5"/>
        <v>0</v>
      </c>
      <c r="O31" s="150">
        <v>0</v>
      </c>
      <c r="P31" s="150">
        <v>0</v>
      </c>
      <c r="Q31" s="151">
        <f t="shared" si="6"/>
        <v>0</v>
      </c>
      <c r="R31" s="152">
        <f t="shared" si="7"/>
        <v>0</v>
      </c>
      <c r="S31" s="153">
        <f t="shared" si="7"/>
        <v>0</v>
      </c>
      <c r="T31" s="153">
        <f t="shared" si="7"/>
        <v>0</v>
      </c>
      <c r="U31" s="154"/>
      <c r="V31" s="151">
        <f t="shared" si="8"/>
        <v>0</v>
      </c>
      <c r="W31" s="151">
        <f t="shared" si="9"/>
        <v>0</v>
      </c>
      <c r="X31" s="150"/>
      <c r="Y31" s="151">
        <f t="shared" si="10"/>
        <v>0</v>
      </c>
      <c r="Z31" s="151">
        <f t="shared" si="11"/>
        <v>0</v>
      </c>
      <c r="AA31" s="152">
        <f t="shared" si="12"/>
        <v>0</v>
      </c>
      <c r="AB31" s="153">
        <f t="shared" si="12"/>
        <v>0</v>
      </c>
      <c r="AC31" s="153">
        <f t="shared" si="12"/>
        <v>0</v>
      </c>
      <c r="AD31" s="154"/>
      <c r="AE31" s="151">
        <f t="shared" si="13"/>
        <v>0</v>
      </c>
      <c r="AF31" s="151">
        <f t="shared" si="14"/>
        <v>0</v>
      </c>
      <c r="AG31" s="150"/>
      <c r="AH31" s="151">
        <v>0</v>
      </c>
      <c r="AI31" s="151">
        <f t="shared" si="15"/>
        <v>0</v>
      </c>
      <c r="AJ31" s="150">
        <f t="shared" si="16"/>
        <v>0</v>
      </c>
      <c r="AK31" s="151">
        <f t="shared" si="16"/>
        <v>0</v>
      </c>
      <c r="AL31" s="151">
        <f t="shared" si="16"/>
        <v>0</v>
      </c>
      <c r="AM31" s="154"/>
      <c r="AN31" s="151">
        <f t="shared" si="17"/>
        <v>0</v>
      </c>
      <c r="AO31" s="151">
        <f t="shared" si="18"/>
        <v>0</v>
      </c>
      <c r="AP31" s="150"/>
      <c r="AQ31" s="151">
        <f t="shared" si="19"/>
        <v>0</v>
      </c>
      <c r="AR31" s="151">
        <f t="shared" si="20"/>
        <v>0</v>
      </c>
      <c r="AS31" s="150">
        <f t="shared" si="21"/>
        <v>0</v>
      </c>
      <c r="AT31" s="151">
        <f t="shared" si="21"/>
        <v>0</v>
      </c>
      <c r="AU31" s="151">
        <f t="shared" si="21"/>
        <v>0</v>
      </c>
      <c r="AV31" s="154"/>
      <c r="AW31" s="151">
        <f t="shared" si="22"/>
        <v>0</v>
      </c>
      <c r="AX31" s="151">
        <f t="shared" si="23"/>
        <v>0</v>
      </c>
      <c r="AY31" s="150"/>
      <c r="AZ31" s="151">
        <v>0</v>
      </c>
      <c r="BA31" s="151">
        <f t="shared" si="24"/>
        <v>0</v>
      </c>
      <c r="BB31" s="150">
        <f t="shared" si="25"/>
        <v>0</v>
      </c>
      <c r="BC31" s="151">
        <f t="shared" si="25"/>
        <v>0</v>
      </c>
      <c r="BD31" s="151">
        <f t="shared" si="25"/>
        <v>0</v>
      </c>
      <c r="BE31" s="150">
        <v>2</v>
      </c>
      <c r="BF31" s="151">
        <f t="shared" si="26"/>
        <v>9.3680000000000003</v>
      </c>
      <c r="BG31" s="151">
        <f t="shared" si="27"/>
        <v>56.207999999999998</v>
      </c>
      <c r="BH31" s="150">
        <v>0</v>
      </c>
      <c r="BI31" s="151">
        <v>0</v>
      </c>
      <c r="BJ31" s="151">
        <f t="shared" si="28"/>
        <v>0</v>
      </c>
      <c r="BK31" s="150">
        <f t="shared" si="29"/>
        <v>2</v>
      </c>
      <c r="BL31" s="151">
        <f t="shared" si="29"/>
        <v>9.3680000000000003</v>
      </c>
      <c r="BM31" s="151">
        <f t="shared" si="29"/>
        <v>56.207999999999998</v>
      </c>
      <c r="BN31" s="207">
        <f t="shared" si="30"/>
        <v>28.103999999999999</v>
      </c>
      <c r="BO31" s="208">
        <f t="shared" si="31"/>
        <v>56.2</v>
      </c>
    </row>
    <row r="32" spans="1:67" s="155" customFormat="1" ht="16.5">
      <c r="A32" s="148">
        <v>25</v>
      </c>
      <c r="B32" s="157" t="s">
        <v>553</v>
      </c>
      <c r="C32" s="150"/>
      <c r="D32" s="151">
        <f t="shared" si="0"/>
        <v>0</v>
      </c>
      <c r="E32" s="151">
        <f t="shared" si="1"/>
        <v>0</v>
      </c>
      <c r="F32" s="150">
        <v>4</v>
      </c>
      <c r="G32" s="151">
        <f>2.822*F32</f>
        <v>11.288</v>
      </c>
      <c r="H32" s="151">
        <f t="shared" si="2"/>
        <v>67.728000000000009</v>
      </c>
      <c r="I32" s="152">
        <f t="shared" si="3"/>
        <v>4</v>
      </c>
      <c r="J32" s="153">
        <f t="shared" si="3"/>
        <v>11.288</v>
      </c>
      <c r="K32" s="153">
        <f t="shared" si="3"/>
        <v>67.728000000000009</v>
      </c>
      <c r="L32" s="154">
        <v>0</v>
      </c>
      <c r="M32" s="151">
        <f t="shared" si="4"/>
        <v>0</v>
      </c>
      <c r="N32" s="151">
        <f t="shared" si="5"/>
        <v>0</v>
      </c>
      <c r="O32" s="150">
        <v>0</v>
      </c>
      <c r="P32" s="150">
        <v>0</v>
      </c>
      <c r="Q32" s="151">
        <f t="shared" si="6"/>
        <v>0</v>
      </c>
      <c r="R32" s="152">
        <f t="shared" si="7"/>
        <v>0</v>
      </c>
      <c r="S32" s="153">
        <f t="shared" si="7"/>
        <v>0</v>
      </c>
      <c r="T32" s="153">
        <f t="shared" si="7"/>
        <v>0</v>
      </c>
      <c r="U32" s="154"/>
      <c r="V32" s="151">
        <f t="shared" si="8"/>
        <v>0</v>
      </c>
      <c r="W32" s="151">
        <f t="shared" si="9"/>
        <v>0</v>
      </c>
      <c r="X32" s="150"/>
      <c r="Y32" s="151">
        <f t="shared" si="10"/>
        <v>0</v>
      </c>
      <c r="Z32" s="151">
        <f t="shared" si="11"/>
        <v>0</v>
      </c>
      <c r="AA32" s="152">
        <f t="shared" si="12"/>
        <v>0</v>
      </c>
      <c r="AB32" s="153">
        <f t="shared" si="12"/>
        <v>0</v>
      </c>
      <c r="AC32" s="153">
        <f t="shared" si="12"/>
        <v>0</v>
      </c>
      <c r="AD32" s="154"/>
      <c r="AE32" s="151">
        <f t="shared" si="13"/>
        <v>0</v>
      </c>
      <c r="AF32" s="151">
        <f t="shared" si="14"/>
        <v>0</v>
      </c>
      <c r="AG32" s="150"/>
      <c r="AH32" s="151">
        <v>0</v>
      </c>
      <c r="AI32" s="151">
        <f t="shared" si="15"/>
        <v>0</v>
      </c>
      <c r="AJ32" s="150">
        <f t="shared" si="16"/>
        <v>0</v>
      </c>
      <c r="AK32" s="151">
        <f t="shared" si="16"/>
        <v>0</v>
      </c>
      <c r="AL32" s="151">
        <f t="shared" si="16"/>
        <v>0</v>
      </c>
      <c r="AM32" s="154"/>
      <c r="AN32" s="151">
        <f t="shared" si="17"/>
        <v>0</v>
      </c>
      <c r="AO32" s="151">
        <f t="shared" si="18"/>
        <v>0</v>
      </c>
      <c r="AP32" s="150"/>
      <c r="AQ32" s="151">
        <f t="shared" si="19"/>
        <v>0</v>
      </c>
      <c r="AR32" s="151">
        <f t="shared" si="20"/>
        <v>0</v>
      </c>
      <c r="AS32" s="150">
        <f t="shared" si="21"/>
        <v>0</v>
      </c>
      <c r="AT32" s="151">
        <f t="shared" si="21"/>
        <v>0</v>
      </c>
      <c r="AU32" s="151">
        <f t="shared" si="21"/>
        <v>0</v>
      </c>
      <c r="AV32" s="154"/>
      <c r="AW32" s="151">
        <f t="shared" si="22"/>
        <v>0</v>
      </c>
      <c r="AX32" s="151">
        <f t="shared" si="23"/>
        <v>0</v>
      </c>
      <c r="AY32" s="150"/>
      <c r="AZ32" s="151">
        <v>0</v>
      </c>
      <c r="BA32" s="151">
        <f t="shared" si="24"/>
        <v>0</v>
      </c>
      <c r="BB32" s="150">
        <f t="shared" si="25"/>
        <v>0</v>
      </c>
      <c r="BC32" s="151">
        <f t="shared" si="25"/>
        <v>0</v>
      </c>
      <c r="BD32" s="151">
        <f t="shared" si="25"/>
        <v>0</v>
      </c>
      <c r="BE32" s="150">
        <v>0</v>
      </c>
      <c r="BF32" s="151">
        <f t="shared" si="26"/>
        <v>0</v>
      </c>
      <c r="BG32" s="151">
        <f t="shared" si="27"/>
        <v>0</v>
      </c>
      <c r="BH32" s="150">
        <v>4</v>
      </c>
      <c r="BI32" s="151">
        <v>9.2880000000000003</v>
      </c>
      <c r="BJ32" s="151">
        <f t="shared" si="28"/>
        <v>55.728000000000002</v>
      </c>
      <c r="BK32" s="150">
        <f t="shared" si="29"/>
        <v>4</v>
      </c>
      <c r="BL32" s="151">
        <f t="shared" si="29"/>
        <v>9.2880000000000003</v>
      </c>
      <c r="BM32" s="151">
        <f t="shared" si="29"/>
        <v>55.728000000000002</v>
      </c>
      <c r="BN32" s="207">
        <f t="shared" si="30"/>
        <v>27.864000000000001</v>
      </c>
      <c r="BO32" s="208">
        <f t="shared" si="31"/>
        <v>55.7</v>
      </c>
    </row>
    <row r="33" spans="1:67" s="155" customFormat="1" ht="16.5">
      <c r="A33" s="148">
        <v>26</v>
      </c>
      <c r="B33" s="157" t="s">
        <v>554</v>
      </c>
      <c r="C33" s="150">
        <v>1</v>
      </c>
      <c r="D33" s="151">
        <f t="shared" si="0"/>
        <v>4.6840000000000002</v>
      </c>
      <c r="E33" s="151">
        <f t="shared" si="1"/>
        <v>28.103999999999999</v>
      </c>
      <c r="F33" s="150"/>
      <c r="G33" s="150"/>
      <c r="H33" s="151">
        <f t="shared" si="2"/>
        <v>0</v>
      </c>
      <c r="I33" s="152">
        <f t="shared" si="3"/>
        <v>1</v>
      </c>
      <c r="J33" s="153">
        <f t="shared" si="3"/>
        <v>4.6840000000000002</v>
      </c>
      <c r="K33" s="153">
        <f t="shared" si="3"/>
        <v>28.103999999999999</v>
      </c>
      <c r="L33" s="154">
        <v>0</v>
      </c>
      <c r="M33" s="151">
        <f t="shared" si="4"/>
        <v>0</v>
      </c>
      <c r="N33" s="151">
        <f t="shared" si="5"/>
        <v>0</v>
      </c>
      <c r="O33" s="150">
        <v>0</v>
      </c>
      <c r="P33" s="150">
        <v>0</v>
      </c>
      <c r="Q33" s="151">
        <f t="shared" si="6"/>
        <v>0</v>
      </c>
      <c r="R33" s="152">
        <f t="shared" si="7"/>
        <v>0</v>
      </c>
      <c r="S33" s="153">
        <f t="shared" si="7"/>
        <v>0</v>
      </c>
      <c r="T33" s="153">
        <f t="shared" si="7"/>
        <v>0</v>
      </c>
      <c r="U33" s="154"/>
      <c r="V33" s="151">
        <f t="shared" si="8"/>
        <v>0</v>
      </c>
      <c r="W33" s="151">
        <f t="shared" si="9"/>
        <v>0</v>
      </c>
      <c r="X33" s="150"/>
      <c r="Y33" s="151">
        <f t="shared" si="10"/>
        <v>0</v>
      </c>
      <c r="Z33" s="151">
        <f t="shared" si="11"/>
        <v>0</v>
      </c>
      <c r="AA33" s="152">
        <f t="shared" si="12"/>
        <v>0</v>
      </c>
      <c r="AB33" s="153">
        <f t="shared" si="12"/>
        <v>0</v>
      </c>
      <c r="AC33" s="153">
        <f t="shared" si="12"/>
        <v>0</v>
      </c>
      <c r="AD33" s="154"/>
      <c r="AE33" s="151">
        <f t="shared" si="13"/>
        <v>0</v>
      </c>
      <c r="AF33" s="151">
        <f t="shared" si="14"/>
        <v>0</v>
      </c>
      <c r="AG33" s="150"/>
      <c r="AH33" s="151">
        <v>0</v>
      </c>
      <c r="AI33" s="151">
        <f t="shared" si="15"/>
        <v>0</v>
      </c>
      <c r="AJ33" s="150">
        <f t="shared" si="16"/>
        <v>0</v>
      </c>
      <c r="AK33" s="151">
        <f t="shared" si="16"/>
        <v>0</v>
      </c>
      <c r="AL33" s="151">
        <f t="shared" si="16"/>
        <v>0</v>
      </c>
      <c r="AM33" s="154"/>
      <c r="AN33" s="151">
        <f t="shared" si="17"/>
        <v>0</v>
      </c>
      <c r="AO33" s="151">
        <f t="shared" si="18"/>
        <v>0</v>
      </c>
      <c r="AP33" s="150"/>
      <c r="AQ33" s="151">
        <f t="shared" si="19"/>
        <v>0</v>
      </c>
      <c r="AR33" s="151">
        <f t="shared" si="20"/>
        <v>0</v>
      </c>
      <c r="AS33" s="150">
        <f t="shared" si="21"/>
        <v>0</v>
      </c>
      <c r="AT33" s="151">
        <f t="shared" si="21"/>
        <v>0</v>
      </c>
      <c r="AU33" s="151">
        <f t="shared" si="21"/>
        <v>0</v>
      </c>
      <c r="AV33" s="154"/>
      <c r="AW33" s="151">
        <f t="shared" si="22"/>
        <v>0</v>
      </c>
      <c r="AX33" s="151">
        <f t="shared" si="23"/>
        <v>0</v>
      </c>
      <c r="AY33" s="150"/>
      <c r="AZ33" s="151">
        <v>0</v>
      </c>
      <c r="BA33" s="151">
        <f t="shared" si="24"/>
        <v>0</v>
      </c>
      <c r="BB33" s="150">
        <f t="shared" si="25"/>
        <v>0</v>
      </c>
      <c r="BC33" s="151">
        <f t="shared" si="25"/>
        <v>0</v>
      </c>
      <c r="BD33" s="151">
        <f t="shared" si="25"/>
        <v>0</v>
      </c>
      <c r="BE33" s="150">
        <v>1</v>
      </c>
      <c r="BF33" s="151">
        <f t="shared" si="26"/>
        <v>4.6840000000000002</v>
      </c>
      <c r="BG33" s="151">
        <f t="shared" si="27"/>
        <v>28.103999999999999</v>
      </c>
      <c r="BH33" s="150">
        <v>0</v>
      </c>
      <c r="BI33" s="151">
        <v>0</v>
      </c>
      <c r="BJ33" s="151">
        <f t="shared" si="28"/>
        <v>0</v>
      </c>
      <c r="BK33" s="150">
        <f t="shared" si="29"/>
        <v>1</v>
      </c>
      <c r="BL33" s="151">
        <f t="shared" si="29"/>
        <v>4.6840000000000002</v>
      </c>
      <c r="BM33" s="151">
        <f t="shared" si="29"/>
        <v>28.103999999999999</v>
      </c>
      <c r="BN33" s="207">
        <f t="shared" si="30"/>
        <v>14.052</v>
      </c>
      <c r="BO33" s="208">
        <f t="shared" si="31"/>
        <v>28.1</v>
      </c>
    </row>
    <row r="34" spans="1:67" s="155" customFormat="1" ht="16.5">
      <c r="A34" s="148">
        <v>27</v>
      </c>
      <c r="B34" s="157" t="s">
        <v>555</v>
      </c>
      <c r="C34" s="150"/>
      <c r="D34" s="151">
        <f t="shared" si="0"/>
        <v>0</v>
      </c>
      <c r="E34" s="151">
        <f t="shared" si="1"/>
        <v>0</v>
      </c>
      <c r="F34" s="150">
        <v>1</v>
      </c>
      <c r="G34" s="150">
        <f>4.683*F34</f>
        <v>4.6829999999999998</v>
      </c>
      <c r="H34" s="151">
        <f t="shared" si="2"/>
        <v>28.097999999999999</v>
      </c>
      <c r="I34" s="152">
        <f t="shared" si="3"/>
        <v>1</v>
      </c>
      <c r="J34" s="153">
        <f t="shared" si="3"/>
        <v>4.6829999999999998</v>
      </c>
      <c r="K34" s="153">
        <f t="shared" si="3"/>
        <v>28.097999999999999</v>
      </c>
      <c r="L34" s="154">
        <v>0</v>
      </c>
      <c r="M34" s="151">
        <f t="shared" si="4"/>
        <v>0</v>
      </c>
      <c r="N34" s="151">
        <f t="shared" si="5"/>
        <v>0</v>
      </c>
      <c r="O34" s="150">
        <v>1</v>
      </c>
      <c r="P34" s="150">
        <f>4.683*O34</f>
        <v>4.6829999999999998</v>
      </c>
      <c r="Q34" s="151">
        <f t="shared" si="6"/>
        <v>28.097999999999999</v>
      </c>
      <c r="R34" s="152">
        <f t="shared" si="7"/>
        <v>1</v>
      </c>
      <c r="S34" s="153">
        <f t="shared" si="7"/>
        <v>4.6829999999999998</v>
      </c>
      <c r="T34" s="153">
        <f t="shared" si="7"/>
        <v>28.097999999999999</v>
      </c>
      <c r="U34" s="154"/>
      <c r="V34" s="151">
        <f t="shared" si="8"/>
        <v>0</v>
      </c>
      <c r="W34" s="151">
        <f t="shared" si="9"/>
        <v>0</v>
      </c>
      <c r="X34" s="150"/>
      <c r="Y34" s="151">
        <f t="shared" si="10"/>
        <v>0</v>
      </c>
      <c r="Z34" s="151">
        <f t="shared" si="11"/>
        <v>0</v>
      </c>
      <c r="AA34" s="152">
        <f t="shared" si="12"/>
        <v>0</v>
      </c>
      <c r="AB34" s="153">
        <f t="shared" si="12"/>
        <v>0</v>
      </c>
      <c r="AC34" s="153">
        <f t="shared" si="12"/>
        <v>0</v>
      </c>
      <c r="AD34" s="154"/>
      <c r="AE34" s="151">
        <f t="shared" si="13"/>
        <v>0</v>
      </c>
      <c r="AF34" s="151">
        <f t="shared" si="14"/>
        <v>0</v>
      </c>
      <c r="AG34" s="150"/>
      <c r="AH34" s="151">
        <v>0</v>
      </c>
      <c r="AI34" s="151">
        <f t="shared" si="15"/>
        <v>0</v>
      </c>
      <c r="AJ34" s="150">
        <f t="shared" si="16"/>
        <v>0</v>
      </c>
      <c r="AK34" s="151">
        <f t="shared" si="16"/>
        <v>0</v>
      </c>
      <c r="AL34" s="151">
        <f t="shared" si="16"/>
        <v>0</v>
      </c>
      <c r="AM34" s="154"/>
      <c r="AN34" s="151">
        <f t="shared" si="17"/>
        <v>0</v>
      </c>
      <c r="AO34" s="151">
        <f t="shared" si="18"/>
        <v>0</v>
      </c>
      <c r="AP34" s="150"/>
      <c r="AQ34" s="151">
        <f t="shared" si="19"/>
        <v>0</v>
      </c>
      <c r="AR34" s="151">
        <f t="shared" si="20"/>
        <v>0</v>
      </c>
      <c r="AS34" s="150">
        <f t="shared" si="21"/>
        <v>0</v>
      </c>
      <c r="AT34" s="151">
        <f t="shared" si="21"/>
        <v>0</v>
      </c>
      <c r="AU34" s="151">
        <f t="shared" si="21"/>
        <v>0</v>
      </c>
      <c r="AV34" s="154"/>
      <c r="AW34" s="151">
        <f t="shared" si="22"/>
        <v>0</v>
      </c>
      <c r="AX34" s="151">
        <f t="shared" si="23"/>
        <v>0</v>
      </c>
      <c r="AY34" s="150"/>
      <c r="AZ34" s="151">
        <v>0</v>
      </c>
      <c r="BA34" s="151">
        <f t="shared" si="24"/>
        <v>0</v>
      </c>
      <c r="BB34" s="150">
        <f t="shared" si="25"/>
        <v>0</v>
      </c>
      <c r="BC34" s="151">
        <f t="shared" si="25"/>
        <v>0</v>
      </c>
      <c r="BD34" s="151">
        <f t="shared" si="25"/>
        <v>0</v>
      </c>
      <c r="BE34" s="150">
        <v>1</v>
      </c>
      <c r="BF34" s="151">
        <f t="shared" si="26"/>
        <v>4.6840000000000002</v>
      </c>
      <c r="BG34" s="151">
        <f t="shared" si="27"/>
        <v>28.103999999999999</v>
      </c>
      <c r="BH34" s="150">
        <v>0</v>
      </c>
      <c r="BI34" s="151">
        <v>0</v>
      </c>
      <c r="BJ34" s="151">
        <f t="shared" si="28"/>
        <v>0</v>
      </c>
      <c r="BK34" s="150">
        <f t="shared" si="29"/>
        <v>1</v>
      </c>
      <c r="BL34" s="151">
        <f t="shared" si="29"/>
        <v>4.6840000000000002</v>
      </c>
      <c r="BM34" s="151">
        <f t="shared" si="29"/>
        <v>28.103999999999999</v>
      </c>
      <c r="BN34" s="207">
        <f t="shared" si="30"/>
        <v>14.052</v>
      </c>
      <c r="BO34" s="208">
        <f t="shared" si="31"/>
        <v>28.1</v>
      </c>
    </row>
    <row r="35" spans="1:67" s="155" customFormat="1" ht="16.5">
      <c r="A35" s="148">
        <v>28</v>
      </c>
      <c r="B35" s="157" t="s">
        <v>556</v>
      </c>
      <c r="C35" s="150">
        <v>0</v>
      </c>
      <c r="D35" s="151">
        <f t="shared" si="0"/>
        <v>0</v>
      </c>
      <c r="E35" s="151">
        <f t="shared" si="1"/>
        <v>0</v>
      </c>
      <c r="F35" s="150">
        <v>0</v>
      </c>
      <c r="G35" s="150"/>
      <c r="H35" s="151">
        <f t="shared" si="2"/>
        <v>0</v>
      </c>
      <c r="I35" s="152">
        <f t="shared" si="3"/>
        <v>0</v>
      </c>
      <c r="J35" s="153">
        <f t="shared" si="3"/>
        <v>0</v>
      </c>
      <c r="K35" s="153">
        <f t="shared" si="3"/>
        <v>0</v>
      </c>
      <c r="L35" s="154">
        <v>0</v>
      </c>
      <c r="M35" s="151">
        <f t="shared" si="4"/>
        <v>0</v>
      </c>
      <c r="N35" s="151">
        <f t="shared" si="5"/>
        <v>0</v>
      </c>
      <c r="O35" s="150">
        <v>0</v>
      </c>
      <c r="P35" s="150">
        <v>0</v>
      </c>
      <c r="Q35" s="151">
        <f t="shared" si="6"/>
        <v>0</v>
      </c>
      <c r="R35" s="152">
        <f t="shared" si="7"/>
        <v>0</v>
      </c>
      <c r="S35" s="153">
        <f t="shared" si="7"/>
        <v>0</v>
      </c>
      <c r="T35" s="153">
        <f t="shared" si="7"/>
        <v>0</v>
      </c>
      <c r="U35" s="154">
        <v>0</v>
      </c>
      <c r="V35" s="151">
        <f t="shared" si="8"/>
        <v>0</v>
      </c>
      <c r="W35" s="151">
        <f t="shared" si="9"/>
        <v>0</v>
      </c>
      <c r="X35" s="150">
        <v>0</v>
      </c>
      <c r="Y35" s="151">
        <f t="shared" si="10"/>
        <v>0</v>
      </c>
      <c r="Z35" s="151">
        <f t="shared" si="11"/>
        <v>0</v>
      </c>
      <c r="AA35" s="152">
        <f t="shared" si="12"/>
        <v>0</v>
      </c>
      <c r="AB35" s="153">
        <f t="shared" si="12"/>
        <v>0</v>
      </c>
      <c r="AC35" s="153">
        <f t="shared" si="12"/>
        <v>0</v>
      </c>
      <c r="AD35" s="154">
        <v>0</v>
      </c>
      <c r="AE35" s="151">
        <f t="shared" si="13"/>
        <v>0</v>
      </c>
      <c r="AF35" s="151">
        <f t="shared" si="14"/>
        <v>0</v>
      </c>
      <c r="AG35" s="150">
        <v>0</v>
      </c>
      <c r="AH35" s="151">
        <v>0</v>
      </c>
      <c r="AI35" s="151">
        <f t="shared" si="15"/>
        <v>0</v>
      </c>
      <c r="AJ35" s="150">
        <f t="shared" si="16"/>
        <v>0</v>
      </c>
      <c r="AK35" s="151">
        <f t="shared" si="16"/>
        <v>0</v>
      </c>
      <c r="AL35" s="151">
        <f t="shared" si="16"/>
        <v>0</v>
      </c>
      <c r="AM35" s="154">
        <v>0</v>
      </c>
      <c r="AN35" s="151">
        <f t="shared" si="17"/>
        <v>0</v>
      </c>
      <c r="AO35" s="151">
        <f t="shared" si="18"/>
        <v>0</v>
      </c>
      <c r="AP35" s="150">
        <v>0</v>
      </c>
      <c r="AQ35" s="151">
        <f t="shared" si="19"/>
        <v>0</v>
      </c>
      <c r="AR35" s="151">
        <f t="shared" si="20"/>
        <v>0</v>
      </c>
      <c r="AS35" s="150">
        <f t="shared" si="21"/>
        <v>0</v>
      </c>
      <c r="AT35" s="151">
        <f t="shared" si="21"/>
        <v>0</v>
      </c>
      <c r="AU35" s="151">
        <f t="shared" si="21"/>
        <v>0</v>
      </c>
      <c r="AV35" s="154">
        <v>0</v>
      </c>
      <c r="AW35" s="151">
        <f t="shared" si="22"/>
        <v>0</v>
      </c>
      <c r="AX35" s="151">
        <f t="shared" si="23"/>
        <v>0</v>
      </c>
      <c r="AY35" s="150">
        <v>0</v>
      </c>
      <c r="AZ35" s="151">
        <v>0</v>
      </c>
      <c r="BA35" s="151">
        <f t="shared" si="24"/>
        <v>0</v>
      </c>
      <c r="BB35" s="150">
        <f t="shared" si="25"/>
        <v>0</v>
      </c>
      <c r="BC35" s="151">
        <f t="shared" si="25"/>
        <v>0</v>
      </c>
      <c r="BD35" s="151">
        <f t="shared" si="25"/>
        <v>0</v>
      </c>
      <c r="BE35" s="150">
        <v>0</v>
      </c>
      <c r="BF35" s="151">
        <f t="shared" si="26"/>
        <v>0</v>
      </c>
      <c r="BG35" s="151">
        <f t="shared" si="27"/>
        <v>0</v>
      </c>
      <c r="BH35" s="150">
        <v>0</v>
      </c>
      <c r="BI35" s="151">
        <v>0</v>
      </c>
      <c r="BJ35" s="151">
        <f t="shared" si="28"/>
        <v>0</v>
      </c>
      <c r="BK35" s="150">
        <f t="shared" si="29"/>
        <v>0</v>
      </c>
      <c r="BL35" s="151">
        <f t="shared" si="29"/>
        <v>0</v>
      </c>
      <c r="BM35" s="151">
        <f t="shared" si="29"/>
        <v>0</v>
      </c>
      <c r="BN35" s="207">
        <f t="shared" si="30"/>
        <v>0</v>
      </c>
      <c r="BO35" s="208">
        <f t="shared" si="31"/>
        <v>0</v>
      </c>
    </row>
    <row r="36" spans="1:67" s="155" customFormat="1" ht="16.5">
      <c r="A36" s="148">
        <v>29</v>
      </c>
      <c r="B36" s="157" t="s">
        <v>557</v>
      </c>
      <c r="C36" s="150"/>
      <c r="D36" s="151">
        <f t="shared" si="0"/>
        <v>0</v>
      </c>
      <c r="E36" s="151">
        <f t="shared" si="1"/>
        <v>0</v>
      </c>
      <c r="F36" s="150">
        <v>1</v>
      </c>
      <c r="G36" s="150">
        <f>3.298*F36</f>
        <v>3.298</v>
      </c>
      <c r="H36" s="151">
        <f t="shared" si="2"/>
        <v>19.788</v>
      </c>
      <c r="I36" s="152">
        <f t="shared" si="3"/>
        <v>1</v>
      </c>
      <c r="J36" s="153">
        <f t="shared" si="3"/>
        <v>3.298</v>
      </c>
      <c r="K36" s="153">
        <f t="shared" si="3"/>
        <v>19.788</v>
      </c>
      <c r="L36" s="154">
        <v>0</v>
      </c>
      <c r="M36" s="151">
        <f t="shared" si="4"/>
        <v>0</v>
      </c>
      <c r="N36" s="151">
        <f t="shared" si="5"/>
        <v>0</v>
      </c>
      <c r="O36" s="150">
        <v>1</v>
      </c>
      <c r="P36" s="150">
        <f>3.298*O36</f>
        <v>3.298</v>
      </c>
      <c r="Q36" s="151">
        <f t="shared" si="6"/>
        <v>19.788</v>
      </c>
      <c r="R36" s="152">
        <f t="shared" si="7"/>
        <v>1</v>
      </c>
      <c r="S36" s="153">
        <f t="shared" si="7"/>
        <v>3.298</v>
      </c>
      <c r="T36" s="153">
        <f t="shared" si="7"/>
        <v>19.788</v>
      </c>
      <c r="U36" s="154"/>
      <c r="V36" s="151">
        <f t="shared" si="8"/>
        <v>0</v>
      </c>
      <c r="W36" s="151">
        <f t="shared" si="9"/>
        <v>0</v>
      </c>
      <c r="X36" s="150"/>
      <c r="Y36" s="151">
        <f t="shared" si="10"/>
        <v>0</v>
      </c>
      <c r="Z36" s="151">
        <f t="shared" si="11"/>
        <v>0</v>
      </c>
      <c r="AA36" s="152">
        <f t="shared" si="12"/>
        <v>0</v>
      </c>
      <c r="AB36" s="153">
        <f t="shared" si="12"/>
        <v>0</v>
      </c>
      <c r="AC36" s="153">
        <f t="shared" si="12"/>
        <v>0</v>
      </c>
      <c r="AD36" s="154"/>
      <c r="AE36" s="151">
        <f t="shared" si="13"/>
        <v>0</v>
      </c>
      <c r="AF36" s="151">
        <f t="shared" si="14"/>
        <v>0</v>
      </c>
      <c r="AG36" s="150"/>
      <c r="AH36" s="151">
        <v>0</v>
      </c>
      <c r="AI36" s="151">
        <f t="shared" si="15"/>
        <v>0</v>
      </c>
      <c r="AJ36" s="150">
        <f t="shared" si="16"/>
        <v>0</v>
      </c>
      <c r="AK36" s="151">
        <f t="shared" si="16"/>
        <v>0</v>
      </c>
      <c r="AL36" s="151">
        <f t="shared" si="16"/>
        <v>0</v>
      </c>
      <c r="AM36" s="154"/>
      <c r="AN36" s="151">
        <f t="shared" si="17"/>
        <v>0</v>
      </c>
      <c r="AO36" s="151">
        <f t="shared" si="18"/>
        <v>0</v>
      </c>
      <c r="AP36" s="150"/>
      <c r="AQ36" s="151">
        <f t="shared" si="19"/>
        <v>0</v>
      </c>
      <c r="AR36" s="151">
        <f t="shared" si="20"/>
        <v>0</v>
      </c>
      <c r="AS36" s="150">
        <f t="shared" si="21"/>
        <v>0</v>
      </c>
      <c r="AT36" s="151">
        <f t="shared" si="21"/>
        <v>0</v>
      </c>
      <c r="AU36" s="151">
        <f t="shared" si="21"/>
        <v>0</v>
      </c>
      <c r="AV36" s="154"/>
      <c r="AW36" s="151">
        <f t="shared" si="22"/>
        <v>0</v>
      </c>
      <c r="AX36" s="151">
        <f t="shared" si="23"/>
        <v>0</v>
      </c>
      <c r="AY36" s="150"/>
      <c r="AZ36" s="151">
        <v>0</v>
      </c>
      <c r="BA36" s="151">
        <f t="shared" si="24"/>
        <v>0</v>
      </c>
      <c r="BB36" s="150">
        <f t="shared" si="25"/>
        <v>0</v>
      </c>
      <c r="BC36" s="151">
        <f t="shared" si="25"/>
        <v>0</v>
      </c>
      <c r="BD36" s="151">
        <f t="shared" si="25"/>
        <v>0</v>
      </c>
      <c r="BE36" s="150">
        <v>0</v>
      </c>
      <c r="BF36" s="151">
        <f t="shared" si="26"/>
        <v>0</v>
      </c>
      <c r="BG36" s="151">
        <f t="shared" si="27"/>
        <v>0</v>
      </c>
      <c r="BH36" s="150">
        <v>1</v>
      </c>
      <c r="BI36" s="151">
        <v>3.2980000000000018</v>
      </c>
      <c r="BJ36" s="151">
        <f t="shared" si="28"/>
        <v>19.788000000000011</v>
      </c>
      <c r="BK36" s="150">
        <f t="shared" si="29"/>
        <v>1</v>
      </c>
      <c r="BL36" s="151">
        <f t="shared" si="29"/>
        <v>3.2980000000000018</v>
      </c>
      <c r="BM36" s="151">
        <f t="shared" si="29"/>
        <v>19.788000000000011</v>
      </c>
      <c r="BN36" s="207">
        <f t="shared" si="30"/>
        <v>9.8940000000000055</v>
      </c>
      <c r="BO36" s="208">
        <f t="shared" si="31"/>
        <v>19.8</v>
      </c>
    </row>
    <row r="37" spans="1:67" s="155" customFormat="1" ht="16.5">
      <c r="A37" s="148">
        <v>30</v>
      </c>
      <c r="B37" s="157" t="s">
        <v>558</v>
      </c>
      <c r="C37" s="150"/>
      <c r="D37" s="151">
        <f t="shared" si="0"/>
        <v>0</v>
      </c>
      <c r="E37" s="151">
        <f t="shared" si="1"/>
        <v>0</v>
      </c>
      <c r="F37" s="150">
        <v>1</v>
      </c>
      <c r="G37" s="151">
        <f>0.822*F37</f>
        <v>0.82199999999999995</v>
      </c>
      <c r="H37" s="151">
        <f t="shared" si="2"/>
        <v>4.9319999999999995</v>
      </c>
      <c r="I37" s="152">
        <f t="shared" si="3"/>
        <v>1</v>
      </c>
      <c r="J37" s="153">
        <f t="shared" si="3"/>
        <v>0.82199999999999995</v>
      </c>
      <c r="K37" s="153">
        <f t="shared" si="3"/>
        <v>4.9319999999999995</v>
      </c>
      <c r="L37" s="154">
        <v>0</v>
      </c>
      <c r="M37" s="151">
        <f t="shared" si="4"/>
        <v>0</v>
      </c>
      <c r="N37" s="151">
        <f t="shared" si="5"/>
        <v>0</v>
      </c>
      <c r="O37" s="150">
        <v>1</v>
      </c>
      <c r="P37" s="151">
        <f>0.822*O37</f>
        <v>0.82199999999999995</v>
      </c>
      <c r="Q37" s="151">
        <f t="shared" si="6"/>
        <v>4.9319999999999995</v>
      </c>
      <c r="R37" s="152">
        <f t="shared" si="7"/>
        <v>1</v>
      </c>
      <c r="S37" s="153">
        <f t="shared" si="7"/>
        <v>0.82199999999999995</v>
      </c>
      <c r="T37" s="153">
        <f t="shared" si="7"/>
        <v>4.9319999999999995</v>
      </c>
      <c r="U37" s="154"/>
      <c r="V37" s="151">
        <f t="shared" si="8"/>
        <v>0</v>
      </c>
      <c r="W37" s="151">
        <f t="shared" si="9"/>
        <v>0</v>
      </c>
      <c r="X37" s="150"/>
      <c r="Y37" s="151">
        <f t="shared" si="10"/>
        <v>0</v>
      </c>
      <c r="Z37" s="151">
        <f t="shared" si="11"/>
        <v>0</v>
      </c>
      <c r="AA37" s="152">
        <f t="shared" si="12"/>
        <v>0</v>
      </c>
      <c r="AB37" s="153">
        <f t="shared" si="12"/>
        <v>0</v>
      </c>
      <c r="AC37" s="153">
        <f t="shared" si="12"/>
        <v>0</v>
      </c>
      <c r="AD37" s="154"/>
      <c r="AE37" s="151">
        <f t="shared" si="13"/>
        <v>0</v>
      </c>
      <c r="AF37" s="151">
        <f t="shared" si="14"/>
        <v>0</v>
      </c>
      <c r="AG37" s="150"/>
      <c r="AH37" s="151">
        <v>0</v>
      </c>
      <c r="AI37" s="151">
        <f t="shared" si="15"/>
        <v>0</v>
      </c>
      <c r="AJ37" s="150">
        <f t="shared" si="16"/>
        <v>0</v>
      </c>
      <c r="AK37" s="151">
        <f t="shared" si="16"/>
        <v>0</v>
      </c>
      <c r="AL37" s="151">
        <f t="shared" si="16"/>
        <v>0</v>
      </c>
      <c r="AM37" s="154"/>
      <c r="AN37" s="151">
        <f t="shared" si="17"/>
        <v>0</v>
      </c>
      <c r="AO37" s="151">
        <f t="shared" si="18"/>
        <v>0</v>
      </c>
      <c r="AP37" s="150"/>
      <c r="AQ37" s="151">
        <f t="shared" si="19"/>
        <v>0</v>
      </c>
      <c r="AR37" s="151">
        <f t="shared" si="20"/>
        <v>0</v>
      </c>
      <c r="AS37" s="150">
        <f t="shared" si="21"/>
        <v>0</v>
      </c>
      <c r="AT37" s="151">
        <f t="shared" si="21"/>
        <v>0</v>
      </c>
      <c r="AU37" s="151">
        <f t="shared" si="21"/>
        <v>0</v>
      </c>
      <c r="AV37" s="154"/>
      <c r="AW37" s="151">
        <f t="shared" si="22"/>
        <v>0</v>
      </c>
      <c r="AX37" s="151">
        <f t="shared" si="23"/>
        <v>0</v>
      </c>
      <c r="AY37" s="150"/>
      <c r="AZ37" s="151">
        <v>0</v>
      </c>
      <c r="BA37" s="151">
        <f t="shared" si="24"/>
        <v>0</v>
      </c>
      <c r="BB37" s="150">
        <f t="shared" si="25"/>
        <v>0</v>
      </c>
      <c r="BC37" s="151">
        <f t="shared" si="25"/>
        <v>0</v>
      </c>
      <c r="BD37" s="151">
        <f t="shared" si="25"/>
        <v>0</v>
      </c>
      <c r="BE37" s="150">
        <v>0</v>
      </c>
      <c r="BF37" s="151">
        <f t="shared" si="26"/>
        <v>0</v>
      </c>
      <c r="BG37" s="151">
        <f t="shared" si="27"/>
        <v>0</v>
      </c>
      <c r="BH37" s="150">
        <v>1</v>
      </c>
      <c r="BI37" s="151">
        <v>0.82199999999999995</v>
      </c>
      <c r="BJ37" s="151">
        <f t="shared" si="28"/>
        <v>4.9319999999999995</v>
      </c>
      <c r="BK37" s="150">
        <f t="shared" si="29"/>
        <v>1</v>
      </c>
      <c r="BL37" s="151">
        <f t="shared" si="29"/>
        <v>0.82199999999999995</v>
      </c>
      <c r="BM37" s="151">
        <f t="shared" si="29"/>
        <v>4.9319999999999995</v>
      </c>
      <c r="BN37" s="207">
        <f t="shared" si="30"/>
        <v>2.4659999999999997</v>
      </c>
      <c r="BO37" s="208">
        <f t="shared" si="31"/>
        <v>4.9000000000000004</v>
      </c>
    </row>
    <row r="38" spans="1:67" s="155" customFormat="1" ht="16.5">
      <c r="A38" s="148">
        <v>31</v>
      </c>
      <c r="B38" s="157" t="s">
        <v>559</v>
      </c>
      <c r="C38" s="150"/>
      <c r="D38" s="151">
        <f t="shared" si="0"/>
        <v>0</v>
      </c>
      <c r="E38" s="151">
        <f t="shared" si="1"/>
        <v>0</v>
      </c>
      <c r="F38" s="150">
        <v>6</v>
      </c>
      <c r="G38" s="151">
        <f>4.683*F38</f>
        <v>28.097999999999999</v>
      </c>
      <c r="H38" s="151">
        <f t="shared" si="2"/>
        <v>168.58799999999999</v>
      </c>
      <c r="I38" s="152">
        <f t="shared" si="3"/>
        <v>6</v>
      </c>
      <c r="J38" s="153">
        <f t="shared" si="3"/>
        <v>28.097999999999999</v>
      </c>
      <c r="K38" s="153">
        <f t="shared" si="3"/>
        <v>168.58799999999999</v>
      </c>
      <c r="L38" s="154">
        <v>0</v>
      </c>
      <c r="M38" s="151">
        <f t="shared" si="4"/>
        <v>0</v>
      </c>
      <c r="N38" s="151">
        <f t="shared" si="5"/>
        <v>0</v>
      </c>
      <c r="O38" s="150">
        <v>3</v>
      </c>
      <c r="P38" s="151">
        <f>4.683*O38</f>
        <v>14.048999999999999</v>
      </c>
      <c r="Q38" s="151">
        <f t="shared" si="6"/>
        <v>84.293999999999997</v>
      </c>
      <c r="R38" s="152">
        <f t="shared" si="7"/>
        <v>3</v>
      </c>
      <c r="S38" s="153">
        <f t="shared" si="7"/>
        <v>14.048999999999999</v>
      </c>
      <c r="T38" s="153">
        <f t="shared" si="7"/>
        <v>84.293999999999997</v>
      </c>
      <c r="U38" s="154"/>
      <c r="V38" s="151">
        <f t="shared" si="8"/>
        <v>0</v>
      </c>
      <c r="W38" s="151">
        <f t="shared" si="9"/>
        <v>0</v>
      </c>
      <c r="X38" s="150"/>
      <c r="Y38" s="151">
        <f t="shared" si="10"/>
        <v>0</v>
      </c>
      <c r="Z38" s="151">
        <f t="shared" si="11"/>
        <v>0</v>
      </c>
      <c r="AA38" s="152">
        <f t="shared" si="12"/>
        <v>0</v>
      </c>
      <c r="AB38" s="153">
        <f t="shared" si="12"/>
        <v>0</v>
      </c>
      <c r="AC38" s="153">
        <f t="shared" si="12"/>
        <v>0</v>
      </c>
      <c r="AD38" s="154"/>
      <c r="AE38" s="151">
        <f t="shared" si="13"/>
        <v>0</v>
      </c>
      <c r="AF38" s="151">
        <f t="shared" si="14"/>
        <v>0</v>
      </c>
      <c r="AG38" s="150"/>
      <c r="AH38" s="151">
        <v>0</v>
      </c>
      <c r="AI38" s="151">
        <f t="shared" si="15"/>
        <v>0</v>
      </c>
      <c r="AJ38" s="150">
        <f t="shared" si="16"/>
        <v>0</v>
      </c>
      <c r="AK38" s="151">
        <f t="shared" si="16"/>
        <v>0</v>
      </c>
      <c r="AL38" s="151">
        <f t="shared" si="16"/>
        <v>0</v>
      </c>
      <c r="AM38" s="154"/>
      <c r="AN38" s="151">
        <f t="shared" si="17"/>
        <v>0</v>
      </c>
      <c r="AO38" s="151">
        <f t="shared" si="18"/>
        <v>0</v>
      </c>
      <c r="AP38" s="150"/>
      <c r="AQ38" s="151">
        <f t="shared" si="19"/>
        <v>0</v>
      </c>
      <c r="AR38" s="151">
        <f t="shared" si="20"/>
        <v>0</v>
      </c>
      <c r="AS38" s="150">
        <f t="shared" si="21"/>
        <v>0</v>
      </c>
      <c r="AT38" s="151">
        <f t="shared" si="21"/>
        <v>0</v>
      </c>
      <c r="AU38" s="151">
        <f t="shared" si="21"/>
        <v>0</v>
      </c>
      <c r="AV38" s="154"/>
      <c r="AW38" s="151">
        <f t="shared" si="22"/>
        <v>0</v>
      </c>
      <c r="AX38" s="151">
        <f t="shared" si="23"/>
        <v>0</v>
      </c>
      <c r="AY38" s="150"/>
      <c r="AZ38" s="151">
        <v>0</v>
      </c>
      <c r="BA38" s="151">
        <f t="shared" si="24"/>
        <v>0</v>
      </c>
      <c r="BB38" s="150">
        <f t="shared" si="25"/>
        <v>0</v>
      </c>
      <c r="BC38" s="151">
        <f t="shared" si="25"/>
        <v>0</v>
      </c>
      <c r="BD38" s="151">
        <f t="shared" si="25"/>
        <v>0</v>
      </c>
      <c r="BE38" s="150">
        <v>6</v>
      </c>
      <c r="BF38" s="151">
        <f t="shared" si="26"/>
        <v>28.103999999999999</v>
      </c>
      <c r="BG38" s="151">
        <f t="shared" si="27"/>
        <v>168.624</v>
      </c>
      <c r="BH38" s="150">
        <v>0</v>
      </c>
      <c r="BI38" s="151">
        <v>0</v>
      </c>
      <c r="BJ38" s="151">
        <f t="shared" si="28"/>
        <v>0</v>
      </c>
      <c r="BK38" s="150">
        <f t="shared" si="29"/>
        <v>6</v>
      </c>
      <c r="BL38" s="151">
        <f t="shared" si="29"/>
        <v>28.103999999999999</v>
      </c>
      <c r="BM38" s="151">
        <f t="shared" si="29"/>
        <v>168.624</v>
      </c>
      <c r="BN38" s="207">
        <f t="shared" si="30"/>
        <v>84.311999999999998</v>
      </c>
      <c r="BO38" s="208">
        <f t="shared" si="31"/>
        <v>168.6</v>
      </c>
    </row>
    <row r="39" spans="1:67" s="155" customFormat="1" ht="16.5">
      <c r="A39" s="148">
        <v>32</v>
      </c>
      <c r="B39" s="157" t="s">
        <v>560</v>
      </c>
      <c r="C39" s="150"/>
      <c r="D39" s="151">
        <f t="shared" si="0"/>
        <v>0</v>
      </c>
      <c r="E39" s="151">
        <f t="shared" si="1"/>
        <v>0</v>
      </c>
      <c r="F39" s="150">
        <v>1</v>
      </c>
      <c r="G39" s="151">
        <f>3.684*F39</f>
        <v>3.6840000000000002</v>
      </c>
      <c r="H39" s="151">
        <f t="shared" si="2"/>
        <v>22.103999999999999</v>
      </c>
      <c r="I39" s="152">
        <f t="shared" si="3"/>
        <v>1</v>
      </c>
      <c r="J39" s="153">
        <f t="shared" si="3"/>
        <v>3.6840000000000002</v>
      </c>
      <c r="K39" s="153">
        <f t="shared" si="3"/>
        <v>22.103999999999999</v>
      </c>
      <c r="L39" s="154">
        <v>0</v>
      </c>
      <c r="M39" s="151">
        <f t="shared" si="4"/>
        <v>0</v>
      </c>
      <c r="N39" s="151">
        <f t="shared" si="5"/>
        <v>0</v>
      </c>
      <c r="O39" s="150">
        <v>1</v>
      </c>
      <c r="P39" s="151">
        <f>3.684*O39</f>
        <v>3.6840000000000002</v>
      </c>
      <c r="Q39" s="151">
        <f t="shared" si="6"/>
        <v>22.103999999999999</v>
      </c>
      <c r="R39" s="152">
        <f t="shared" si="7"/>
        <v>1</v>
      </c>
      <c r="S39" s="153">
        <f t="shared" si="7"/>
        <v>3.6840000000000002</v>
      </c>
      <c r="T39" s="153">
        <f t="shared" si="7"/>
        <v>22.103999999999999</v>
      </c>
      <c r="U39" s="154"/>
      <c r="V39" s="151">
        <f t="shared" si="8"/>
        <v>0</v>
      </c>
      <c r="W39" s="151">
        <f t="shared" si="9"/>
        <v>0</v>
      </c>
      <c r="X39" s="150"/>
      <c r="Y39" s="151">
        <f t="shared" si="10"/>
        <v>0</v>
      </c>
      <c r="Z39" s="151">
        <f t="shared" si="11"/>
        <v>0</v>
      </c>
      <c r="AA39" s="152">
        <f t="shared" si="12"/>
        <v>0</v>
      </c>
      <c r="AB39" s="153">
        <f t="shared" si="12"/>
        <v>0</v>
      </c>
      <c r="AC39" s="153">
        <f t="shared" si="12"/>
        <v>0</v>
      </c>
      <c r="AD39" s="154"/>
      <c r="AE39" s="151">
        <f t="shared" si="13"/>
        <v>0</v>
      </c>
      <c r="AF39" s="151">
        <f t="shared" si="14"/>
        <v>0</v>
      </c>
      <c r="AG39" s="150"/>
      <c r="AH39" s="151">
        <v>0</v>
      </c>
      <c r="AI39" s="151">
        <f t="shared" si="15"/>
        <v>0</v>
      </c>
      <c r="AJ39" s="150">
        <f t="shared" si="16"/>
        <v>0</v>
      </c>
      <c r="AK39" s="151">
        <f t="shared" si="16"/>
        <v>0</v>
      </c>
      <c r="AL39" s="151">
        <f t="shared" si="16"/>
        <v>0</v>
      </c>
      <c r="AM39" s="154"/>
      <c r="AN39" s="151">
        <f t="shared" si="17"/>
        <v>0</v>
      </c>
      <c r="AO39" s="151">
        <f t="shared" si="18"/>
        <v>0</v>
      </c>
      <c r="AP39" s="150"/>
      <c r="AQ39" s="151">
        <f t="shared" si="19"/>
        <v>0</v>
      </c>
      <c r="AR39" s="151">
        <f t="shared" si="20"/>
        <v>0</v>
      </c>
      <c r="AS39" s="150">
        <f t="shared" si="21"/>
        <v>0</v>
      </c>
      <c r="AT39" s="151">
        <f t="shared" si="21"/>
        <v>0</v>
      </c>
      <c r="AU39" s="151">
        <f t="shared" si="21"/>
        <v>0</v>
      </c>
      <c r="AV39" s="154"/>
      <c r="AW39" s="151">
        <f t="shared" si="22"/>
        <v>0</v>
      </c>
      <c r="AX39" s="151">
        <f t="shared" si="23"/>
        <v>0</v>
      </c>
      <c r="AY39" s="150"/>
      <c r="AZ39" s="151">
        <v>0</v>
      </c>
      <c r="BA39" s="151">
        <f t="shared" si="24"/>
        <v>0</v>
      </c>
      <c r="BB39" s="150">
        <f t="shared" si="25"/>
        <v>0</v>
      </c>
      <c r="BC39" s="151">
        <f t="shared" si="25"/>
        <v>0</v>
      </c>
      <c r="BD39" s="151">
        <f t="shared" si="25"/>
        <v>0</v>
      </c>
      <c r="BE39" s="150">
        <v>0</v>
      </c>
      <c r="BF39" s="151">
        <f t="shared" si="26"/>
        <v>0</v>
      </c>
      <c r="BG39" s="151">
        <f t="shared" si="27"/>
        <v>0</v>
      </c>
      <c r="BH39" s="150">
        <v>1</v>
      </c>
      <c r="BI39" s="151">
        <v>3.2980000000000018</v>
      </c>
      <c r="BJ39" s="151">
        <f t="shared" si="28"/>
        <v>19.788000000000011</v>
      </c>
      <c r="BK39" s="150">
        <f t="shared" si="29"/>
        <v>1</v>
      </c>
      <c r="BL39" s="151">
        <f t="shared" si="29"/>
        <v>3.2980000000000018</v>
      </c>
      <c r="BM39" s="151">
        <f t="shared" si="29"/>
        <v>19.788000000000011</v>
      </c>
      <c r="BN39" s="207">
        <f t="shared" si="30"/>
        <v>9.8940000000000055</v>
      </c>
      <c r="BO39" s="208">
        <f t="shared" si="31"/>
        <v>19.8</v>
      </c>
    </row>
    <row r="40" spans="1:67" s="155" customFormat="1" ht="16.5">
      <c r="A40" s="148">
        <v>33</v>
      </c>
      <c r="B40" s="157" t="s">
        <v>561</v>
      </c>
      <c r="C40" s="150">
        <v>0</v>
      </c>
      <c r="D40" s="151">
        <f t="shared" si="0"/>
        <v>0</v>
      </c>
      <c r="E40" s="151">
        <f t="shared" si="1"/>
        <v>0</v>
      </c>
      <c r="F40" s="150">
        <v>0</v>
      </c>
      <c r="G40" s="150"/>
      <c r="H40" s="151">
        <f t="shared" si="2"/>
        <v>0</v>
      </c>
      <c r="I40" s="152">
        <f t="shared" si="3"/>
        <v>0</v>
      </c>
      <c r="J40" s="153">
        <f t="shared" si="3"/>
        <v>0</v>
      </c>
      <c r="K40" s="153">
        <f t="shared" si="3"/>
        <v>0</v>
      </c>
      <c r="L40" s="154">
        <v>0</v>
      </c>
      <c r="M40" s="151">
        <f t="shared" si="4"/>
        <v>0</v>
      </c>
      <c r="N40" s="151">
        <f t="shared" si="5"/>
        <v>0</v>
      </c>
      <c r="O40" s="150">
        <v>0</v>
      </c>
      <c r="P40" s="150">
        <v>0</v>
      </c>
      <c r="Q40" s="151">
        <f t="shared" si="6"/>
        <v>0</v>
      </c>
      <c r="R40" s="152">
        <f t="shared" si="7"/>
        <v>0</v>
      </c>
      <c r="S40" s="153">
        <f t="shared" si="7"/>
        <v>0</v>
      </c>
      <c r="T40" s="153">
        <f t="shared" si="7"/>
        <v>0</v>
      </c>
      <c r="U40" s="154">
        <v>0</v>
      </c>
      <c r="V40" s="151">
        <f t="shared" si="8"/>
        <v>0</v>
      </c>
      <c r="W40" s="151">
        <f t="shared" si="9"/>
        <v>0</v>
      </c>
      <c r="X40" s="150">
        <v>0</v>
      </c>
      <c r="Y40" s="151">
        <f t="shared" si="10"/>
        <v>0</v>
      </c>
      <c r="Z40" s="151">
        <f t="shared" si="11"/>
        <v>0</v>
      </c>
      <c r="AA40" s="152">
        <f t="shared" si="12"/>
        <v>0</v>
      </c>
      <c r="AB40" s="153">
        <f t="shared" si="12"/>
        <v>0</v>
      </c>
      <c r="AC40" s="153">
        <f t="shared" si="12"/>
        <v>0</v>
      </c>
      <c r="AD40" s="154"/>
      <c r="AE40" s="151">
        <f t="shared" si="13"/>
        <v>0</v>
      </c>
      <c r="AF40" s="151">
        <f t="shared" si="14"/>
        <v>0</v>
      </c>
      <c r="AG40" s="150"/>
      <c r="AH40" s="151">
        <v>0</v>
      </c>
      <c r="AI40" s="151">
        <f t="shared" si="15"/>
        <v>0</v>
      </c>
      <c r="AJ40" s="150">
        <f t="shared" si="16"/>
        <v>0</v>
      </c>
      <c r="AK40" s="151">
        <f t="shared" si="16"/>
        <v>0</v>
      </c>
      <c r="AL40" s="151">
        <f t="shared" si="16"/>
        <v>0</v>
      </c>
      <c r="AM40" s="154"/>
      <c r="AN40" s="151">
        <f t="shared" si="17"/>
        <v>0</v>
      </c>
      <c r="AO40" s="151">
        <f t="shared" si="18"/>
        <v>0</v>
      </c>
      <c r="AP40" s="150"/>
      <c r="AQ40" s="151">
        <f t="shared" si="19"/>
        <v>0</v>
      </c>
      <c r="AR40" s="151">
        <f t="shared" si="20"/>
        <v>0</v>
      </c>
      <c r="AS40" s="150">
        <f t="shared" si="21"/>
        <v>0</v>
      </c>
      <c r="AT40" s="151">
        <f t="shared" si="21"/>
        <v>0</v>
      </c>
      <c r="AU40" s="151">
        <f t="shared" si="21"/>
        <v>0</v>
      </c>
      <c r="AV40" s="154"/>
      <c r="AW40" s="151">
        <f t="shared" si="22"/>
        <v>0</v>
      </c>
      <c r="AX40" s="151">
        <f t="shared" si="23"/>
        <v>0</v>
      </c>
      <c r="AY40" s="150"/>
      <c r="AZ40" s="151">
        <v>0</v>
      </c>
      <c r="BA40" s="151">
        <f t="shared" si="24"/>
        <v>0</v>
      </c>
      <c r="BB40" s="150">
        <f t="shared" si="25"/>
        <v>0</v>
      </c>
      <c r="BC40" s="151">
        <f t="shared" si="25"/>
        <v>0</v>
      </c>
      <c r="BD40" s="151">
        <f t="shared" si="25"/>
        <v>0</v>
      </c>
      <c r="BE40" s="150">
        <v>0</v>
      </c>
      <c r="BF40" s="151">
        <f t="shared" si="26"/>
        <v>0</v>
      </c>
      <c r="BG40" s="151">
        <f t="shared" si="27"/>
        <v>0</v>
      </c>
      <c r="BH40" s="150">
        <v>0</v>
      </c>
      <c r="BI40" s="151">
        <v>0</v>
      </c>
      <c r="BJ40" s="151">
        <f t="shared" si="28"/>
        <v>0</v>
      </c>
      <c r="BK40" s="150">
        <f t="shared" si="29"/>
        <v>0</v>
      </c>
      <c r="BL40" s="151">
        <f t="shared" si="29"/>
        <v>0</v>
      </c>
      <c r="BM40" s="151">
        <f t="shared" si="29"/>
        <v>0</v>
      </c>
      <c r="BN40" s="207">
        <f t="shared" si="30"/>
        <v>0</v>
      </c>
      <c r="BO40" s="208">
        <f t="shared" si="31"/>
        <v>0</v>
      </c>
    </row>
    <row r="41" spans="1:67" s="155" customFormat="1" ht="16.5">
      <c r="A41" s="148">
        <v>34</v>
      </c>
      <c r="B41" s="157" t="s">
        <v>378</v>
      </c>
      <c r="C41" s="150"/>
      <c r="D41" s="151">
        <f t="shared" si="0"/>
        <v>0</v>
      </c>
      <c r="E41" s="151">
        <f t="shared" si="1"/>
        <v>0</v>
      </c>
      <c r="F41" s="150">
        <v>3</v>
      </c>
      <c r="G41" s="151">
        <f>4.622*F41</f>
        <v>13.866</v>
      </c>
      <c r="H41" s="151">
        <f t="shared" si="2"/>
        <v>83.195999999999998</v>
      </c>
      <c r="I41" s="152">
        <f t="shared" si="3"/>
        <v>3</v>
      </c>
      <c r="J41" s="153">
        <f t="shared" si="3"/>
        <v>13.866</v>
      </c>
      <c r="K41" s="153">
        <f t="shared" si="3"/>
        <v>83.195999999999998</v>
      </c>
      <c r="L41" s="154">
        <v>0</v>
      </c>
      <c r="M41" s="151">
        <f t="shared" si="4"/>
        <v>0</v>
      </c>
      <c r="N41" s="151">
        <f t="shared" si="5"/>
        <v>0</v>
      </c>
      <c r="O41" s="150">
        <v>0</v>
      </c>
      <c r="P41" s="150">
        <v>0</v>
      </c>
      <c r="Q41" s="151">
        <f t="shared" si="6"/>
        <v>0</v>
      </c>
      <c r="R41" s="152">
        <f t="shared" si="7"/>
        <v>0</v>
      </c>
      <c r="S41" s="153">
        <f t="shared" si="7"/>
        <v>0</v>
      </c>
      <c r="T41" s="153">
        <f t="shared" si="7"/>
        <v>0</v>
      </c>
      <c r="U41" s="154"/>
      <c r="V41" s="151">
        <f t="shared" si="8"/>
        <v>0</v>
      </c>
      <c r="W41" s="151">
        <f t="shared" si="9"/>
        <v>0</v>
      </c>
      <c r="X41" s="150"/>
      <c r="Y41" s="151">
        <f t="shared" si="10"/>
        <v>0</v>
      </c>
      <c r="Z41" s="151">
        <f t="shared" si="11"/>
        <v>0</v>
      </c>
      <c r="AA41" s="152">
        <f t="shared" si="12"/>
        <v>0</v>
      </c>
      <c r="AB41" s="153">
        <f t="shared" si="12"/>
        <v>0</v>
      </c>
      <c r="AC41" s="153">
        <f t="shared" si="12"/>
        <v>0</v>
      </c>
      <c r="AD41" s="154"/>
      <c r="AE41" s="151">
        <f t="shared" si="13"/>
        <v>0</v>
      </c>
      <c r="AF41" s="151">
        <f t="shared" si="14"/>
        <v>0</v>
      </c>
      <c r="AG41" s="150"/>
      <c r="AH41" s="151">
        <v>0</v>
      </c>
      <c r="AI41" s="151">
        <f t="shared" si="15"/>
        <v>0</v>
      </c>
      <c r="AJ41" s="150">
        <f t="shared" si="16"/>
        <v>0</v>
      </c>
      <c r="AK41" s="151">
        <f t="shared" si="16"/>
        <v>0</v>
      </c>
      <c r="AL41" s="151">
        <f t="shared" si="16"/>
        <v>0</v>
      </c>
      <c r="AM41" s="154"/>
      <c r="AN41" s="151">
        <f t="shared" si="17"/>
        <v>0</v>
      </c>
      <c r="AO41" s="151">
        <f t="shared" si="18"/>
        <v>0</v>
      </c>
      <c r="AP41" s="150"/>
      <c r="AQ41" s="151">
        <f t="shared" si="19"/>
        <v>0</v>
      </c>
      <c r="AR41" s="151">
        <f t="shared" si="20"/>
        <v>0</v>
      </c>
      <c r="AS41" s="150">
        <f t="shared" si="21"/>
        <v>0</v>
      </c>
      <c r="AT41" s="151">
        <f t="shared" si="21"/>
        <v>0</v>
      </c>
      <c r="AU41" s="151">
        <f t="shared" si="21"/>
        <v>0</v>
      </c>
      <c r="AV41" s="154"/>
      <c r="AW41" s="151">
        <f t="shared" si="22"/>
        <v>0</v>
      </c>
      <c r="AX41" s="151">
        <f t="shared" si="23"/>
        <v>0</v>
      </c>
      <c r="AY41" s="150"/>
      <c r="AZ41" s="151">
        <v>0</v>
      </c>
      <c r="BA41" s="151">
        <f t="shared" si="24"/>
        <v>0</v>
      </c>
      <c r="BB41" s="150">
        <f t="shared" si="25"/>
        <v>0</v>
      </c>
      <c r="BC41" s="151">
        <f t="shared" si="25"/>
        <v>0</v>
      </c>
      <c r="BD41" s="151">
        <f t="shared" si="25"/>
        <v>0</v>
      </c>
      <c r="BE41" s="150">
        <v>2</v>
      </c>
      <c r="BF41" s="151">
        <f t="shared" si="26"/>
        <v>9.3680000000000003</v>
      </c>
      <c r="BG41" s="151">
        <f t="shared" si="27"/>
        <v>56.207999999999998</v>
      </c>
      <c r="BH41" s="150">
        <v>0</v>
      </c>
      <c r="BI41" s="151">
        <v>0</v>
      </c>
      <c r="BJ41" s="151">
        <f t="shared" si="28"/>
        <v>0</v>
      </c>
      <c r="BK41" s="150">
        <f t="shared" si="29"/>
        <v>2</v>
      </c>
      <c r="BL41" s="151">
        <f t="shared" si="29"/>
        <v>9.3680000000000003</v>
      </c>
      <c r="BM41" s="151">
        <f t="shared" si="29"/>
        <v>56.207999999999998</v>
      </c>
      <c r="BN41" s="207">
        <f t="shared" si="30"/>
        <v>28.103999999999999</v>
      </c>
      <c r="BO41" s="208">
        <f t="shared" si="31"/>
        <v>56.2</v>
      </c>
    </row>
    <row r="42" spans="1:67" s="155" customFormat="1" ht="16.5">
      <c r="A42" s="148">
        <v>35</v>
      </c>
      <c r="B42" s="157" t="s">
        <v>562</v>
      </c>
      <c r="C42" s="150"/>
      <c r="D42" s="151">
        <f t="shared" si="0"/>
        <v>0</v>
      </c>
      <c r="E42" s="151">
        <f t="shared" si="1"/>
        <v>0</v>
      </c>
      <c r="F42" s="150"/>
      <c r="G42" s="150"/>
      <c r="H42" s="151">
        <f t="shared" si="2"/>
        <v>0</v>
      </c>
      <c r="I42" s="152">
        <f t="shared" si="3"/>
        <v>0</v>
      </c>
      <c r="J42" s="153">
        <f t="shared" si="3"/>
        <v>0</v>
      </c>
      <c r="K42" s="153">
        <f t="shared" si="3"/>
        <v>0</v>
      </c>
      <c r="L42" s="154">
        <v>0</v>
      </c>
      <c r="M42" s="151">
        <f t="shared" si="4"/>
        <v>0</v>
      </c>
      <c r="N42" s="151">
        <f t="shared" si="5"/>
        <v>0</v>
      </c>
      <c r="O42" s="150">
        <v>0</v>
      </c>
      <c r="P42" s="150">
        <v>0</v>
      </c>
      <c r="Q42" s="151">
        <f t="shared" si="6"/>
        <v>0</v>
      </c>
      <c r="R42" s="152">
        <f t="shared" si="7"/>
        <v>0</v>
      </c>
      <c r="S42" s="153">
        <f t="shared" si="7"/>
        <v>0</v>
      </c>
      <c r="T42" s="153">
        <f t="shared" si="7"/>
        <v>0</v>
      </c>
      <c r="U42" s="154"/>
      <c r="V42" s="151">
        <f t="shared" si="8"/>
        <v>0</v>
      </c>
      <c r="W42" s="151">
        <f t="shared" si="9"/>
        <v>0</v>
      </c>
      <c r="X42" s="150"/>
      <c r="Y42" s="151">
        <f t="shared" si="10"/>
        <v>0</v>
      </c>
      <c r="Z42" s="151">
        <f t="shared" si="11"/>
        <v>0</v>
      </c>
      <c r="AA42" s="152">
        <f t="shared" si="12"/>
        <v>0</v>
      </c>
      <c r="AB42" s="153">
        <f t="shared" si="12"/>
        <v>0</v>
      </c>
      <c r="AC42" s="153">
        <f t="shared" si="12"/>
        <v>0</v>
      </c>
      <c r="AD42" s="154"/>
      <c r="AE42" s="151">
        <f t="shared" si="13"/>
        <v>0</v>
      </c>
      <c r="AF42" s="151">
        <f t="shared" si="14"/>
        <v>0</v>
      </c>
      <c r="AG42" s="150"/>
      <c r="AH42" s="151">
        <v>0</v>
      </c>
      <c r="AI42" s="151">
        <f t="shared" si="15"/>
        <v>0</v>
      </c>
      <c r="AJ42" s="150">
        <f t="shared" si="16"/>
        <v>0</v>
      </c>
      <c r="AK42" s="151">
        <f t="shared" si="16"/>
        <v>0</v>
      </c>
      <c r="AL42" s="151">
        <f t="shared" si="16"/>
        <v>0</v>
      </c>
      <c r="AM42" s="154"/>
      <c r="AN42" s="151">
        <f t="shared" si="17"/>
        <v>0</v>
      </c>
      <c r="AO42" s="151">
        <f t="shared" si="18"/>
        <v>0</v>
      </c>
      <c r="AP42" s="150"/>
      <c r="AQ42" s="151">
        <f t="shared" si="19"/>
        <v>0</v>
      </c>
      <c r="AR42" s="151">
        <f t="shared" si="20"/>
        <v>0</v>
      </c>
      <c r="AS42" s="150">
        <f t="shared" si="21"/>
        <v>0</v>
      </c>
      <c r="AT42" s="151">
        <f t="shared" si="21"/>
        <v>0</v>
      </c>
      <c r="AU42" s="151">
        <f t="shared" si="21"/>
        <v>0</v>
      </c>
      <c r="AV42" s="154"/>
      <c r="AW42" s="151">
        <f t="shared" si="22"/>
        <v>0</v>
      </c>
      <c r="AX42" s="151">
        <f t="shared" si="23"/>
        <v>0</v>
      </c>
      <c r="AY42" s="150"/>
      <c r="AZ42" s="151">
        <v>0</v>
      </c>
      <c r="BA42" s="151">
        <f t="shared" si="24"/>
        <v>0</v>
      </c>
      <c r="BB42" s="150">
        <f t="shared" si="25"/>
        <v>0</v>
      </c>
      <c r="BC42" s="151">
        <f t="shared" si="25"/>
        <v>0</v>
      </c>
      <c r="BD42" s="151">
        <f t="shared" si="25"/>
        <v>0</v>
      </c>
      <c r="BE42" s="150">
        <v>0</v>
      </c>
      <c r="BF42" s="151">
        <f t="shared" si="26"/>
        <v>0</v>
      </c>
      <c r="BG42" s="151">
        <f t="shared" si="27"/>
        <v>0</v>
      </c>
      <c r="BH42" s="150">
        <v>0</v>
      </c>
      <c r="BI42" s="151">
        <v>0</v>
      </c>
      <c r="BJ42" s="151">
        <f t="shared" si="28"/>
        <v>0</v>
      </c>
      <c r="BK42" s="150">
        <f t="shared" si="29"/>
        <v>0</v>
      </c>
      <c r="BL42" s="151">
        <f t="shared" si="29"/>
        <v>0</v>
      </c>
      <c r="BM42" s="151">
        <f t="shared" si="29"/>
        <v>0</v>
      </c>
      <c r="BN42" s="207">
        <f t="shared" si="30"/>
        <v>0</v>
      </c>
      <c r="BO42" s="208">
        <f t="shared" si="31"/>
        <v>0</v>
      </c>
    </row>
    <row r="43" spans="1:67" s="155" customFormat="1" ht="16.5">
      <c r="A43" s="148">
        <v>36</v>
      </c>
      <c r="B43" s="157" t="s">
        <v>563</v>
      </c>
      <c r="C43" s="150">
        <v>1</v>
      </c>
      <c r="D43" s="151">
        <f t="shared" si="0"/>
        <v>4.6840000000000002</v>
      </c>
      <c r="E43" s="151">
        <f t="shared" si="1"/>
        <v>28.103999999999999</v>
      </c>
      <c r="F43" s="150"/>
      <c r="G43" s="150"/>
      <c r="H43" s="151">
        <f t="shared" si="2"/>
        <v>0</v>
      </c>
      <c r="I43" s="152">
        <f t="shared" si="3"/>
        <v>1</v>
      </c>
      <c r="J43" s="153">
        <f t="shared" si="3"/>
        <v>4.6840000000000002</v>
      </c>
      <c r="K43" s="153">
        <f t="shared" si="3"/>
        <v>28.103999999999999</v>
      </c>
      <c r="L43" s="154">
        <v>0</v>
      </c>
      <c r="M43" s="151">
        <f t="shared" si="4"/>
        <v>0</v>
      </c>
      <c r="N43" s="151">
        <f t="shared" si="5"/>
        <v>0</v>
      </c>
      <c r="O43" s="150">
        <v>0</v>
      </c>
      <c r="P43" s="150">
        <v>0</v>
      </c>
      <c r="Q43" s="151">
        <f t="shared" si="6"/>
        <v>0</v>
      </c>
      <c r="R43" s="152">
        <f t="shared" si="7"/>
        <v>0</v>
      </c>
      <c r="S43" s="153">
        <f t="shared" si="7"/>
        <v>0</v>
      </c>
      <c r="T43" s="153">
        <f t="shared" si="7"/>
        <v>0</v>
      </c>
      <c r="U43" s="154"/>
      <c r="V43" s="151">
        <f t="shared" si="8"/>
        <v>0</v>
      </c>
      <c r="W43" s="151">
        <f t="shared" si="9"/>
        <v>0</v>
      </c>
      <c r="X43" s="150"/>
      <c r="Y43" s="151">
        <f t="shared" si="10"/>
        <v>0</v>
      </c>
      <c r="Z43" s="151">
        <f t="shared" si="11"/>
        <v>0</v>
      </c>
      <c r="AA43" s="152">
        <f t="shared" si="12"/>
        <v>0</v>
      </c>
      <c r="AB43" s="153">
        <f t="shared" si="12"/>
        <v>0</v>
      </c>
      <c r="AC43" s="153">
        <f t="shared" si="12"/>
        <v>0</v>
      </c>
      <c r="AD43" s="154"/>
      <c r="AE43" s="151">
        <f t="shared" si="13"/>
        <v>0</v>
      </c>
      <c r="AF43" s="151">
        <f t="shared" si="14"/>
        <v>0</v>
      </c>
      <c r="AG43" s="150"/>
      <c r="AH43" s="151">
        <v>0</v>
      </c>
      <c r="AI43" s="151">
        <f t="shared" si="15"/>
        <v>0</v>
      </c>
      <c r="AJ43" s="150">
        <f t="shared" si="16"/>
        <v>0</v>
      </c>
      <c r="AK43" s="151">
        <f t="shared" si="16"/>
        <v>0</v>
      </c>
      <c r="AL43" s="151">
        <f t="shared" si="16"/>
        <v>0</v>
      </c>
      <c r="AM43" s="154"/>
      <c r="AN43" s="151">
        <f t="shared" si="17"/>
        <v>0</v>
      </c>
      <c r="AO43" s="151">
        <f t="shared" si="18"/>
        <v>0</v>
      </c>
      <c r="AP43" s="150"/>
      <c r="AQ43" s="151">
        <f t="shared" si="19"/>
        <v>0</v>
      </c>
      <c r="AR43" s="151">
        <f t="shared" si="20"/>
        <v>0</v>
      </c>
      <c r="AS43" s="150">
        <f t="shared" si="21"/>
        <v>0</v>
      </c>
      <c r="AT43" s="151">
        <f t="shared" si="21"/>
        <v>0</v>
      </c>
      <c r="AU43" s="151">
        <f t="shared" si="21"/>
        <v>0</v>
      </c>
      <c r="AV43" s="154"/>
      <c r="AW43" s="151">
        <f t="shared" si="22"/>
        <v>0</v>
      </c>
      <c r="AX43" s="151">
        <f t="shared" si="23"/>
        <v>0</v>
      </c>
      <c r="AY43" s="150"/>
      <c r="AZ43" s="151">
        <v>0</v>
      </c>
      <c r="BA43" s="151">
        <f t="shared" si="24"/>
        <v>0</v>
      </c>
      <c r="BB43" s="150">
        <f t="shared" si="25"/>
        <v>0</v>
      </c>
      <c r="BC43" s="151">
        <f t="shared" si="25"/>
        <v>0</v>
      </c>
      <c r="BD43" s="151">
        <f t="shared" si="25"/>
        <v>0</v>
      </c>
      <c r="BE43" s="150">
        <v>1</v>
      </c>
      <c r="BF43" s="151">
        <f t="shared" si="26"/>
        <v>4.6840000000000002</v>
      </c>
      <c r="BG43" s="151">
        <f t="shared" si="27"/>
        <v>28.103999999999999</v>
      </c>
      <c r="BH43" s="150">
        <v>0</v>
      </c>
      <c r="BI43" s="151">
        <v>0</v>
      </c>
      <c r="BJ43" s="151">
        <f t="shared" si="28"/>
        <v>0</v>
      </c>
      <c r="BK43" s="150">
        <f t="shared" si="29"/>
        <v>1</v>
      </c>
      <c r="BL43" s="151">
        <f t="shared" si="29"/>
        <v>4.6840000000000002</v>
      </c>
      <c r="BM43" s="151">
        <f t="shared" si="29"/>
        <v>28.103999999999999</v>
      </c>
      <c r="BN43" s="207">
        <f t="shared" si="30"/>
        <v>14.052</v>
      </c>
      <c r="BO43" s="208">
        <f t="shared" si="31"/>
        <v>28.1</v>
      </c>
    </row>
    <row r="44" spans="1:67" s="155" customFormat="1" ht="16.5">
      <c r="A44" s="148">
        <v>37</v>
      </c>
      <c r="B44" s="149" t="s">
        <v>564</v>
      </c>
      <c r="C44" s="150"/>
      <c r="D44" s="151">
        <f t="shared" si="0"/>
        <v>0</v>
      </c>
      <c r="E44" s="151">
        <f t="shared" si="1"/>
        <v>0</v>
      </c>
      <c r="F44" s="150"/>
      <c r="G44" s="150"/>
      <c r="H44" s="151">
        <f t="shared" si="2"/>
        <v>0</v>
      </c>
      <c r="I44" s="152">
        <f t="shared" si="3"/>
        <v>0</v>
      </c>
      <c r="J44" s="153">
        <f t="shared" si="3"/>
        <v>0</v>
      </c>
      <c r="K44" s="153">
        <f t="shared" si="3"/>
        <v>0</v>
      </c>
      <c r="L44" s="154">
        <v>0</v>
      </c>
      <c r="M44" s="151">
        <f t="shared" si="4"/>
        <v>0</v>
      </c>
      <c r="N44" s="151">
        <f t="shared" si="5"/>
        <v>0</v>
      </c>
      <c r="O44" s="150">
        <v>0</v>
      </c>
      <c r="P44" s="150">
        <v>0</v>
      </c>
      <c r="Q44" s="151">
        <f t="shared" si="6"/>
        <v>0</v>
      </c>
      <c r="R44" s="152">
        <f t="shared" si="7"/>
        <v>0</v>
      </c>
      <c r="S44" s="153">
        <f t="shared" si="7"/>
        <v>0</v>
      </c>
      <c r="T44" s="153">
        <f t="shared" si="7"/>
        <v>0</v>
      </c>
      <c r="U44" s="154"/>
      <c r="V44" s="151">
        <f t="shared" si="8"/>
        <v>0</v>
      </c>
      <c r="W44" s="151">
        <f t="shared" si="9"/>
        <v>0</v>
      </c>
      <c r="X44" s="150"/>
      <c r="Y44" s="151">
        <f t="shared" si="10"/>
        <v>0</v>
      </c>
      <c r="Z44" s="151">
        <f t="shared" si="11"/>
        <v>0</v>
      </c>
      <c r="AA44" s="152">
        <f t="shared" si="12"/>
        <v>0</v>
      </c>
      <c r="AB44" s="153">
        <f t="shared" si="12"/>
        <v>0</v>
      </c>
      <c r="AC44" s="153">
        <f t="shared" si="12"/>
        <v>0</v>
      </c>
      <c r="AD44" s="154"/>
      <c r="AE44" s="151">
        <f t="shared" si="13"/>
        <v>0</v>
      </c>
      <c r="AF44" s="151">
        <f t="shared" si="14"/>
        <v>0</v>
      </c>
      <c r="AG44" s="150"/>
      <c r="AH44" s="151">
        <v>0</v>
      </c>
      <c r="AI44" s="151">
        <f t="shared" si="15"/>
        <v>0</v>
      </c>
      <c r="AJ44" s="150">
        <f t="shared" si="16"/>
        <v>0</v>
      </c>
      <c r="AK44" s="151">
        <f t="shared" si="16"/>
        <v>0</v>
      </c>
      <c r="AL44" s="151">
        <f t="shared" si="16"/>
        <v>0</v>
      </c>
      <c r="AM44" s="154"/>
      <c r="AN44" s="151">
        <f t="shared" si="17"/>
        <v>0</v>
      </c>
      <c r="AO44" s="151">
        <f t="shared" si="18"/>
        <v>0</v>
      </c>
      <c r="AP44" s="150"/>
      <c r="AQ44" s="151">
        <f t="shared" si="19"/>
        <v>0</v>
      </c>
      <c r="AR44" s="151">
        <f t="shared" si="20"/>
        <v>0</v>
      </c>
      <c r="AS44" s="150">
        <f t="shared" si="21"/>
        <v>0</v>
      </c>
      <c r="AT44" s="151">
        <f t="shared" si="21"/>
        <v>0</v>
      </c>
      <c r="AU44" s="151">
        <f t="shared" si="21"/>
        <v>0</v>
      </c>
      <c r="AV44" s="154"/>
      <c r="AW44" s="151">
        <f t="shared" si="22"/>
        <v>0</v>
      </c>
      <c r="AX44" s="151">
        <f t="shared" si="23"/>
        <v>0</v>
      </c>
      <c r="AY44" s="150"/>
      <c r="AZ44" s="151">
        <v>0</v>
      </c>
      <c r="BA44" s="151">
        <f t="shared" si="24"/>
        <v>0</v>
      </c>
      <c r="BB44" s="150">
        <f t="shared" si="25"/>
        <v>0</v>
      </c>
      <c r="BC44" s="151">
        <f t="shared" si="25"/>
        <v>0</v>
      </c>
      <c r="BD44" s="151">
        <f t="shared" si="25"/>
        <v>0</v>
      </c>
      <c r="BE44" s="150">
        <v>97</v>
      </c>
      <c r="BF44" s="151">
        <f t="shared" si="26"/>
        <v>454.34800000000001</v>
      </c>
      <c r="BG44" s="151">
        <f t="shared" si="27"/>
        <v>2726.0880000000002</v>
      </c>
      <c r="BH44" s="150">
        <v>14</v>
      </c>
      <c r="BI44" s="151">
        <v>14.507999999999999</v>
      </c>
      <c r="BJ44" s="151">
        <f t="shared" si="28"/>
        <v>87.048000000000002</v>
      </c>
      <c r="BK44" s="150">
        <f t="shared" si="29"/>
        <v>111</v>
      </c>
      <c r="BL44" s="151">
        <f t="shared" si="29"/>
        <v>468.85599999999999</v>
      </c>
      <c r="BM44" s="151">
        <f t="shared" si="29"/>
        <v>2813.1360000000004</v>
      </c>
      <c r="BN44" s="207">
        <f t="shared" si="30"/>
        <v>1406.5680000000002</v>
      </c>
      <c r="BO44" s="208">
        <f t="shared" si="31"/>
        <v>2813.1</v>
      </c>
    </row>
    <row r="45" spans="1:67" s="155" customFormat="1" ht="16.5">
      <c r="A45" s="148">
        <v>38</v>
      </c>
      <c r="B45" s="157" t="s">
        <v>565</v>
      </c>
      <c r="C45" s="150"/>
      <c r="D45" s="151">
        <f t="shared" si="0"/>
        <v>0</v>
      </c>
      <c r="E45" s="151">
        <f t="shared" si="1"/>
        <v>0</v>
      </c>
      <c r="F45" s="150"/>
      <c r="G45" s="150"/>
      <c r="H45" s="151">
        <f t="shared" si="2"/>
        <v>0</v>
      </c>
      <c r="I45" s="152">
        <f t="shared" si="3"/>
        <v>0</v>
      </c>
      <c r="J45" s="153">
        <f t="shared" si="3"/>
        <v>0</v>
      </c>
      <c r="K45" s="153">
        <f t="shared" si="3"/>
        <v>0</v>
      </c>
      <c r="L45" s="154">
        <v>0</v>
      </c>
      <c r="M45" s="151">
        <f t="shared" si="4"/>
        <v>0</v>
      </c>
      <c r="N45" s="151">
        <f t="shared" si="5"/>
        <v>0</v>
      </c>
      <c r="O45" s="150">
        <v>0</v>
      </c>
      <c r="P45" s="150">
        <v>0</v>
      </c>
      <c r="Q45" s="151">
        <f t="shared" si="6"/>
        <v>0</v>
      </c>
      <c r="R45" s="152">
        <f t="shared" si="7"/>
        <v>0</v>
      </c>
      <c r="S45" s="153">
        <f t="shared" si="7"/>
        <v>0</v>
      </c>
      <c r="T45" s="153">
        <f t="shared" si="7"/>
        <v>0</v>
      </c>
      <c r="U45" s="154"/>
      <c r="V45" s="151">
        <f t="shared" si="8"/>
        <v>0</v>
      </c>
      <c r="W45" s="151">
        <f t="shared" si="9"/>
        <v>0</v>
      </c>
      <c r="X45" s="150"/>
      <c r="Y45" s="151">
        <f t="shared" si="10"/>
        <v>0</v>
      </c>
      <c r="Z45" s="151">
        <f t="shared" si="11"/>
        <v>0</v>
      </c>
      <c r="AA45" s="152">
        <f t="shared" si="12"/>
        <v>0</v>
      </c>
      <c r="AB45" s="153">
        <f t="shared" si="12"/>
        <v>0</v>
      </c>
      <c r="AC45" s="153">
        <f t="shared" si="12"/>
        <v>0</v>
      </c>
      <c r="AD45" s="154"/>
      <c r="AE45" s="151">
        <f t="shared" si="13"/>
        <v>0</v>
      </c>
      <c r="AF45" s="151">
        <f t="shared" si="14"/>
        <v>0</v>
      </c>
      <c r="AG45" s="150"/>
      <c r="AH45" s="151">
        <v>0</v>
      </c>
      <c r="AI45" s="151">
        <f t="shared" si="15"/>
        <v>0</v>
      </c>
      <c r="AJ45" s="150">
        <f t="shared" si="16"/>
        <v>0</v>
      </c>
      <c r="AK45" s="151">
        <f t="shared" si="16"/>
        <v>0</v>
      </c>
      <c r="AL45" s="151">
        <f t="shared" si="16"/>
        <v>0</v>
      </c>
      <c r="AM45" s="154"/>
      <c r="AN45" s="151">
        <f t="shared" si="17"/>
        <v>0</v>
      </c>
      <c r="AO45" s="151">
        <f t="shared" si="18"/>
        <v>0</v>
      </c>
      <c r="AP45" s="150"/>
      <c r="AQ45" s="151">
        <f t="shared" si="19"/>
        <v>0</v>
      </c>
      <c r="AR45" s="151">
        <f t="shared" si="20"/>
        <v>0</v>
      </c>
      <c r="AS45" s="150">
        <f t="shared" si="21"/>
        <v>0</v>
      </c>
      <c r="AT45" s="151">
        <f t="shared" si="21"/>
        <v>0</v>
      </c>
      <c r="AU45" s="151">
        <f t="shared" si="21"/>
        <v>0</v>
      </c>
      <c r="AV45" s="154"/>
      <c r="AW45" s="151">
        <f t="shared" si="22"/>
        <v>0</v>
      </c>
      <c r="AX45" s="151">
        <f t="shared" si="23"/>
        <v>0</v>
      </c>
      <c r="AY45" s="150"/>
      <c r="AZ45" s="151">
        <v>0</v>
      </c>
      <c r="BA45" s="151">
        <f t="shared" si="24"/>
        <v>0</v>
      </c>
      <c r="BB45" s="150">
        <f t="shared" si="25"/>
        <v>0</v>
      </c>
      <c r="BC45" s="151">
        <f t="shared" si="25"/>
        <v>0</v>
      </c>
      <c r="BD45" s="151">
        <f t="shared" si="25"/>
        <v>0</v>
      </c>
      <c r="BE45" s="150">
        <v>0</v>
      </c>
      <c r="BF45" s="151">
        <f t="shared" si="26"/>
        <v>0</v>
      </c>
      <c r="BG45" s="151">
        <f t="shared" si="27"/>
        <v>0</v>
      </c>
      <c r="BH45" s="150">
        <v>0</v>
      </c>
      <c r="BI45" s="151">
        <v>0</v>
      </c>
      <c r="BJ45" s="151">
        <f t="shared" si="28"/>
        <v>0</v>
      </c>
      <c r="BK45" s="150">
        <f t="shared" si="29"/>
        <v>0</v>
      </c>
      <c r="BL45" s="151">
        <f t="shared" si="29"/>
        <v>0</v>
      </c>
      <c r="BM45" s="151">
        <f t="shared" si="29"/>
        <v>0</v>
      </c>
      <c r="BN45" s="207">
        <f t="shared" si="30"/>
        <v>0</v>
      </c>
      <c r="BO45" s="208">
        <f t="shared" si="31"/>
        <v>0</v>
      </c>
    </row>
    <row r="46" spans="1:67" s="155" customFormat="1" ht="16.5">
      <c r="A46" s="148">
        <v>39</v>
      </c>
      <c r="B46" s="157" t="s">
        <v>351</v>
      </c>
      <c r="C46" s="150"/>
      <c r="D46" s="151">
        <f t="shared" si="0"/>
        <v>0</v>
      </c>
      <c r="E46" s="151">
        <f t="shared" si="1"/>
        <v>0</v>
      </c>
      <c r="F46" s="150"/>
      <c r="G46" s="150"/>
      <c r="H46" s="151">
        <f t="shared" si="2"/>
        <v>0</v>
      </c>
      <c r="I46" s="152">
        <f t="shared" si="3"/>
        <v>0</v>
      </c>
      <c r="J46" s="153">
        <f t="shared" si="3"/>
        <v>0</v>
      </c>
      <c r="K46" s="153">
        <f t="shared" si="3"/>
        <v>0</v>
      </c>
      <c r="L46" s="154">
        <v>0</v>
      </c>
      <c r="M46" s="151">
        <f t="shared" si="4"/>
        <v>0</v>
      </c>
      <c r="N46" s="151">
        <f t="shared" si="5"/>
        <v>0</v>
      </c>
      <c r="O46" s="150">
        <v>0</v>
      </c>
      <c r="P46" s="150">
        <v>0</v>
      </c>
      <c r="Q46" s="151">
        <f t="shared" si="6"/>
        <v>0</v>
      </c>
      <c r="R46" s="152">
        <f t="shared" si="7"/>
        <v>0</v>
      </c>
      <c r="S46" s="153">
        <f t="shared" si="7"/>
        <v>0</v>
      </c>
      <c r="T46" s="153">
        <f t="shared" si="7"/>
        <v>0</v>
      </c>
      <c r="U46" s="154"/>
      <c r="V46" s="151">
        <f t="shared" si="8"/>
        <v>0</v>
      </c>
      <c r="W46" s="151">
        <f t="shared" si="9"/>
        <v>0</v>
      </c>
      <c r="X46" s="150"/>
      <c r="Y46" s="151">
        <f t="shared" si="10"/>
        <v>0</v>
      </c>
      <c r="Z46" s="151">
        <f t="shared" si="11"/>
        <v>0</v>
      </c>
      <c r="AA46" s="152">
        <f t="shared" si="12"/>
        <v>0</v>
      </c>
      <c r="AB46" s="153">
        <f t="shared" si="12"/>
        <v>0</v>
      </c>
      <c r="AC46" s="153">
        <f t="shared" si="12"/>
        <v>0</v>
      </c>
      <c r="AD46" s="154"/>
      <c r="AE46" s="151">
        <f t="shared" si="13"/>
        <v>0</v>
      </c>
      <c r="AF46" s="151">
        <f t="shared" si="14"/>
        <v>0</v>
      </c>
      <c r="AG46" s="150"/>
      <c r="AH46" s="151">
        <v>0</v>
      </c>
      <c r="AI46" s="151">
        <f t="shared" si="15"/>
        <v>0</v>
      </c>
      <c r="AJ46" s="150">
        <f t="shared" si="16"/>
        <v>0</v>
      </c>
      <c r="AK46" s="151">
        <f t="shared" si="16"/>
        <v>0</v>
      </c>
      <c r="AL46" s="151">
        <f t="shared" si="16"/>
        <v>0</v>
      </c>
      <c r="AM46" s="154"/>
      <c r="AN46" s="151">
        <f t="shared" si="17"/>
        <v>0</v>
      </c>
      <c r="AO46" s="151">
        <f t="shared" si="18"/>
        <v>0</v>
      </c>
      <c r="AP46" s="150"/>
      <c r="AQ46" s="151">
        <f t="shared" si="19"/>
        <v>0</v>
      </c>
      <c r="AR46" s="151">
        <f t="shared" si="20"/>
        <v>0</v>
      </c>
      <c r="AS46" s="150">
        <f t="shared" si="21"/>
        <v>0</v>
      </c>
      <c r="AT46" s="151">
        <f t="shared" si="21"/>
        <v>0</v>
      </c>
      <c r="AU46" s="151">
        <f t="shared" si="21"/>
        <v>0</v>
      </c>
      <c r="AV46" s="154"/>
      <c r="AW46" s="151">
        <f t="shared" si="22"/>
        <v>0</v>
      </c>
      <c r="AX46" s="151">
        <f t="shared" si="23"/>
        <v>0</v>
      </c>
      <c r="AY46" s="150"/>
      <c r="AZ46" s="151">
        <v>0</v>
      </c>
      <c r="BA46" s="151">
        <f t="shared" si="24"/>
        <v>0</v>
      </c>
      <c r="BB46" s="150">
        <f t="shared" si="25"/>
        <v>0</v>
      </c>
      <c r="BC46" s="151">
        <f t="shared" si="25"/>
        <v>0</v>
      </c>
      <c r="BD46" s="151">
        <f t="shared" si="25"/>
        <v>0</v>
      </c>
      <c r="BE46" s="150">
        <v>0</v>
      </c>
      <c r="BF46" s="151">
        <f t="shared" si="26"/>
        <v>0</v>
      </c>
      <c r="BG46" s="151">
        <f t="shared" si="27"/>
        <v>0</v>
      </c>
      <c r="BH46" s="150">
        <v>0</v>
      </c>
      <c r="BI46" s="151">
        <v>0</v>
      </c>
      <c r="BJ46" s="151">
        <f t="shared" si="28"/>
        <v>0</v>
      </c>
      <c r="BK46" s="150">
        <f t="shared" si="29"/>
        <v>0</v>
      </c>
      <c r="BL46" s="151">
        <f t="shared" si="29"/>
        <v>0</v>
      </c>
      <c r="BM46" s="151">
        <f t="shared" si="29"/>
        <v>0</v>
      </c>
      <c r="BN46" s="207">
        <f t="shared" si="30"/>
        <v>0</v>
      </c>
      <c r="BO46" s="208">
        <f t="shared" si="31"/>
        <v>0</v>
      </c>
    </row>
    <row r="47" spans="1:67" s="155" customFormat="1" ht="16.5">
      <c r="A47" s="148">
        <v>40</v>
      </c>
      <c r="B47" s="157" t="s">
        <v>566</v>
      </c>
      <c r="C47" s="150"/>
      <c r="D47" s="151">
        <f t="shared" si="0"/>
        <v>0</v>
      </c>
      <c r="E47" s="151">
        <f t="shared" si="1"/>
        <v>0</v>
      </c>
      <c r="F47" s="150"/>
      <c r="G47" s="150"/>
      <c r="H47" s="151">
        <f t="shared" si="2"/>
        <v>0</v>
      </c>
      <c r="I47" s="152">
        <f t="shared" si="3"/>
        <v>0</v>
      </c>
      <c r="J47" s="153">
        <f t="shared" si="3"/>
        <v>0</v>
      </c>
      <c r="K47" s="153">
        <f t="shared" si="3"/>
        <v>0</v>
      </c>
      <c r="L47" s="154">
        <v>0</v>
      </c>
      <c r="M47" s="151">
        <f t="shared" si="4"/>
        <v>0</v>
      </c>
      <c r="N47" s="151">
        <f t="shared" si="5"/>
        <v>0</v>
      </c>
      <c r="O47" s="150">
        <v>0</v>
      </c>
      <c r="P47" s="150">
        <v>0</v>
      </c>
      <c r="Q47" s="151">
        <f t="shared" si="6"/>
        <v>0</v>
      </c>
      <c r="R47" s="152">
        <f t="shared" si="7"/>
        <v>0</v>
      </c>
      <c r="S47" s="153">
        <f t="shared" si="7"/>
        <v>0</v>
      </c>
      <c r="T47" s="153">
        <f t="shared" si="7"/>
        <v>0</v>
      </c>
      <c r="U47" s="154"/>
      <c r="V47" s="151">
        <f t="shared" si="8"/>
        <v>0</v>
      </c>
      <c r="W47" s="151">
        <f t="shared" si="9"/>
        <v>0</v>
      </c>
      <c r="X47" s="150"/>
      <c r="Y47" s="151">
        <f t="shared" si="10"/>
        <v>0</v>
      </c>
      <c r="Z47" s="151">
        <f t="shared" si="11"/>
        <v>0</v>
      </c>
      <c r="AA47" s="152">
        <f t="shared" si="12"/>
        <v>0</v>
      </c>
      <c r="AB47" s="153">
        <f t="shared" si="12"/>
        <v>0</v>
      </c>
      <c r="AC47" s="153">
        <f t="shared" si="12"/>
        <v>0</v>
      </c>
      <c r="AD47" s="154"/>
      <c r="AE47" s="151">
        <f t="shared" si="13"/>
        <v>0</v>
      </c>
      <c r="AF47" s="151">
        <f t="shared" si="14"/>
        <v>0</v>
      </c>
      <c r="AG47" s="150"/>
      <c r="AH47" s="151">
        <v>0</v>
      </c>
      <c r="AI47" s="151">
        <f t="shared" si="15"/>
        <v>0</v>
      </c>
      <c r="AJ47" s="150">
        <f t="shared" si="16"/>
        <v>0</v>
      </c>
      <c r="AK47" s="151">
        <f t="shared" si="16"/>
        <v>0</v>
      </c>
      <c r="AL47" s="151">
        <f t="shared" si="16"/>
        <v>0</v>
      </c>
      <c r="AM47" s="154"/>
      <c r="AN47" s="151">
        <f t="shared" si="17"/>
        <v>0</v>
      </c>
      <c r="AO47" s="151">
        <f t="shared" si="18"/>
        <v>0</v>
      </c>
      <c r="AP47" s="150"/>
      <c r="AQ47" s="151">
        <f t="shared" si="19"/>
        <v>0</v>
      </c>
      <c r="AR47" s="151">
        <f t="shared" si="20"/>
        <v>0</v>
      </c>
      <c r="AS47" s="150">
        <f t="shared" si="21"/>
        <v>0</v>
      </c>
      <c r="AT47" s="151">
        <f t="shared" si="21"/>
        <v>0</v>
      </c>
      <c r="AU47" s="151">
        <f t="shared" si="21"/>
        <v>0</v>
      </c>
      <c r="AV47" s="154"/>
      <c r="AW47" s="151">
        <f t="shared" si="22"/>
        <v>0</v>
      </c>
      <c r="AX47" s="151">
        <f t="shared" si="23"/>
        <v>0</v>
      </c>
      <c r="AY47" s="150"/>
      <c r="AZ47" s="151">
        <v>0</v>
      </c>
      <c r="BA47" s="151">
        <f t="shared" si="24"/>
        <v>0</v>
      </c>
      <c r="BB47" s="150">
        <f t="shared" si="25"/>
        <v>0</v>
      </c>
      <c r="BC47" s="151">
        <f t="shared" si="25"/>
        <v>0</v>
      </c>
      <c r="BD47" s="151">
        <f t="shared" si="25"/>
        <v>0</v>
      </c>
      <c r="BE47" s="150">
        <v>1</v>
      </c>
      <c r="BF47" s="151">
        <f t="shared" si="26"/>
        <v>4.6840000000000002</v>
      </c>
      <c r="BG47" s="151">
        <f t="shared" si="27"/>
        <v>28.103999999999999</v>
      </c>
      <c r="BH47" s="150">
        <v>0</v>
      </c>
      <c r="BI47" s="151">
        <v>0</v>
      </c>
      <c r="BJ47" s="151">
        <f t="shared" si="28"/>
        <v>0</v>
      </c>
      <c r="BK47" s="150">
        <f t="shared" si="29"/>
        <v>1</v>
      </c>
      <c r="BL47" s="151">
        <f t="shared" si="29"/>
        <v>4.6840000000000002</v>
      </c>
      <c r="BM47" s="151">
        <f t="shared" si="29"/>
        <v>28.103999999999999</v>
      </c>
      <c r="BN47" s="207">
        <f t="shared" si="30"/>
        <v>14.052</v>
      </c>
      <c r="BO47" s="208">
        <f t="shared" si="31"/>
        <v>28.1</v>
      </c>
    </row>
    <row r="48" spans="1:67" s="155" customFormat="1" ht="16.5">
      <c r="A48" s="148">
        <v>41</v>
      </c>
      <c r="B48" s="157" t="s">
        <v>567</v>
      </c>
      <c r="C48" s="150">
        <v>0</v>
      </c>
      <c r="D48" s="151">
        <f t="shared" si="0"/>
        <v>0</v>
      </c>
      <c r="E48" s="151">
        <f t="shared" si="1"/>
        <v>0</v>
      </c>
      <c r="F48" s="150">
        <v>0</v>
      </c>
      <c r="G48" s="150"/>
      <c r="H48" s="151">
        <f t="shared" si="2"/>
        <v>0</v>
      </c>
      <c r="I48" s="152">
        <f t="shared" si="3"/>
        <v>0</v>
      </c>
      <c r="J48" s="153">
        <f t="shared" si="3"/>
        <v>0</v>
      </c>
      <c r="K48" s="153">
        <f t="shared" si="3"/>
        <v>0</v>
      </c>
      <c r="L48" s="154">
        <v>0</v>
      </c>
      <c r="M48" s="151">
        <f t="shared" si="4"/>
        <v>0</v>
      </c>
      <c r="N48" s="151">
        <f t="shared" si="5"/>
        <v>0</v>
      </c>
      <c r="O48" s="150">
        <v>0</v>
      </c>
      <c r="P48" s="150">
        <v>0</v>
      </c>
      <c r="Q48" s="151">
        <f t="shared" si="6"/>
        <v>0</v>
      </c>
      <c r="R48" s="152">
        <f t="shared" si="7"/>
        <v>0</v>
      </c>
      <c r="S48" s="153">
        <f t="shared" si="7"/>
        <v>0</v>
      </c>
      <c r="T48" s="153">
        <f t="shared" si="7"/>
        <v>0</v>
      </c>
      <c r="U48" s="154">
        <v>0</v>
      </c>
      <c r="V48" s="151">
        <f t="shared" si="8"/>
        <v>0</v>
      </c>
      <c r="W48" s="151">
        <f t="shared" si="9"/>
        <v>0</v>
      </c>
      <c r="X48" s="150">
        <v>0</v>
      </c>
      <c r="Y48" s="151">
        <f t="shared" si="10"/>
        <v>0</v>
      </c>
      <c r="Z48" s="151">
        <f t="shared" si="11"/>
        <v>0</v>
      </c>
      <c r="AA48" s="152">
        <f t="shared" si="12"/>
        <v>0</v>
      </c>
      <c r="AB48" s="153">
        <f t="shared" si="12"/>
        <v>0</v>
      </c>
      <c r="AC48" s="153">
        <f t="shared" si="12"/>
        <v>0</v>
      </c>
      <c r="AD48" s="154">
        <v>0</v>
      </c>
      <c r="AE48" s="151">
        <f t="shared" si="13"/>
        <v>0</v>
      </c>
      <c r="AF48" s="151">
        <f t="shared" si="14"/>
        <v>0</v>
      </c>
      <c r="AG48" s="150">
        <v>0</v>
      </c>
      <c r="AH48" s="151">
        <v>0</v>
      </c>
      <c r="AI48" s="151">
        <f t="shared" si="15"/>
        <v>0</v>
      </c>
      <c r="AJ48" s="150">
        <f t="shared" si="16"/>
        <v>0</v>
      </c>
      <c r="AK48" s="151">
        <f t="shared" si="16"/>
        <v>0</v>
      </c>
      <c r="AL48" s="151">
        <f t="shared" si="16"/>
        <v>0</v>
      </c>
      <c r="AM48" s="154">
        <v>0</v>
      </c>
      <c r="AN48" s="151">
        <f t="shared" si="17"/>
        <v>0</v>
      </c>
      <c r="AO48" s="151">
        <f t="shared" si="18"/>
        <v>0</v>
      </c>
      <c r="AP48" s="150">
        <v>0</v>
      </c>
      <c r="AQ48" s="151">
        <f>AP51</f>
        <v>0</v>
      </c>
      <c r="AR48" s="151">
        <f t="shared" si="20"/>
        <v>0</v>
      </c>
      <c r="AS48" s="150">
        <f t="shared" si="21"/>
        <v>0</v>
      </c>
      <c r="AT48" s="151">
        <f t="shared" si="21"/>
        <v>0</v>
      </c>
      <c r="AU48" s="151">
        <f t="shared" si="21"/>
        <v>0</v>
      </c>
      <c r="AV48" s="154">
        <v>0</v>
      </c>
      <c r="AW48" s="151">
        <f t="shared" si="22"/>
        <v>0</v>
      </c>
      <c r="AX48" s="151">
        <f t="shared" si="23"/>
        <v>0</v>
      </c>
      <c r="AY48" s="150">
        <v>0</v>
      </c>
      <c r="AZ48" s="151">
        <v>0</v>
      </c>
      <c r="BA48" s="151">
        <f t="shared" si="24"/>
        <v>0</v>
      </c>
      <c r="BB48" s="150">
        <f t="shared" si="25"/>
        <v>0</v>
      </c>
      <c r="BC48" s="151">
        <f t="shared" si="25"/>
        <v>0</v>
      </c>
      <c r="BD48" s="151">
        <f t="shared" si="25"/>
        <v>0</v>
      </c>
      <c r="BE48" s="150">
        <v>0</v>
      </c>
      <c r="BF48" s="151">
        <f t="shared" si="26"/>
        <v>0</v>
      </c>
      <c r="BG48" s="151">
        <f t="shared" si="27"/>
        <v>0</v>
      </c>
      <c r="BH48" s="150">
        <v>0</v>
      </c>
      <c r="BI48" s="151">
        <v>0</v>
      </c>
      <c r="BJ48" s="151">
        <f t="shared" si="28"/>
        <v>0</v>
      </c>
      <c r="BK48" s="150">
        <f t="shared" si="29"/>
        <v>0</v>
      </c>
      <c r="BL48" s="151">
        <f t="shared" si="29"/>
        <v>0</v>
      </c>
      <c r="BM48" s="151">
        <f t="shared" si="29"/>
        <v>0</v>
      </c>
      <c r="BN48" s="207">
        <f t="shared" si="30"/>
        <v>0</v>
      </c>
      <c r="BO48" s="208">
        <f t="shared" si="31"/>
        <v>0</v>
      </c>
    </row>
    <row r="49" spans="1:67" s="155" customFormat="1" ht="16.5">
      <c r="A49" s="148">
        <v>42</v>
      </c>
      <c r="B49" s="157" t="s">
        <v>568</v>
      </c>
      <c r="C49" s="150"/>
      <c r="D49" s="151">
        <f t="shared" si="0"/>
        <v>0</v>
      </c>
      <c r="E49" s="151">
        <f t="shared" si="1"/>
        <v>0</v>
      </c>
      <c r="F49" s="150"/>
      <c r="G49" s="150"/>
      <c r="H49" s="151">
        <f t="shared" si="2"/>
        <v>0</v>
      </c>
      <c r="I49" s="152">
        <f t="shared" si="3"/>
        <v>0</v>
      </c>
      <c r="J49" s="153">
        <f t="shared" si="3"/>
        <v>0</v>
      </c>
      <c r="K49" s="153">
        <f t="shared" si="3"/>
        <v>0</v>
      </c>
      <c r="L49" s="154">
        <v>0</v>
      </c>
      <c r="M49" s="151">
        <f t="shared" si="4"/>
        <v>0</v>
      </c>
      <c r="N49" s="151">
        <f t="shared" si="5"/>
        <v>0</v>
      </c>
      <c r="O49" s="150">
        <v>0</v>
      </c>
      <c r="P49" s="150">
        <v>0</v>
      </c>
      <c r="Q49" s="151">
        <f t="shared" si="6"/>
        <v>0</v>
      </c>
      <c r="R49" s="152">
        <f t="shared" si="7"/>
        <v>0</v>
      </c>
      <c r="S49" s="153">
        <f t="shared" si="7"/>
        <v>0</v>
      </c>
      <c r="T49" s="153">
        <f t="shared" si="7"/>
        <v>0</v>
      </c>
      <c r="U49" s="154"/>
      <c r="V49" s="151">
        <f t="shared" si="8"/>
        <v>0</v>
      </c>
      <c r="W49" s="151">
        <f t="shared" si="9"/>
        <v>0</v>
      </c>
      <c r="X49" s="150"/>
      <c r="Y49" s="151">
        <f t="shared" si="10"/>
        <v>0</v>
      </c>
      <c r="Z49" s="151">
        <f t="shared" si="11"/>
        <v>0</v>
      </c>
      <c r="AA49" s="152">
        <f t="shared" si="12"/>
        <v>0</v>
      </c>
      <c r="AB49" s="153">
        <f t="shared" si="12"/>
        <v>0</v>
      </c>
      <c r="AC49" s="153">
        <f t="shared" si="12"/>
        <v>0</v>
      </c>
      <c r="AD49" s="154"/>
      <c r="AE49" s="151">
        <f t="shared" si="13"/>
        <v>0</v>
      </c>
      <c r="AF49" s="151">
        <f t="shared" si="14"/>
        <v>0</v>
      </c>
      <c r="AG49" s="150"/>
      <c r="AH49" s="151">
        <v>0</v>
      </c>
      <c r="AI49" s="151">
        <f t="shared" si="15"/>
        <v>0</v>
      </c>
      <c r="AJ49" s="150">
        <f t="shared" si="16"/>
        <v>0</v>
      </c>
      <c r="AK49" s="151">
        <f t="shared" si="16"/>
        <v>0</v>
      </c>
      <c r="AL49" s="151">
        <f t="shared" si="16"/>
        <v>0</v>
      </c>
      <c r="AM49" s="154"/>
      <c r="AN49" s="151">
        <f t="shared" si="17"/>
        <v>0</v>
      </c>
      <c r="AO49" s="151">
        <f t="shared" si="18"/>
        <v>0</v>
      </c>
      <c r="AP49" s="150"/>
      <c r="AQ49" s="151">
        <f t="shared" si="19"/>
        <v>0</v>
      </c>
      <c r="AR49" s="151">
        <f t="shared" si="20"/>
        <v>0</v>
      </c>
      <c r="AS49" s="150">
        <f t="shared" si="21"/>
        <v>0</v>
      </c>
      <c r="AT49" s="151">
        <f t="shared" si="21"/>
        <v>0</v>
      </c>
      <c r="AU49" s="151">
        <f t="shared" si="21"/>
        <v>0</v>
      </c>
      <c r="AV49" s="154"/>
      <c r="AW49" s="151">
        <f t="shared" si="22"/>
        <v>0</v>
      </c>
      <c r="AX49" s="151">
        <f t="shared" si="23"/>
        <v>0</v>
      </c>
      <c r="AY49" s="150"/>
      <c r="AZ49" s="151">
        <v>0</v>
      </c>
      <c r="BA49" s="151">
        <f t="shared" si="24"/>
        <v>0</v>
      </c>
      <c r="BB49" s="150">
        <f t="shared" si="25"/>
        <v>0</v>
      </c>
      <c r="BC49" s="151">
        <f t="shared" si="25"/>
        <v>0</v>
      </c>
      <c r="BD49" s="151">
        <f t="shared" si="25"/>
        <v>0</v>
      </c>
      <c r="BE49" s="150">
        <v>0</v>
      </c>
      <c r="BF49" s="151">
        <f t="shared" si="26"/>
        <v>0</v>
      </c>
      <c r="BG49" s="151">
        <f t="shared" si="27"/>
        <v>0</v>
      </c>
      <c r="BH49" s="150">
        <v>2</v>
      </c>
      <c r="BI49" s="151">
        <v>9.2760000000000105</v>
      </c>
      <c r="BJ49" s="151">
        <f t="shared" si="28"/>
        <v>55.656000000000063</v>
      </c>
      <c r="BK49" s="150">
        <f t="shared" si="29"/>
        <v>2</v>
      </c>
      <c r="BL49" s="151">
        <f t="shared" si="29"/>
        <v>9.2760000000000105</v>
      </c>
      <c r="BM49" s="151">
        <f t="shared" si="29"/>
        <v>55.656000000000063</v>
      </c>
      <c r="BN49" s="207">
        <f t="shared" si="30"/>
        <v>27.828000000000031</v>
      </c>
      <c r="BO49" s="208">
        <f t="shared" si="31"/>
        <v>55.7</v>
      </c>
    </row>
    <row r="50" spans="1:67" s="155" customFormat="1" ht="16.5">
      <c r="A50" s="148">
        <v>43</v>
      </c>
      <c r="B50" s="158" t="s">
        <v>569</v>
      </c>
      <c r="C50" s="150"/>
      <c r="D50" s="151">
        <f t="shared" si="0"/>
        <v>0</v>
      </c>
      <c r="E50" s="151">
        <f t="shared" si="1"/>
        <v>0</v>
      </c>
      <c r="F50" s="150"/>
      <c r="G50" s="150"/>
      <c r="H50" s="151">
        <f t="shared" si="2"/>
        <v>0</v>
      </c>
      <c r="I50" s="152">
        <f t="shared" si="3"/>
        <v>0</v>
      </c>
      <c r="J50" s="153">
        <f t="shared" si="3"/>
        <v>0</v>
      </c>
      <c r="K50" s="153">
        <f t="shared" si="3"/>
        <v>0</v>
      </c>
      <c r="L50" s="154">
        <v>0</v>
      </c>
      <c r="M50" s="151">
        <f t="shared" si="4"/>
        <v>0</v>
      </c>
      <c r="N50" s="151">
        <f t="shared" si="5"/>
        <v>0</v>
      </c>
      <c r="O50" s="150">
        <v>0</v>
      </c>
      <c r="P50" s="150">
        <v>0</v>
      </c>
      <c r="Q50" s="151">
        <f t="shared" si="6"/>
        <v>0</v>
      </c>
      <c r="R50" s="152">
        <f t="shared" si="7"/>
        <v>0</v>
      </c>
      <c r="S50" s="153">
        <f t="shared" si="7"/>
        <v>0</v>
      </c>
      <c r="T50" s="153">
        <f t="shared" si="7"/>
        <v>0</v>
      </c>
      <c r="U50" s="154"/>
      <c r="V50" s="151">
        <f t="shared" si="8"/>
        <v>0</v>
      </c>
      <c r="W50" s="151">
        <f t="shared" si="9"/>
        <v>0</v>
      </c>
      <c r="X50" s="150"/>
      <c r="Y50" s="151">
        <f t="shared" si="10"/>
        <v>0</v>
      </c>
      <c r="Z50" s="151">
        <f t="shared" si="11"/>
        <v>0</v>
      </c>
      <c r="AA50" s="152">
        <f t="shared" si="12"/>
        <v>0</v>
      </c>
      <c r="AB50" s="153">
        <f t="shared" si="12"/>
        <v>0</v>
      </c>
      <c r="AC50" s="153">
        <f t="shared" si="12"/>
        <v>0</v>
      </c>
      <c r="AD50" s="154"/>
      <c r="AE50" s="151">
        <f t="shared" si="13"/>
        <v>0</v>
      </c>
      <c r="AF50" s="151">
        <f t="shared" si="14"/>
        <v>0</v>
      </c>
      <c r="AG50" s="150"/>
      <c r="AH50" s="151">
        <v>0</v>
      </c>
      <c r="AI50" s="151">
        <f t="shared" si="15"/>
        <v>0</v>
      </c>
      <c r="AJ50" s="150">
        <f t="shared" si="16"/>
        <v>0</v>
      </c>
      <c r="AK50" s="151">
        <f t="shared" si="16"/>
        <v>0</v>
      </c>
      <c r="AL50" s="151">
        <f t="shared" si="16"/>
        <v>0</v>
      </c>
      <c r="AM50" s="154"/>
      <c r="AN50" s="151">
        <f t="shared" si="17"/>
        <v>0</v>
      </c>
      <c r="AO50" s="151">
        <f t="shared" si="18"/>
        <v>0</v>
      </c>
      <c r="AP50" s="150"/>
      <c r="AQ50" s="151">
        <f t="shared" si="19"/>
        <v>0</v>
      </c>
      <c r="AR50" s="151">
        <f t="shared" si="20"/>
        <v>0</v>
      </c>
      <c r="AS50" s="150">
        <f t="shared" si="21"/>
        <v>0</v>
      </c>
      <c r="AT50" s="151">
        <f t="shared" si="21"/>
        <v>0</v>
      </c>
      <c r="AU50" s="151">
        <f t="shared" si="21"/>
        <v>0</v>
      </c>
      <c r="AV50" s="154"/>
      <c r="AW50" s="151">
        <f t="shared" si="22"/>
        <v>0</v>
      </c>
      <c r="AX50" s="151">
        <f t="shared" si="23"/>
        <v>0</v>
      </c>
      <c r="AY50" s="150"/>
      <c r="AZ50" s="151">
        <v>0</v>
      </c>
      <c r="BA50" s="151">
        <f t="shared" si="24"/>
        <v>0</v>
      </c>
      <c r="BB50" s="150">
        <f t="shared" si="25"/>
        <v>0</v>
      </c>
      <c r="BC50" s="151">
        <f t="shared" si="25"/>
        <v>0</v>
      </c>
      <c r="BD50" s="151">
        <f t="shared" si="25"/>
        <v>0</v>
      </c>
      <c r="BE50" s="150">
        <v>13</v>
      </c>
      <c r="BF50" s="151">
        <f t="shared" si="26"/>
        <v>60.892000000000003</v>
      </c>
      <c r="BG50" s="151">
        <f t="shared" si="27"/>
        <v>365.35200000000003</v>
      </c>
      <c r="BH50" s="150">
        <v>0</v>
      </c>
      <c r="BI50" s="151">
        <v>0</v>
      </c>
      <c r="BJ50" s="151">
        <f t="shared" si="28"/>
        <v>0</v>
      </c>
      <c r="BK50" s="150">
        <f t="shared" si="29"/>
        <v>13</v>
      </c>
      <c r="BL50" s="151">
        <f t="shared" si="29"/>
        <v>60.892000000000003</v>
      </c>
      <c r="BM50" s="151">
        <f t="shared" si="29"/>
        <v>365.35200000000003</v>
      </c>
      <c r="BN50" s="207">
        <f t="shared" si="30"/>
        <v>182.67600000000002</v>
      </c>
      <c r="BO50" s="208">
        <f t="shared" si="31"/>
        <v>365.4</v>
      </c>
    </row>
    <row r="51" spans="1:67" s="155" customFormat="1" ht="16.5">
      <c r="A51" s="148">
        <v>44</v>
      </c>
      <c r="B51" s="158" t="s">
        <v>570</v>
      </c>
      <c r="C51" s="150"/>
      <c r="D51" s="151">
        <f t="shared" si="0"/>
        <v>0</v>
      </c>
      <c r="E51" s="151">
        <f t="shared" si="1"/>
        <v>0</v>
      </c>
      <c r="F51" s="150"/>
      <c r="G51" s="150"/>
      <c r="H51" s="151">
        <f t="shared" si="2"/>
        <v>0</v>
      </c>
      <c r="I51" s="152">
        <f t="shared" si="3"/>
        <v>0</v>
      </c>
      <c r="J51" s="153">
        <f t="shared" si="3"/>
        <v>0</v>
      </c>
      <c r="K51" s="153">
        <f t="shared" si="3"/>
        <v>0</v>
      </c>
      <c r="L51" s="154">
        <v>0</v>
      </c>
      <c r="M51" s="151">
        <f t="shared" si="4"/>
        <v>0</v>
      </c>
      <c r="N51" s="151">
        <f t="shared" si="5"/>
        <v>0</v>
      </c>
      <c r="O51" s="150">
        <v>0</v>
      </c>
      <c r="P51" s="150">
        <v>0</v>
      </c>
      <c r="Q51" s="151">
        <f t="shared" si="6"/>
        <v>0</v>
      </c>
      <c r="R51" s="152">
        <f t="shared" si="7"/>
        <v>0</v>
      </c>
      <c r="S51" s="153">
        <f t="shared" si="7"/>
        <v>0</v>
      </c>
      <c r="T51" s="153">
        <f t="shared" si="7"/>
        <v>0</v>
      </c>
      <c r="U51" s="154"/>
      <c r="V51" s="151">
        <f t="shared" si="8"/>
        <v>0</v>
      </c>
      <c r="W51" s="151">
        <f t="shared" si="9"/>
        <v>0</v>
      </c>
      <c r="X51" s="150"/>
      <c r="Y51" s="151">
        <f t="shared" si="10"/>
        <v>0</v>
      </c>
      <c r="Z51" s="151">
        <f t="shared" si="11"/>
        <v>0</v>
      </c>
      <c r="AA51" s="152">
        <f t="shared" si="12"/>
        <v>0</v>
      </c>
      <c r="AB51" s="153">
        <f t="shared" si="12"/>
        <v>0</v>
      </c>
      <c r="AC51" s="153">
        <f t="shared" si="12"/>
        <v>0</v>
      </c>
      <c r="AD51" s="154"/>
      <c r="AE51" s="151">
        <f t="shared" si="13"/>
        <v>0</v>
      </c>
      <c r="AF51" s="151">
        <f t="shared" si="14"/>
        <v>0</v>
      </c>
      <c r="AG51" s="150"/>
      <c r="AH51" s="151">
        <v>0</v>
      </c>
      <c r="AI51" s="151">
        <f t="shared" si="15"/>
        <v>0</v>
      </c>
      <c r="AJ51" s="150">
        <f t="shared" si="16"/>
        <v>0</v>
      </c>
      <c r="AK51" s="151">
        <f t="shared" si="16"/>
        <v>0</v>
      </c>
      <c r="AL51" s="151">
        <f t="shared" si="16"/>
        <v>0</v>
      </c>
      <c r="AM51" s="154"/>
      <c r="AN51" s="151">
        <f t="shared" si="17"/>
        <v>0</v>
      </c>
      <c r="AO51" s="151">
        <f t="shared" si="18"/>
        <v>0</v>
      </c>
      <c r="AP51" s="150"/>
      <c r="AQ51" s="151">
        <f t="shared" si="19"/>
        <v>0</v>
      </c>
      <c r="AR51" s="151">
        <f t="shared" si="20"/>
        <v>0</v>
      </c>
      <c r="AS51" s="150">
        <f t="shared" si="21"/>
        <v>0</v>
      </c>
      <c r="AT51" s="151">
        <f t="shared" si="21"/>
        <v>0</v>
      </c>
      <c r="AU51" s="151">
        <f t="shared" si="21"/>
        <v>0</v>
      </c>
      <c r="AV51" s="154"/>
      <c r="AW51" s="151">
        <f t="shared" si="22"/>
        <v>0</v>
      </c>
      <c r="AX51" s="151">
        <f t="shared" si="23"/>
        <v>0</v>
      </c>
      <c r="AY51" s="150"/>
      <c r="AZ51" s="151">
        <v>0</v>
      </c>
      <c r="BA51" s="151">
        <f t="shared" si="24"/>
        <v>0</v>
      </c>
      <c r="BB51" s="150">
        <f t="shared" si="25"/>
        <v>0</v>
      </c>
      <c r="BC51" s="151">
        <f t="shared" si="25"/>
        <v>0</v>
      </c>
      <c r="BD51" s="151">
        <f t="shared" si="25"/>
        <v>0</v>
      </c>
      <c r="BE51" s="150">
        <v>10</v>
      </c>
      <c r="BF51" s="151">
        <f t="shared" si="26"/>
        <v>46.84</v>
      </c>
      <c r="BG51" s="151">
        <f t="shared" si="27"/>
        <v>281.04000000000002</v>
      </c>
      <c r="BH51" s="150">
        <v>0</v>
      </c>
      <c r="BI51" s="151">
        <v>0</v>
      </c>
      <c r="BJ51" s="151">
        <f t="shared" si="28"/>
        <v>0</v>
      </c>
      <c r="BK51" s="150">
        <f t="shared" si="29"/>
        <v>10</v>
      </c>
      <c r="BL51" s="151">
        <f t="shared" si="29"/>
        <v>46.84</v>
      </c>
      <c r="BM51" s="151">
        <f t="shared" si="29"/>
        <v>281.04000000000002</v>
      </c>
      <c r="BN51" s="207">
        <f t="shared" si="30"/>
        <v>140.52000000000001</v>
      </c>
      <c r="BO51" s="208">
        <f t="shared" si="31"/>
        <v>281</v>
      </c>
    </row>
    <row r="52" spans="1:67" s="155" customFormat="1" ht="16.5">
      <c r="A52" s="148">
        <v>45</v>
      </c>
      <c r="B52" s="158" t="s">
        <v>571</v>
      </c>
      <c r="C52" s="150"/>
      <c r="D52" s="151">
        <f t="shared" si="0"/>
        <v>0</v>
      </c>
      <c r="E52" s="151">
        <f t="shared" si="1"/>
        <v>0</v>
      </c>
      <c r="F52" s="150"/>
      <c r="G52" s="150"/>
      <c r="H52" s="151">
        <f t="shared" si="2"/>
        <v>0</v>
      </c>
      <c r="I52" s="152">
        <f t="shared" si="3"/>
        <v>0</v>
      </c>
      <c r="J52" s="153">
        <f t="shared" si="3"/>
        <v>0</v>
      </c>
      <c r="K52" s="153">
        <f t="shared" si="3"/>
        <v>0</v>
      </c>
      <c r="L52" s="154">
        <v>0</v>
      </c>
      <c r="M52" s="151">
        <f t="shared" si="4"/>
        <v>0</v>
      </c>
      <c r="N52" s="151">
        <f t="shared" si="5"/>
        <v>0</v>
      </c>
      <c r="O52" s="150">
        <v>0</v>
      </c>
      <c r="P52" s="150">
        <v>0</v>
      </c>
      <c r="Q52" s="151">
        <f t="shared" si="6"/>
        <v>0</v>
      </c>
      <c r="R52" s="152">
        <f t="shared" si="7"/>
        <v>0</v>
      </c>
      <c r="S52" s="153">
        <f t="shared" si="7"/>
        <v>0</v>
      </c>
      <c r="T52" s="153">
        <f t="shared" si="7"/>
        <v>0</v>
      </c>
      <c r="U52" s="154"/>
      <c r="V52" s="151">
        <f t="shared" si="8"/>
        <v>0</v>
      </c>
      <c r="W52" s="151">
        <f t="shared" si="9"/>
        <v>0</v>
      </c>
      <c r="X52" s="150"/>
      <c r="Y52" s="151">
        <f t="shared" si="10"/>
        <v>0</v>
      </c>
      <c r="Z52" s="151">
        <f t="shared" si="11"/>
        <v>0</v>
      </c>
      <c r="AA52" s="152">
        <f t="shared" si="12"/>
        <v>0</v>
      </c>
      <c r="AB52" s="153">
        <f t="shared" si="12"/>
        <v>0</v>
      </c>
      <c r="AC52" s="153">
        <f t="shared" si="12"/>
        <v>0</v>
      </c>
      <c r="AD52" s="154"/>
      <c r="AE52" s="151">
        <f t="shared" si="13"/>
        <v>0</v>
      </c>
      <c r="AF52" s="151">
        <f t="shared" si="14"/>
        <v>0</v>
      </c>
      <c r="AG52" s="150"/>
      <c r="AH52" s="151">
        <v>0</v>
      </c>
      <c r="AI52" s="151">
        <f t="shared" si="15"/>
        <v>0</v>
      </c>
      <c r="AJ52" s="150">
        <f t="shared" si="16"/>
        <v>0</v>
      </c>
      <c r="AK52" s="151">
        <f t="shared" si="16"/>
        <v>0</v>
      </c>
      <c r="AL52" s="151">
        <f t="shared" si="16"/>
        <v>0</v>
      </c>
      <c r="AM52" s="154"/>
      <c r="AN52" s="151">
        <f t="shared" si="17"/>
        <v>0</v>
      </c>
      <c r="AO52" s="151">
        <f t="shared" si="18"/>
        <v>0</v>
      </c>
      <c r="AP52" s="150"/>
      <c r="AQ52" s="151">
        <f t="shared" si="19"/>
        <v>0</v>
      </c>
      <c r="AR52" s="151">
        <f t="shared" si="20"/>
        <v>0</v>
      </c>
      <c r="AS52" s="150">
        <f t="shared" si="21"/>
        <v>0</v>
      </c>
      <c r="AT52" s="151">
        <f t="shared" si="21"/>
        <v>0</v>
      </c>
      <c r="AU52" s="151">
        <f t="shared" si="21"/>
        <v>0</v>
      </c>
      <c r="AV52" s="154"/>
      <c r="AW52" s="151">
        <f t="shared" si="22"/>
        <v>0</v>
      </c>
      <c r="AX52" s="151">
        <f t="shared" si="23"/>
        <v>0</v>
      </c>
      <c r="AY52" s="150"/>
      <c r="AZ52" s="151">
        <v>0</v>
      </c>
      <c r="BA52" s="151">
        <f t="shared" si="24"/>
        <v>0</v>
      </c>
      <c r="BB52" s="150">
        <f t="shared" si="25"/>
        <v>0</v>
      </c>
      <c r="BC52" s="151">
        <f t="shared" si="25"/>
        <v>0</v>
      </c>
      <c r="BD52" s="151">
        <f t="shared" si="25"/>
        <v>0</v>
      </c>
      <c r="BE52" s="150">
        <v>1</v>
      </c>
      <c r="BF52" s="151">
        <f t="shared" si="26"/>
        <v>4.6840000000000002</v>
      </c>
      <c r="BG52" s="151">
        <f t="shared" si="27"/>
        <v>28.103999999999999</v>
      </c>
      <c r="BH52" s="150">
        <v>27</v>
      </c>
      <c r="BI52" s="151">
        <v>125.22600000000014</v>
      </c>
      <c r="BJ52" s="151">
        <f t="shared" si="28"/>
        <v>751.3560000000009</v>
      </c>
      <c r="BK52" s="150">
        <f t="shared" si="29"/>
        <v>28</v>
      </c>
      <c r="BL52" s="151">
        <f t="shared" si="29"/>
        <v>129.91000000000014</v>
      </c>
      <c r="BM52" s="151">
        <f t="shared" si="29"/>
        <v>779.46000000000095</v>
      </c>
      <c r="BN52" s="207">
        <f t="shared" si="30"/>
        <v>389.73000000000047</v>
      </c>
      <c r="BO52" s="208">
        <f t="shared" si="31"/>
        <v>779.5</v>
      </c>
    </row>
    <row r="53" spans="1:67" s="155" customFormat="1" ht="16.5">
      <c r="A53" s="148">
        <v>46</v>
      </c>
      <c r="B53" s="158" t="s">
        <v>572</v>
      </c>
      <c r="C53" s="150"/>
      <c r="D53" s="151">
        <f t="shared" si="0"/>
        <v>0</v>
      </c>
      <c r="E53" s="151">
        <f t="shared" si="1"/>
        <v>0</v>
      </c>
      <c r="F53" s="150"/>
      <c r="G53" s="150"/>
      <c r="H53" s="151">
        <f t="shared" si="2"/>
        <v>0</v>
      </c>
      <c r="I53" s="152">
        <f t="shared" si="3"/>
        <v>0</v>
      </c>
      <c r="J53" s="153">
        <f t="shared" si="3"/>
        <v>0</v>
      </c>
      <c r="K53" s="153">
        <f t="shared" si="3"/>
        <v>0</v>
      </c>
      <c r="L53" s="154">
        <v>0</v>
      </c>
      <c r="M53" s="151">
        <f t="shared" si="4"/>
        <v>0</v>
      </c>
      <c r="N53" s="151">
        <f t="shared" si="5"/>
        <v>0</v>
      </c>
      <c r="O53" s="150">
        <v>0</v>
      </c>
      <c r="P53" s="150">
        <v>0</v>
      </c>
      <c r="Q53" s="151">
        <f t="shared" si="6"/>
        <v>0</v>
      </c>
      <c r="R53" s="152">
        <f t="shared" si="7"/>
        <v>0</v>
      </c>
      <c r="S53" s="153">
        <f t="shared" si="7"/>
        <v>0</v>
      </c>
      <c r="T53" s="153">
        <f t="shared" si="7"/>
        <v>0</v>
      </c>
      <c r="U53" s="154"/>
      <c r="V53" s="151">
        <f t="shared" si="8"/>
        <v>0</v>
      </c>
      <c r="W53" s="151">
        <f t="shared" si="9"/>
        <v>0</v>
      </c>
      <c r="X53" s="150"/>
      <c r="Y53" s="151">
        <f t="shared" si="10"/>
        <v>0</v>
      </c>
      <c r="Z53" s="151">
        <f t="shared" si="11"/>
        <v>0</v>
      </c>
      <c r="AA53" s="152">
        <f t="shared" si="12"/>
        <v>0</v>
      </c>
      <c r="AB53" s="153">
        <f t="shared" si="12"/>
        <v>0</v>
      </c>
      <c r="AC53" s="153">
        <f t="shared" si="12"/>
        <v>0</v>
      </c>
      <c r="AD53" s="154"/>
      <c r="AE53" s="151">
        <f t="shared" si="13"/>
        <v>0</v>
      </c>
      <c r="AF53" s="151">
        <f t="shared" si="14"/>
        <v>0</v>
      </c>
      <c r="AG53" s="150"/>
      <c r="AH53" s="151">
        <v>0</v>
      </c>
      <c r="AI53" s="151">
        <f t="shared" si="15"/>
        <v>0</v>
      </c>
      <c r="AJ53" s="150">
        <f t="shared" si="16"/>
        <v>0</v>
      </c>
      <c r="AK53" s="151">
        <f t="shared" si="16"/>
        <v>0</v>
      </c>
      <c r="AL53" s="151">
        <f t="shared" si="16"/>
        <v>0</v>
      </c>
      <c r="AM53" s="154"/>
      <c r="AN53" s="151">
        <f t="shared" si="17"/>
        <v>0</v>
      </c>
      <c r="AO53" s="151">
        <f t="shared" si="18"/>
        <v>0</v>
      </c>
      <c r="AP53" s="150"/>
      <c r="AQ53" s="151">
        <f t="shared" si="19"/>
        <v>0</v>
      </c>
      <c r="AR53" s="151">
        <f t="shared" si="20"/>
        <v>0</v>
      </c>
      <c r="AS53" s="150">
        <f t="shared" si="21"/>
        <v>0</v>
      </c>
      <c r="AT53" s="151">
        <f t="shared" si="21"/>
        <v>0</v>
      </c>
      <c r="AU53" s="151">
        <f t="shared" si="21"/>
        <v>0</v>
      </c>
      <c r="AV53" s="154"/>
      <c r="AW53" s="151">
        <f t="shared" si="22"/>
        <v>0</v>
      </c>
      <c r="AX53" s="151">
        <f t="shared" si="23"/>
        <v>0</v>
      </c>
      <c r="AY53" s="150"/>
      <c r="AZ53" s="151">
        <v>0</v>
      </c>
      <c r="BA53" s="151">
        <f t="shared" si="24"/>
        <v>0</v>
      </c>
      <c r="BB53" s="150">
        <f t="shared" si="25"/>
        <v>0</v>
      </c>
      <c r="BC53" s="151">
        <f t="shared" si="25"/>
        <v>0</v>
      </c>
      <c r="BD53" s="151">
        <f t="shared" si="25"/>
        <v>0</v>
      </c>
      <c r="BE53" s="150">
        <v>4</v>
      </c>
      <c r="BF53" s="151">
        <f t="shared" si="26"/>
        <v>18.736000000000001</v>
      </c>
      <c r="BG53" s="151">
        <f t="shared" si="27"/>
        <v>112.416</v>
      </c>
      <c r="BH53" s="150">
        <v>0</v>
      </c>
      <c r="BI53" s="151">
        <v>0</v>
      </c>
      <c r="BJ53" s="151">
        <f t="shared" si="28"/>
        <v>0</v>
      </c>
      <c r="BK53" s="150">
        <f t="shared" si="29"/>
        <v>4</v>
      </c>
      <c r="BL53" s="151">
        <f t="shared" si="29"/>
        <v>18.736000000000001</v>
      </c>
      <c r="BM53" s="151">
        <f t="shared" si="29"/>
        <v>112.416</v>
      </c>
      <c r="BN53" s="207">
        <f t="shared" si="30"/>
        <v>56.207999999999998</v>
      </c>
      <c r="BO53" s="208">
        <f t="shared" si="31"/>
        <v>112.4</v>
      </c>
    </row>
    <row r="54" spans="1:67" s="155" customFormat="1" ht="16.5">
      <c r="A54" s="148">
        <v>47</v>
      </c>
      <c r="B54" s="158" t="s">
        <v>573</v>
      </c>
      <c r="C54" s="150"/>
      <c r="D54" s="151">
        <f t="shared" si="0"/>
        <v>0</v>
      </c>
      <c r="E54" s="151">
        <f t="shared" si="1"/>
        <v>0</v>
      </c>
      <c r="F54" s="150"/>
      <c r="G54" s="150"/>
      <c r="H54" s="151">
        <f t="shared" si="2"/>
        <v>0</v>
      </c>
      <c r="I54" s="152">
        <f t="shared" si="3"/>
        <v>0</v>
      </c>
      <c r="J54" s="153">
        <f t="shared" si="3"/>
        <v>0</v>
      </c>
      <c r="K54" s="153">
        <f t="shared" si="3"/>
        <v>0</v>
      </c>
      <c r="L54" s="154">
        <v>0</v>
      </c>
      <c r="M54" s="151">
        <f t="shared" si="4"/>
        <v>0</v>
      </c>
      <c r="N54" s="151">
        <f t="shared" si="5"/>
        <v>0</v>
      </c>
      <c r="O54" s="150">
        <v>0</v>
      </c>
      <c r="P54" s="150">
        <v>0</v>
      </c>
      <c r="Q54" s="151">
        <f t="shared" si="6"/>
        <v>0</v>
      </c>
      <c r="R54" s="152">
        <f t="shared" si="7"/>
        <v>0</v>
      </c>
      <c r="S54" s="153">
        <f t="shared" si="7"/>
        <v>0</v>
      </c>
      <c r="T54" s="153">
        <f t="shared" si="7"/>
        <v>0</v>
      </c>
      <c r="U54" s="154"/>
      <c r="V54" s="151">
        <f t="shared" si="8"/>
        <v>0</v>
      </c>
      <c r="W54" s="151">
        <f t="shared" si="9"/>
        <v>0</v>
      </c>
      <c r="X54" s="150"/>
      <c r="Y54" s="151">
        <f t="shared" si="10"/>
        <v>0</v>
      </c>
      <c r="Z54" s="151">
        <f t="shared" si="11"/>
        <v>0</v>
      </c>
      <c r="AA54" s="152">
        <f t="shared" si="12"/>
        <v>0</v>
      </c>
      <c r="AB54" s="153">
        <f t="shared" si="12"/>
        <v>0</v>
      </c>
      <c r="AC54" s="153">
        <f t="shared" si="12"/>
        <v>0</v>
      </c>
      <c r="AD54" s="154"/>
      <c r="AE54" s="151">
        <f t="shared" si="13"/>
        <v>0</v>
      </c>
      <c r="AF54" s="151">
        <f t="shared" si="14"/>
        <v>0</v>
      </c>
      <c r="AG54" s="150"/>
      <c r="AH54" s="151">
        <v>0</v>
      </c>
      <c r="AI54" s="151">
        <f t="shared" si="15"/>
        <v>0</v>
      </c>
      <c r="AJ54" s="150">
        <f t="shared" si="16"/>
        <v>0</v>
      </c>
      <c r="AK54" s="151">
        <f t="shared" si="16"/>
        <v>0</v>
      </c>
      <c r="AL54" s="151">
        <f t="shared" si="16"/>
        <v>0</v>
      </c>
      <c r="AM54" s="154"/>
      <c r="AN54" s="151">
        <f t="shared" si="17"/>
        <v>0</v>
      </c>
      <c r="AO54" s="151">
        <f t="shared" si="18"/>
        <v>0</v>
      </c>
      <c r="AP54" s="150"/>
      <c r="AQ54" s="151">
        <f t="shared" si="19"/>
        <v>0</v>
      </c>
      <c r="AR54" s="151">
        <f t="shared" si="20"/>
        <v>0</v>
      </c>
      <c r="AS54" s="150">
        <f t="shared" si="21"/>
        <v>0</v>
      </c>
      <c r="AT54" s="151">
        <f t="shared" si="21"/>
        <v>0</v>
      </c>
      <c r="AU54" s="151">
        <f t="shared" si="21"/>
        <v>0</v>
      </c>
      <c r="AV54" s="154"/>
      <c r="AW54" s="151">
        <f t="shared" si="22"/>
        <v>0</v>
      </c>
      <c r="AX54" s="151">
        <f t="shared" si="23"/>
        <v>0</v>
      </c>
      <c r="AY54" s="150"/>
      <c r="AZ54" s="151">
        <v>0</v>
      </c>
      <c r="BA54" s="151">
        <f t="shared" si="24"/>
        <v>0</v>
      </c>
      <c r="BB54" s="150">
        <f t="shared" si="25"/>
        <v>0</v>
      </c>
      <c r="BC54" s="151">
        <f t="shared" si="25"/>
        <v>0</v>
      </c>
      <c r="BD54" s="151">
        <f t="shared" si="25"/>
        <v>0</v>
      </c>
      <c r="BE54" s="150">
        <v>0</v>
      </c>
      <c r="BF54" s="151">
        <f t="shared" si="26"/>
        <v>0</v>
      </c>
      <c r="BG54" s="151">
        <f t="shared" si="27"/>
        <v>0</v>
      </c>
      <c r="BH54" s="150">
        <v>2</v>
      </c>
      <c r="BI54" s="151">
        <v>7.6440000000000001</v>
      </c>
      <c r="BJ54" s="151">
        <f t="shared" si="28"/>
        <v>45.864000000000004</v>
      </c>
      <c r="BK54" s="150">
        <f t="shared" si="29"/>
        <v>2</v>
      </c>
      <c r="BL54" s="151">
        <f t="shared" si="29"/>
        <v>7.6440000000000001</v>
      </c>
      <c r="BM54" s="151">
        <f t="shared" si="29"/>
        <v>45.864000000000004</v>
      </c>
      <c r="BN54" s="207">
        <f t="shared" si="30"/>
        <v>22.932000000000002</v>
      </c>
      <c r="BO54" s="208">
        <f t="shared" si="31"/>
        <v>45.9</v>
      </c>
    </row>
    <row r="55" spans="1:67" s="155" customFormat="1" ht="16.5">
      <c r="A55" s="148">
        <v>48</v>
      </c>
      <c r="B55" s="149" t="s">
        <v>574</v>
      </c>
      <c r="C55" s="150"/>
      <c r="D55" s="151">
        <f t="shared" si="0"/>
        <v>0</v>
      </c>
      <c r="E55" s="151">
        <f t="shared" si="1"/>
        <v>0</v>
      </c>
      <c r="F55" s="150"/>
      <c r="G55" s="150"/>
      <c r="H55" s="151">
        <f t="shared" si="2"/>
        <v>0</v>
      </c>
      <c r="I55" s="152">
        <f t="shared" si="3"/>
        <v>0</v>
      </c>
      <c r="J55" s="153">
        <f t="shared" si="3"/>
        <v>0</v>
      </c>
      <c r="K55" s="153">
        <f t="shared" si="3"/>
        <v>0</v>
      </c>
      <c r="L55" s="154">
        <v>0</v>
      </c>
      <c r="M55" s="151">
        <f t="shared" si="4"/>
        <v>0</v>
      </c>
      <c r="N55" s="151">
        <f t="shared" si="5"/>
        <v>0</v>
      </c>
      <c r="O55" s="150">
        <v>0</v>
      </c>
      <c r="P55" s="150">
        <v>0</v>
      </c>
      <c r="Q55" s="151">
        <f t="shared" si="6"/>
        <v>0</v>
      </c>
      <c r="R55" s="152">
        <f t="shared" si="7"/>
        <v>0</v>
      </c>
      <c r="S55" s="153">
        <f t="shared" si="7"/>
        <v>0</v>
      </c>
      <c r="T55" s="153">
        <f t="shared" si="7"/>
        <v>0</v>
      </c>
      <c r="U55" s="154"/>
      <c r="V55" s="151">
        <f t="shared" si="8"/>
        <v>0</v>
      </c>
      <c r="W55" s="151">
        <f t="shared" si="9"/>
        <v>0</v>
      </c>
      <c r="X55" s="150"/>
      <c r="Y55" s="151">
        <f t="shared" si="10"/>
        <v>0</v>
      </c>
      <c r="Z55" s="151">
        <f t="shared" si="11"/>
        <v>0</v>
      </c>
      <c r="AA55" s="152">
        <f t="shared" si="12"/>
        <v>0</v>
      </c>
      <c r="AB55" s="153">
        <f t="shared" si="12"/>
        <v>0</v>
      </c>
      <c r="AC55" s="153">
        <f t="shared" si="12"/>
        <v>0</v>
      </c>
      <c r="AD55" s="154"/>
      <c r="AE55" s="151">
        <f t="shared" si="13"/>
        <v>0</v>
      </c>
      <c r="AF55" s="151">
        <f t="shared" si="14"/>
        <v>0</v>
      </c>
      <c r="AG55" s="150"/>
      <c r="AH55" s="151">
        <v>0</v>
      </c>
      <c r="AI55" s="151">
        <f t="shared" si="15"/>
        <v>0</v>
      </c>
      <c r="AJ55" s="150">
        <f t="shared" si="16"/>
        <v>0</v>
      </c>
      <c r="AK55" s="151">
        <f t="shared" si="16"/>
        <v>0</v>
      </c>
      <c r="AL55" s="151">
        <f t="shared" si="16"/>
        <v>0</v>
      </c>
      <c r="AM55" s="154"/>
      <c r="AN55" s="151">
        <f t="shared" si="17"/>
        <v>0</v>
      </c>
      <c r="AO55" s="151">
        <f t="shared" si="18"/>
        <v>0</v>
      </c>
      <c r="AP55" s="150"/>
      <c r="AQ55" s="151">
        <f t="shared" si="19"/>
        <v>0</v>
      </c>
      <c r="AR55" s="151">
        <f t="shared" si="20"/>
        <v>0</v>
      </c>
      <c r="AS55" s="150">
        <f t="shared" si="21"/>
        <v>0</v>
      </c>
      <c r="AT55" s="151">
        <f t="shared" si="21"/>
        <v>0</v>
      </c>
      <c r="AU55" s="151">
        <f t="shared" si="21"/>
        <v>0</v>
      </c>
      <c r="AV55" s="154"/>
      <c r="AW55" s="151">
        <f t="shared" si="22"/>
        <v>0</v>
      </c>
      <c r="AX55" s="151">
        <f t="shared" si="23"/>
        <v>0</v>
      </c>
      <c r="AY55" s="150"/>
      <c r="AZ55" s="151">
        <v>0</v>
      </c>
      <c r="BA55" s="151">
        <f t="shared" si="24"/>
        <v>0</v>
      </c>
      <c r="BB55" s="150">
        <f t="shared" si="25"/>
        <v>0</v>
      </c>
      <c r="BC55" s="151">
        <f t="shared" si="25"/>
        <v>0</v>
      </c>
      <c r="BD55" s="151">
        <f t="shared" si="25"/>
        <v>0</v>
      </c>
      <c r="BE55" s="150">
        <v>0</v>
      </c>
      <c r="BF55" s="151">
        <f t="shared" si="26"/>
        <v>0</v>
      </c>
      <c r="BG55" s="151">
        <f t="shared" si="27"/>
        <v>0</v>
      </c>
      <c r="BH55" s="150">
        <v>3</v>
      </c>
      <c r="BI55" s="151">
        <v>6.2820000000000054</v>
      </c>
      <c r="BJ55" s="151">
        <f t="shared" si="28"/>
        <v>37.692000000000036</v>
      </c>
      <c r="BK55" s="150">
        <f t="shared" si="29"/>
        <v>3</v>
      </c>
      <c r="BL55" s="151">
        <f t="shared" si="29"/>
        <v>6.2820000000000054</v>
      </c>
      <c r="BM55" s="151">
        <f t="shared" si="29"/>
        <v>37.692000000000036</v>
      </c>
      <c r="BN55" s="207">
        <f t="shared" si="30"/>
        <v>18.846000000000018</v>
      </c>
      <c r="BO55" s="208">
        <f t="shared" si="31"/>
        <v>37.700000000000003</v>
      </c>
    </row>
    <row r="56" spans="1:67" s="155" customFormat="1" ht="16.5">
      <c r="A56" s="148">
        <v>49</v>
      </c>
      <c r="B56" s="158" t="s">
        <v>575</v>
      </c>
      <c r="C56" s="150"/>
      <c r="D56" s="151">
        <f t="shared" si="0"/>
        <v>0</v>
      </c>
      <c r="E56" s="151">
        <f t="shared" si="1"/>
        <v>0</v>
      </c>
      <c r="F56" s="150"/>
      <c r="G56" s="150"/>
      <c r="H56" s="151">
        <f t="shared" si="2"/>
        <v>0</v>
      </c>
      <c r="I56" s="152">
        <f t="shared" si="3"/>
        <v>0</v>
      </c>
      <c r="J56" s="153">
        <f t="shared" si="3"/>
        <v>0</v>
      </c>
      <c r="K56" s="153">
        <f t="shared" si="3"/>
        <v>0</v>
      </c>
      <c r="L56" s="154">
        <v>0</v>
      </c>
      <c r="M56" s="151">
        <f t="shared" si="4"/>
        <v>0</v>
      </c>
      <c r="N56" s="151">
        <f t="shared" si="5"/>
        <v>0</v>
      </c>
      <c r="O56" s="150">
        <v>0</v>
      </c>
      <c r="P56" s="150">
        <v>0</v>
      </c>
      <c r="Q56" s="151">
        <f t="shared" si="6"/>
        <v>0</v>
      </c>
      <c r="R56" s="152">
        <f t="shared" si="7"/>
        <v>0</v>
      </c>
      <c r="S56" s="153">
        <f t="shared" si="7"/>
        <v>0</v>
      </c>
      <c r="T56" s="153">
        <f t="shared" si="7"/>
        <v>0</v>
      </c>
      <c r="U56" s="154"/>
      <c r="V56" s="151">
        <f t="shared" si="8"/>
        <v>0</v>
      </c>
      <c r="W56" s="151">
        <f t="shared" si="9"/>
        <v>0</v>
      </c>
      <c r="X56" s="150"/>
      <c r="Y56" s="151">
        <f t="shared" si="10"/>
        <v>0</v>
      </c>
      <c r="Z56" s="151">
        <f t="shared" si="11"/>
        <v>0</v>
      </c>
      <c r="AA56" s="152">
        <f t="shared" si="12"/>
        <v>0</v>
      </c>
      <c r="AB56" s="153">
        <f t="shared" si="12"/>
        <v>0</v>
      </c>
      <c r="AC56" s="153">
        <f t="shared" si="12"/>
        <v>0</v>
      </c>
      <c r="AD56" s="154"/>
      <c r="AE56" s="151">
        <f t="shared" si="13"/>
        <v>0</v>
      </c>
      <c r="AF56" s="151">
        <f t="shared" si="14"/>
        <v>0</v>
      </c>
      <c r="AG56" s="150"/>
      <c r="AH56" s="151">
        <v>0</v>
      </c>
      <c r="AI56" s="151">
        <f t="shared" si="15"/>
        <v>0</v>
      </c>
      <c r="AJ56" s="150">
        <f t="shared" si="16"/>
        <v>0</v>
      </c>
      <c r="AK56" s="151">
        <f t="shared" si="16"/>
        <v>0</v>
      </c>
      <c r="AL56" s="151">
        <f t="shared" si="16"/>
        <v>0</v>
      </c>
      <c r="AM56" s="154"/>
      <c r="AN56" s="151">
        <f t="shared" si="17"/>
        <v>0</v>
      </c>
      <c r="AO56" s="151">
        <f t="shared" si="18"/>
        <v>0</v>
      </c>
      <c r="AP56" s="150"/>
      <c r="AQ56" s="151">
        <f t="shared" si="19"/>
        <v>0</v>
      </c>
      <c r="AR56" s="151">
        <f t="shared" si="20"/>
        <v>0</v>
      </c>
      <c r="AS56" s="150">
        <f t="shared" si="21"/>
        <v>0</v>
      </c>
      <c r="AT56" s="151">
        <f t="shared" si="21"/>
        <v>0</v>
      </c>
      <c r="AU56" s="151">
        <f t="shared" si="21"/>
        <v>0</v>
      </c>
      <c r="AV56" s="154"/>
      <c r="AW56" s="151">
        <f t="shared" si="22"/>
        <v>0</v>
      </c>
      <c r="AX56" s="151">
        <f t="shared" si="23"/>
        <v>0</v>
      </c>
      <c r="AY56" s="150"/>
      <c r="AZ56" s="151">
        <v>0</v>
      </c>
      <c r="BA56" s="151">
        <f t="shared" si="24"/>
        <v>0</v>
      </c>
      <c r="BB56" s="150">
        <f t="shared" si="25"/>
        <v>0</v>
      </c>
      <c r="BC56" s="151">
        <f t="shared" si="25"/>
        <v>0</v>
      </c>
      <c r="BD56" s="151">
        <f t="shared" si="25"/>
        <v>0</v>
      </c>
      <c r="BE56" s="150">
        <v>23</v>
      </c>
      <c r="BF56" s="151">
        <f t="shared" si="26"/>
        <v>107.732</v>
      </c>
      <c r="BG56" s="151">
        <f t="shared" si="27"/>
        <v>646.39200000000005</v>
      </c>
      <c r="BH56" s="150">
        <v>0</v>
      </c>
      <c r="BI56" s="151">
        <v>0</v>
      </c>
      <c r="BJ56" s="151">
        <f t="shared" si="28"/>
        <v>0</v>
      </c>
      <c r="BK56" s="150">
        <f t="shared" si="29"/>
        <v>23</v>
      </c>
      <c r="BL56" s="151">
        <f t="shared" si="29"/>
        <v>107.732</v>
      </c>
      <c r="BM56" s="151">
        <f t="shared" si="29"/>
        <v>646.39200000000005</v>
      </c>
      <c r="BN56" s="207">
        <f t="shared" si="30"/>
        <v>323.19600000000003</v>
      </c>
      <c r="BO56" s="208">
        <f t="shared" si="31"/>
        <v>646.4</v>
      </c>
    </row>
    <row r="57" spans="1:67" s="155" customFormat="1" ht="16.5">
      <c r="A57" s="148">
        <v>50</v>
      </c>
      <c r="B57" s="158" t="s">
        <v>576</v>
      </c>
      <c r="C57" s="150"/>
      <c r="D57" s="151">
        <f t="shared" si="0"/>
        <v>0</v>
      </c>
      <c r="E57" s="151">
        <f t="shared" si="1"/>
        <v>0</v>
      </c>
      <c r="F57" s="150"/>
      <c r="G57" s="150"/>
      <c r="H57" s="151">
        <f t="shared" si="2"/>
        <v>0</v>
      </c>
      <c r="I57" s="152">
        <f t="shared" si="3"/>
        <v>0</v>
      </c>
      <c r="J57" s="153">
        <f t="shared" si="3"/>
        <v>0</v>
      </c>
      <c r="K57" s="153">
        <f t="shared" si="3"/>
        <v>0</v>
      </c>
      <c r="L57" s="154">
        <v>0</v>
      </c>
      <c r="M57" s="151">
        <f t="shared" si="4"/>
        <v>0</v>
      </c>
      <c r="N57" s="151">
        <f t="shared" si="5"/>
        <v>0</v>
      </c>
      <c r="O57" s="150">
        <v>0</v>
      </c>
      <c r="P57" s="150">
        <v>0</v>
      </c>
      <c r="Q57" s="151">
        <f t="shared" si="6"/>
        <v>0</v>
      </c>
      <c r="R57" s="152">
        <f t="shared" si="7"/>
        <v>0</v>
      </c>
      <c r="S57" s="153">
        <f t="shared" si="7"/>
        <v>0</v>
      </c>
      <c r="T57" s="153">
        <f t="shared" si="7"/>
        <v>0</v>
      </c>
      <c r="U57" s="154"/>
      <c r="V57" s="151">
        <f t="shared" si="8"/>
        <v>0</v>
      </c>
      <c r="W57" s="151">
        <f t="shared" si="9"/>
        <v>0</v>
      </c>
      <c r="X57" s="150"/>
      <c r="Y57" s="151">
        <f t="shared" si="10"/>
        <v>0</v>
      </c>
      <c r="Z57" s="151">
        <f t="shared" si="11"/>
        <v>0</v>
      </c>
      <c r="AA57" s="152">
        <f t="shared" si="12"/>
        <v>0</v>
      </c>
      <c r="AB57" s="153">
        <f t="shared" si="12"/>
        <v>0</v>
      </c>
      <c r="AC57" s="153">
        <f t="shared" si="12"/>
        <v>0</v>
      </c>
      <c r="AD57" s="154"/>
      <c r="AE57" s="151">
        <f t="shared" si="13"/>
        <v>0</v>
      </c>
      <c r="AF57" s="151">
        <f t="shared" si="14"/>
        <v>0</v>
      </c>
      <c r="AG57" s="150"/>
      <c r="AH57" s="151">
        <v>0</v>
      </c>
      <c r="AI57" s="151">
        <f t="shared" si="15"/>
        <v>0</v>
      </c>
      <c r="AJ57" s="150">
        <f t="shared" si="16"/>
        <v>0</v>
      </c>
      <c r="AK57" s="151">
        <f t="shared" si="16"/>
        <v>0</v>
      </c>
      <c r="AL57" s="151">
        <f t="shared" si="16"/>
        <v>0</v>
      </c>
      <c r="AM57" s="154"/>
      <c r="AN57" s="151">
        <f t="shared" si="17"/>
        <v>0</v>
      </c>
      <c r="AO57" s="151">
        <f t="shared" si="18"/>
        <v>0</v>
      </c>
      <c r="AP57" s="150"/>
      <c r="AQ57" s="151">
        <f t="shared" si="19"/>
        <v>0</v>
      </c>
      <c r="AR57" s="151">
        <f t="shared" si="20"/>
        <v>0</v>
      </c>
      <c r="AS57" s="150">
        <f t="shared" si="21"/>
        <v>0</v>
      </c>
      <c r="AT57" s="151">
        <f t="shared" si="21"/>
        <v>0</v>
      </c>
      <c r="AU57" s="151">
        <f t="shared" si="21"/>
        <v>0</v>
      </c>
      <c r="AV57" s="154"/>
      <c r="AW57" s="151">
        <f t="shared" si="22"/>
        <v>0</v>
      </c>
      <c r="AX57" s="151">
        <f t="shared" si="23"/>
        <v>0</v>
      </c>
      <c r="AY57" s="150"/>
      <c r="AZ57" s="151">
        <v>0</v>
      </c>
      <c r="BA57" s="151">
        <f t="shared" si="24"/>
        <v>0</v>
      </c>
      <c r="BB57" s="150">
        <f t="shared" si="25"/>
        <v>0</v>
      </c>
      <c r="BC57" s="151">
        <f t="shared" si="25"/>
        <v>0</v>
      </c>
      <c r="BD57" s="151">
        <f t="shared" si="25"/>
        <v>0</v>
      </c>
      <c r="BE57" s="150">
        <v>1</v>
      </c>
      <c r="BF57" s="151">
        <f t="shared" si="26"/>
        <v>4.6840000000000002</v>
      </c>
      <c r="BG57" s="151">
        <f t="shared" si="27"/>
        <v>28.103999999999999</v>
      </c>
      <c r="BH57" s="150">
        <v>1</v>
      </c>
      <c r="BI57" s="151">
        <v>4.6380000000000052</v>
      </c>
      <c r="BJ57" s="151">
        <f t="shared" si="28"/>
        <v>27.828000000000031</v>
      </c>
      <c r="BK57" s="150">
        <f t="shared" si="29"/>
        <v>2</v>
      </c>
      <c r="BL57" s="151">
        <f t="shared" si="29"/>
        <v>9.3220000000000063</v>
      </c>
      <c r="BM57" s="151">
        <f t="shared" si="29"/>
        <v>55.932000000000031</v>
      </c>
      <c r="BN57" s="207">
        <f t="shared" si="30"/>
        <v>27.966000000000015</v>
      </c>
      <c r="BO57" s="208">
        <f t="shared" si="31"/>
        <v>55.9</v>
      </c>
    </row>
    <row r="58" spans="1:67" s="155" customFormat="1" ht="16.5">
      <c r="A58" s="148">
        <v>51</v>
      </c>
      <c r="B58" s="158" t="s">
        <v>340</v>
      </c>
      <c r="C58" s="150"/>
      <c r="D58" s="151">
        <f t="shared" si="0"/>
        <v>0</v>
      </c>
      <c r="E58" s="151">
        <f t="shared" si="1"/>
        <v>0</v>
      </c>
      <c r="F58" s="150"/>
      <c r="G58" s="150"/>
      <c r="H58" s="151">
        <f t="shared" si="2"/>
        <v>0</v>
      </c>
      <c r="I58" s="152">
        <f t="shared" si="3"/>
        <v>0</v>
      </c>
      <c r="J58" s="153">
        <f t="shared" si="3"/>
        <v>0</v>
      </c>
      <c r="K58" s="153">
        <f t="shared" si="3"/>
        <v>0</v>
      </c>
      <c r="L58" s="154">
        <v>0</v>
      </c>
      <c r="M58" s="151">
        <f t="shared" si="4"/>
        <v>0</v>
      </c>
      <c r="N58" s="151">
        <f t="shared" si="5"/>
        <v>0</v>
      </c>
      <c r="O58" s="150">
        <v>0</v>
      </c>
      <c r="P58" s="150">
        <v>0</v>
      </c>
      <c r="Q58" s="151">
        <f t="shared" si="6"/>
        <v>0</v>
      </c>
      <c r="R58" s="152">
        <f t="shared" si="7"/>
        <v>0</v>
      </c>
      <c r="S58" s="153">
        <f t="shared" si="7"/>
        <v>0</v>
      </c>
      <c r="T58" s="153">
        <f t="shared" si="7"/>
        <v>0</v>
      </c>
      <c r="U58" s="154"/>
      <c r="V58" s="151">
        <f t="shared" si="8"/>
        <v>0</v>
      </c>
      <c r="W58" s="151">
        <f t="shared" si="9"/>
        <v>0</v>
      </c>
      <c r="X58" s="150"/>
      <c r="Y58" s="151">
        <f t="shared" si="10"/>
        <v>0</v>
      </c>
      <c r="Z58" s="151">
        <f t="shared" si="11"/>
        <v>0</v>
      </c>
      <c r="AA58" s="152">
        <f t="shared" si="12"/>
        <v>0</v>
      </c>
      <c r="AB58" s="153">
        <f t="shared" si="12"/>
        <v>0</v>
      </c>
      <c r="AC58" s="153">
        <f t="shared" si="12"/>
        <v>0</v>
      </c>
      <c r="AD58" s="154"/>
      <c r="AE58" s="151">
        <f t="shared" si="13"/>
        <v>0</v>
      </c>
      <c r="AF58" s="151">
        <f t="shared" si="14"/>
        <v>0</v>
      </c>
      <c r="AG58" s="150"/>
      <c r="AH58" s="151">
        <v>0</v>
      </c>
      <c r="AI58" s="151">
        <f t="shared" si="15"/>
        <v>0</v>
      </c>
      <c r="AJ58" s="150">
        <f t="shared" si="16"/>
        <v>0</v>
      </c>
      <c r="AK58" s="151">
        <f t="shared" si="16"/>
        <v>0</v>
      </c>
      <c r="AL58" s="151">
        <f t="shared" si="16"/>
        <v>0</v>
      </c>
      <c r="AM58" s="154"/>
      <c r="AN58" s="151">
        <f t="shared" si="17"/>
        <v>0</v>
      </c>
      <c r="AO58" s="151">
        <f t="shared" si="18"/>
        <v>0</v>
      </c>
      <c r="AP58" s="150"/>
      <c r="AQ58" s="151">
        <f t="shared" si="19"/>
        <v>0</v>
      </c>
      <c r="AR58" s="151">
        <f t="shared" si="20"/>
        <v>0</v>
      </c>
      <c r="AS58" s="150">
        <f t="shared" si="21"/>
        <v>0</v>
      </c>
      <c r="AT58" s="151">
        <f t="shared" si="21"/>
        <v>0</v>
      </c>
      <c r="AU58" s="151">
        <f t="shared" si="21"/>
        <v>0</v>
      </c>
      <c r="AV58" s="154"/>
      <c r="AW58" s="151">
        <f t="shared" si="22"/>
        <v>0</v>
      </c>
      <c r="AX58" s="151">
        <f t="shared" si="23"/>
        <v>0</v>
      </c>
      <c r="AY58" s="150"/>
      <c r="AZ58" s="151">
        <v>0</v>
      </c>
      <c r="BA58" s="151">
        <f t="shared" si="24"/>
        <v>0</v>
      </c>
      <c r="BB58" s="150">
        <f t="shared" si="25"/>
        <v>0</v>
      </c>
      <c r="BC58" s="151">
        <f t="shared" si="25"/>
        <v>0</v>
      </c>
      <c r="BD58" s="151">
        <f t="shared" si="25"/>
        <v>0</v>
      </c>
      <c r="BE58" s="150">
        <v>1</v>
      </c>
      <c r="BF58" s="151">
        <f t="shared" si="26"/>
        <v>4.6840000000000002</v>
      </c>
      <c r="BG58" s="151">
        <f t="shared" si="27"/>
        <v>28.103999999999999</v>
      </c>
      <c r="BH58" s="150">
        <v>0</v>
      </c>
      <c r="BI58" s="151">
        <v>0</v>
      </c>
      <c r="BJ58" s="151">
        <f t="shared" si="28"/>
        <v>0</v>
      </c>
      <c r="BK58" s="150">
        <f t="shared" si="29"/>
        <v>1</v>
      </c>
      <c r="BL58" s="151">
        <f t="shared" si="29"/>
        <v>4.6840000000000002</v>
      </c>
      <c r="BM58" s="151">
        <f t="shared" si="29"/>
        <v>28.103999999999999</v>
      </c>
      <c r="BN58" s="207">
        <f t="shared" si="30"/>
        <v>14.052</v>
      </c>
      <c r="BO58" s="208">
        <f t="shared" si="31"/>
        <v>28.1</v>
      </c>
    </row>
    <row r="59" spans="1:67" s="155" customFormat="1" ht="16.5">
      <c r="A59" s="148">
        <v>52</v>
      </c>
      <c r="B59" s="158" t="s">
        <v>577</v>
      </c>
      <c r="C59" s="150"/>
      <c r="D59" s="151">
        <f t="shared" si="0"/>
        <v>0</v>
      </c>
      <c r="E59" s="151">
        <f t="shared" si="1"/>
        <v>0</v>
      </c>
      <c r="F59" s="150"/>
      <c r="G59" s="150"/>
      <c r="H59" s="151">
        <f t="shared" si="2"/>
        <v>0</v>
      </c>
      <c r="I59" s="152">
        <f t="shared" si="3"/>
        <v>0</v>
      </c>
      <c r="J59" s="153">
        <f t="shared" si="3"/>
        <v>0</v>
      </c>
      <c r="K59" s="153">
        <f t="shared" si="3"/>
        <v>0</v>
      </c>
      <c r="L59" s="154">
        <v>0</v>
      </c>
      <c r="M59" s="151">
        <f t="shared" si="4"/>
        <v>0</v>
      </c>
      <c r="N59" s="151">
        <f t="shared" si="5"/>
        <v>0</v>
      </c>
      <c r="O59" s="150">
        <v>0</v>
      </c>
      <c r="P59" s="150">
        <v>0</v>
      </c>
      <c r="Q59" s="151">
        <f t="shared" si="6"/>
        <v>0</v>
      </c>
      <c r="R59" s="152">
        <f t="shared" si="7"/>
        <v>0</v>
      </c>
      <c r="S59" s="153">
        <f t="shared" si="7"/>
        <v>0</v>
      </c>
      <c r="T59" s="153">
        <f t="shared" si="7"/>
        <v>0</v>
      </c>
      <c r="U59" s="154"/>
      <c r="V59" s="151">
        <f t="shared" si="8"/>
        <v>0</v>
      </c>
      <c r="W59" s="151">
        <f t="shared" si="9"/>
        <v>0</v>
      </c>
      <c r="X59" s="150"/>
      <c r="Y59" s="151">
        <f t="shared" si="10"/>
        <v>0</v>
      </c>
      <c r="Z59" s="151">
        <f t="shared" si="11"/>
        <v>0</v>
      </c>
      <c r="AA59" s="152">
        <f t="shared" si="12"/>
        <v>0</v>
      </c>
      <c r="AB59" s="153">
        <f t="shared" si="12"/>
        <v>0</v>
      </c>
      <c r="AC59" s="153">
        <f t="shared" si="12"/>
        <v>0</v>
      </c>
      <c r="AD59" s="154"/>
      <c r="AE59" s="151">
        <f t="shared" si="13"/>
        <v>0</v>
      </c>
      <c r="AF59" s="151">
        <f t="shared" si="14"/>
        <v>0</v>
      </c>
      <c r="AG59" s="150"/>
      <c r="AH59" s="151">
        <v>0</v>
      </c>
      <c r="AI59" s="151">
        <f t="shared" si="15"/>
        <v>0</v>
      </c>
      <c r="AJ59" s="150">
        <f t="shared" si="16"/>
        <v>0</v>
      </c>
      <c r="AK59" s="151">
        <f t="shared" si="16"/>
        <v>0</v>
      </c>
      <c r="AL59" s="151">
        <f t="shared" si="16"/>
        <v>0</v>
      </c>
      <c r="AM59" s="154"/>
      <c r="AN59" s="151">
        <f t="shared" si="17"/>
        <v>0</v>
      </c>
      <c r="AO59" s="151">
        <f t="shared" si="18"/>
        <v>0</v>
      </c>
      <c r="AP59" s="150"/>
      <c r="AQ59" s="151">
        <f t="shared" si="19"/>
        <v>0</v>
      </c>
      <c r="AR59" s="151">
        <f t="shared" si="20"/>
        <v>0</v>
      </c>
      <c r="AS59" s="150">
        <f t="shared" si="21"/>
        <v>0</v>
      </c>
      <c r="AT59" s="151">
        <f t="shared" si="21"/>
        <v>0</v>
      </c>
      <c r="AU59" s="151">
        <f t="shared" si="21"/>
        <v>0</v>
      </c>
      <c r="AV59" s="154"/>
      <c r="AW59" s="151">
        <f t="shared" si="22"/>
        <v>0</v>
      </c>
      <c r="AX59" s="151">
        <f t="shared" si="23"/>
        <v>0</v>
      </c>
      <c r="AY59" s="150"/>
      <c r="AZ59" s="151">
        <v>0</v>
      </c>
      <c r="BA59" s="151">
        <f t="shared" si="24"/>
        <v>0</v>
      </c>
      <c r="BB59" s="150">
        <f t="shared" si="25"/>
        <v>0</v>
      </c>
      <c r="BC59" s="151">
        <f t="shared" si="25"/>
        <v>0</v>
      </c>
      <c r="BD59" s="151">
        <f t="shared" si="25"/>
        <v>0</v>
      </c>
      <c r="BE59" s="150">
        <v>0</v>
      </c>
      <c r="BF59" s="151">
        <f t="shared" si="26"/>
        <v>0</v>
      </c>
      <c r="BG59" s="151">
        <f t="shared" si="27"/>
        <v>0</v>
      </c>
      <c r="BH59" s="150">
        <v>3</v>
      </c>
      <c r="BI59" s="151">
        <v>11.466000000000001</v>
      </c>
      <c r="BJ59" s="151">
        <f t="shared" si="28"/>
        <v>68.796000000000006</v>
      </c>
      <c r="BK59" s="150">
        <f t="shared" si="29"/>
        <v>3</v>
      </c>
      <c r="BL59" s="151">
        <f t="shared" si="29"/>
        <v>11.466000000000001</v>
      </c>
      <c r="BM59" s="151">
        <f t="shared" si="29"/>
        <v>68.796000000000006</v>
      </c>
      <c r="BN59" s="207">
        <f t="shared" si="30"/>
        <v>34.398000000000003</v>
      </c>
      <c r="BO59" s="208">
        <f t="shared" si="31"/>
        <v>68.8</v>
      </c>
    </row>
    <row r="60" spans="1:67" s="155" customFormat="1" ht="16.5">
      <c r="A60" s="148">
        <v>53</v>
      </c>
      <c r="B60" s="158" t="s">
        <v>578</v>
      </c>
      <c r="C60" s="150"/>
      <c r="D60" s="151">
        <f t="shared" si="0"/>
        <v>0</v>
      </c>
      <c r="E60" s="151">
        <f t="shared" si="1"/>
        <v>0</v>
      </c>
      <c r="F60" s="150"/>
      <c r="G60" s="150"/>
      <c r="H60" s="151">
        <f t="shared" si="2"/>
        <v>0</v>
      </c>
      <c r="I60" s="152">
        <f t="shared" si="3"/>
        <v>0</v>
      </c>
      <c r="J60" s="153">
        <f t="shared" si="3"/>
        <v>0</v>
      </c>
      <c r="K60" s="153">
        <f t="shared" si="3"/>
        <v>0</v>
      </c>
      <c r="L60" s="154">
        <v>0</v>
      </c>
      <c r="M60" s="151">
        <f t="shared" si="4"/>
        <v>0</v>
      </c>
      <c r="N60" s="151">
        <f t="shared" si="5"/>
        <v>0</v>
      </c>
      <c r="O60" s="150">
        <v>0</v>
      </c>
      <c r="P60" s="150">
        <v>0</v>
      </c>
      <c r="Q60" s="151">
        <f t="shared" si="6"/>
        <v>0</v>
      </c>
      <c r="R60" s="152">
        <f t="shared" si="7"/>
        <v>0</v>
      </c>
      <c r="S60" s="153">
        <f t="shared" si="7"/>
        <v>0</v>
      </c>
      <c r="T60" s="153">
        <f t="shared" si="7"/>
        <v>0</v>
      </c>
      <c r="U60" s="154"/>
      <c r="V60" s="151">
        <f t="shared" si="8"/>
        <v>0</v>
      </c>
      <c r="W60" s="151">
        <f t="shared" si="9"/>
        <v>0</v>
      </c>
      <c r="X60" s="150"/>
      <c r="Y60" s="151">
        <f t="shared" si="10"/>
        <v>0</v>
      </c>
      <c r="Z60" s="151">
        <f t="shared" si="11"/>
        <v>0</v>
      </c>
      <c r="AA60" s="152">
        <f t="shared" si="12"/>
        <v>0</v>
      </c>
      <c r="AB60" s="153">
        <f t="shared" si="12"/>
        <v>0</v>
      </c>
      <c r="AC60" s="153">
        <f t="shared" si="12"/>
        <v>0</v>
      </c>
      <c r="AD60" s="154"/>
      <c r="AE60" s="151">
        <f t="shared" si="13"/>
        <v>0</v>
      </c>
      <c r="AF60" s="151">
        <f t="shared" si="14"/>
        <v>0</v>
      </c>
      <c r="AG60" s="150"/>
      <c r="AH60" s="151">
        <v>0</v>
      </c>
      <c r="AI60" s="151">
        <f t="shared" si="15"/>
        <v>0</v>
      </c>
      <c r="AJ60" s="150">
        <f t="shared" si="16"/>
        <v>0</v>
      </c>
      <c r="AK60" s="151">
        <f t="shared" si="16"/>
        <v>0</v>
      </c>
      <c r="AL60" s="151">
        <f t="shared" si="16"/>
        <v>0</v>
      </c>
      <c r="AM60" s="154"/>
      <c r="AN60" s="151">
        <f t="shared" si="17"/>
        <v>0</v>
      </c>
      <c r="AO60" s="151">
        <f t="shared" si="18"/>
        <v>0</v>
      </c>
      <c r="AP60" s="150"/>
      <c r="AQ60" s="151">
        <f t="shared" si="19"/>
        <v>0</v>
      </c>
      <c r="AR60" s="151">
        <f t="shared" si="20"/>
        <v>0</v>
      </c>
      <c r="AS60" s="150">
        <f t="shared" si="21"/>
        <v>0</v>
      </c>
      <c r="AT60" s="151">
        <f t="shared" si="21"/>
        <v>0</v>
      </c>
      <c r="AU60" s="151">
        <f t="shared" si="21"/>
        <v>0</v>
      </c>
      <c r="AV60" s="154"/>
      <c r="AW60" s="151">
        <f t="shared" si="22"/>
        <v>0</v>
      </c>
      <c r="AX60" s="151">
        <f t="shared" si="23"/>
        <v>0</v>
      </c>
      <c r="AY60" s="150"/>
      <c r="AZ60" s="151">
        <v>0</v>
      </c>
      <c r="BA60" s="151">
        <f t="shared" si="24"/>
        <v>0</v>
      </c>
      <c r="BB60" s="150">
        <f t="shared" si="25"/>
        <v>0</v>
      </c>
      <c r="BC60" s="151">
        <f t="shared" si="25"/>
        <v>0</v>
      </c>
      <c r="BD60" s="151">
        <f t="shared" si="25"/>
        <v>0</v>
      </c>
      <c r="BE60" s="150">
        <v>2</v>
      </c>
      <c r="BF60" s="151">
        <f t="shared" si="26"/>
        <v>9.3680000000000003</v>
      </c>
      <c r="BG60" s="151">
        <f t="shared" si="27"/>
        <v>56.207999999999998</v>
      </c>
      <c r="BH60" s="150">
        <v>0</v>
      </c>
      <c r="BI60" s="151">
        <v>0</v>
      </c>
      <c r="BJ60" s="151">
        <f t="shared" si="28"/>
        <v>0</v>
      </c>
      <c r="BK60" s="150">
        <f t="shared" si="29"/>
        <v>2</v>
      </c>
      <c r="BL60" s="151">
        <f t="shared" si="29"/>
        <v>9.3680000000000003</v>
      </c>
      <c r="BM60" s="151">
        <f t="shared" si="29"/>
        <v>56.207999999999998</v>
      </c>
      <c r="BN60" s="207">
        <f t="shared" si="30"/>
        <v>28.103999999999999</v>
      </c>
      <c r="BO60" s="208">
        <f t="shared" si="31"/>
        <v>56.2</v>
      </c>
    </row>
    <row r="61" spans="1:67" s="155" customFormat="1" ht="16.5">
      <c r="A61" s="148">
        <v>54</v>
      </c>
      <c r="B61" s="158" t="s">
        <v>579</v>
      </c>
      <c r="C61" s="150"/>
      <c r="D61" s="151">
        <f t="shared" si="0"/>
        <v>0</v>
      </c>
      <c r="E61" s="151">
        <f t="shared" si="1"/>
        <v>0</v>
      </c>
      <c r="F61" s="150"/>
      <c r="G61" s="150"/>
      <c r="H61" s="151">
        <f t="shared" si="2"/>
        <v>0</v>
      </c>
      <c r="I61" s="152">
        <f t="shared" si="3"/>
        <v>0</v>
      </c>
      <c r="J61" s="153">
        <f t="shared" si="3"/>
        <v>0</v>
      </c>
      <c r="K61" s="153">
        <f t="shared" si="3"/>
        <v>0</v>
      </c>
      <c r="L61" s="154">
        <v>0</v>
      </c>
      <c r="M61" s="151">
        <f t="shared" si="4"/>
        <v>0</v>
      </c>
      <c r="N61" s="151">
        <f t="shared" si="5"/>
        <v>0</v>
      </c>
      <c r="O61" s="150">
        <v>0</v>
      </c>
      <c r="P61" s="150">
        <v>0</v>
      </c>
      <c r="Q61" s="151">
        <f t="shared" si="6"/>
        <v>0</v>
      </c>
      <c r="R61" s="152">
        <f t="shared" si="7"/>
        <v>0</v>
      </c>
      <c r="S61" s="153">
        <f t="shared" si="7"/>
        <v>0</v>
      </c>
      <c r="T61" s="153">
        <f t="shared" si="7"/>
        <v>0</v>
      </c>
      <c r="U61" s="154"/>
      <c r="V61" s="151">
        <f t="shared" si="8"/>
        <v>0</v>
      </c>
      <c r="W61" s="151">
        <f t="shared" si="9"/>
        <v>0</v>
      </c>
      <c r="X61" s="150"/>
      <c r="Y61" s="151">
        <f t="shared" si="10"/>
        <v>0</v>
      </c>
      <c r="Z61" s="151">
        <f t="shared" si="11"/>
        <v>0</v>
      </c>
      <c r="AA61" s="152">
        <f t="shared" si="12"/>
        <v>0</v>
      </c>
      <c r="AB61" s="153">
        <f t="shared" si="12"/>
        <v>0</v>
      </c>
      <c r="AC61" s="153">
        <f t="shared" si="12"/>
        <v>0</v>
      </c>
      <c r="AD61" s="154"/>
      <c r="AE61" s="151">
        <f t="shared" si="13"/>
        <v>0</v>
      </c>
      <c r="AF61" s="151">
        <f t="shared" si="14"/>
        <v>0</v>
      </c>
      <c r="AG61" s="150"/>
      <c r="AH61" s="151">
        <v>0</v>
      </c>
      <c r="AI61" s="151">
        <f t="shared" si="15"/>
        <v>0</v>
      </c>
      <c r="AJ61" s="150">
        <f t="shared" si="16"/>
        <v>0</v>
      </c>
      <c r="AK61" s="151">
        <f t="shared" si="16"/>
        <v>0</v>
      </c>
      <c r="AL61" s="151">
        <f t="shared" si="16"/>
        <v>0</v>
      </c>
      <c r="AM61" s="154"/>
      <c r="AN61" s="151">
        <f t="shared" si="17"/>
        <v>0</v>
      </c>
      <c r="AO61" s="151">
        <f t="shared" si="18"/>
        <v>0</v>
      </c>
      <c r="AP61" s="150"/>
      <c r="AQ61" s="151">
        <f t="shared" si="19"/>
        <v>0</v>
      </c>
      <c r="AR61" s="151">
        <f t="shared" si="20"/>
        <v>0</v>
      </c>
      <c r="AS61" s="150">
        <f t="shared" si="21"/>
        <v>0</v>
      </c>
      <c r="AT61" s="151">
        <f t="shared" si="21"/>
        <v>0</v>
      </c>
      <c r="AU61" s="151">
        <f t="shared" si="21"/>
        <v>0</v>
      </c>
      <c r="AV61" s="154"/>
      <c r="AW61" s="151">
        <f t="shared" si="22"/>
        <v>0</v>
      </c>
      <c r="AX61" s="151">
        <f t="shared" si="23"/>
        <v>0</v>
      </c>
      <c r="AY61" s="150"/>
      <c r="AZ61" s="151">
        <v>0</v>
      </c>
      <c r="BA61" s="151">
        <f t="shared" si="24"/>
        <v>0</v>
      </c>
      <c r="BB61" s="150">
        <f t="shared" si="25"/>
        <v>0</v>
      </c>
      <c r="BC61" s="151">
        <f t="shared" si="25"/>
        <v>0</v>
      </c>
      <c r="BD61" s="151">
        <f t="shared" si="25"/>
        <v>0</v>
      </c>
      <c r="BE61" s="150">
        <v>0</v>
      </c>
      <c r="BF61" s="151">
        <f t="shared" si="26"/>
        <v>0</v>
      </c>
      <c r="BG61" s="151">
        <f t="shared" si="27"/>
        <v>0</v>
      </c>
      <c r="BH61" s="150">
        <v>0</v>
      </c>
      <c r="BI61" s="151">
        <v>0</v>
      </c>
      <c r="BJ61" s="151">
        <f t="shared" si="28"/>
        <v>0</v>
      </c>
      <c r="BK61" s="150">
        <f t="shared" si="29"/>
        <v>0</v>
      </c>
      <c r="BL61" s="151">
        <f t="shared" si="29"/>
        <v>0</v>
      </c>
      <c r="BM61" s="151">
        <f t="shared" si="29"/>
        <v>0</v>
      </c>
      <c r="BN61" s="207">
        <f t="shared" si="30"/>
        <v>0</v>
      </c>
      <c r="BO61" s="208">
        <f t="shared" si="31"/>
        <v>0</v>
      </c>
    </row>
    <row r="62" spans="1:67" s="155" customFormat="1" ht="16.5">
      <c r="A62" s="148">
        <v>55</v>
      </c>
      <c r="B62" s="158" t="s">
        <v>580</v>
      </c>
      <c r="C62" s="150"/>
      <c r="D62" s="151">
        <f t="shared" si="0"/>
        <v>0</v>
      </c>
      <c r="E62" s="151">
        <f t="shared" si="1"/>
        <v>0</v>
      </c>
      <c r="F62" s="150"/>
      <c r="G62" s="150"/>
      <c r="H62" s="151">
        <f t="shared" si="2"/>
        <v>0</v>
      </c>
      <c r="I62" s="152">
        <f t="shared" si="3"/>
        <v>0</v>
      </c>
      <c r="J62" s="153">
        <f t="shared" si="3"/>
        <v>0</v>
      </c>
      <c r="K62" s="153">
        <f t="shared" si="3"/>
        <v>0</v>
      </c>
      <c r="L62" s="154">
        <v>0</v>
      </c>
      <c r="M62" s="151">
        <f t="shared" si="4"/>
        <v>0</v>
      </c>
      <c r="N62" s="151">
        <f t="shared" si="5"/>
        <v>0</v>
      </c>
      <c r="O62" s="150">
        <v>0</v>
      </c>
      <c r="P62" s="150">
        <v>0</v>
      </c>
      <c r="Q62" s="151">
        <f t="shared" si="6"/>
        <v>0</v>
      </c>
      <c r="R62" s="152">
        <f t="shared" si="7"/>
        <v>0</v>
      </c>
      <c r="S62" s="153">
        <f t="shared" si="7"/>
        <v>0</v>
      </c>
      <c r="T62" s="153">
        <f t="shared" si="7"/>
        <v>0</v>
      </c>
      <c r="U62" s="154"/>
      <c r="V62" s="151">
        <f t="shared" si="8"/>
        <v>0</v>
      </c>
      <c r="W62" s="151">
        <f t="shared" si="9"/>
        <v>0</v>
      </c>
      <c r="X62" s="150"/>
      <c r="Y62" s="151">
        <f t="shared" si="10"/>
        <v>0</v>
      </c>
      <c r="Z62" s="151">
        <f t="shared" si="11"/>
        <v>0</v>
      </c>
      <c r="AA62" s="152">
        <f t="shared" si="12"/>
        <v>0</v>
      </c>
      <c r="AB62" s="153">
        <f t="shared" si="12"/>
        <v>0</v>
      </c>
      <c r="AC62" s="153">
        <f t="shared" si="12"/>
        <v>0</v>
      </c>
      <c r="AD62" s="154"/>
      <c r="AE62" s="151">
        <f t="shared" si="13"/>
        <v>0</v>
      </c>
      <c r="AF62" s="151">
        <f t="shared" si="14"/>
        <v>0</v>
      </c>
      <c r="AG62" s="150"/>
      <c r="AH62" s="151">
        <v>0</v>
      </c>
      <c r="AI62" s="151">
        <f t="shared" si="15"/>
        <v>0</v>
      </c>
      <c r="AJ62" s="150">
        <f t="shared" si="16"/>
        <v>0</v>
      </c>
      <c r="AK62" s="151">
        <f t="shared" si="16"/>
        <v>0</v>
      </c>
      <c r="AL62" s="151">
        <f t="shared" si="16"/>
        <v>0</v>
      </c>
      <c r="AM62" s="154"/>
      <c r="AN62" s="151">
        <f t="shared" si="17"/>
        <v>0</v>
      </c>
      <c r="AO62" s="151">
        <f t="shared" si="18"/>
        <v>0</v>
      </c>
      <c r="AP62" s="150"/>
      <c r="AQ62" s="151">
        <f t="shared" si="19"/>
        <v>0</v>
      </c>
      <c r="AR62" s="151">
        <f t="shared" si="20"/>
        <v>0</v>
      </c>
      <c r="AS62" s="150">
        <f t="shared" si="21"/>
        <v>0</v>
      </c>
      <c r="AT62" s="151">
        <f t="shared" si="21"/>
        <v>0</v>
      </c>
      <c r="AU62" s="151">
        <f t="shared" si="21"/>
        <v>0</v>
      </c>
      <c r="AV62" s="154"/>
      <c r="AW62" s="151">
        <f t="shared" si="22"/>
        <v>0</v>
      </c>
      <c r="AX62" s="151">
        <f t="shared" si="23"/>
        <v>0</v>
      </c>
      <c r="AY62" s="150"/>
      <c r="AZ62" s="151">
        <v>0</v>
      </c>
      <c r="BA62" s="151">
        <f t="shared" si="24"/>
        <v>0</v>
      </c>
      <c r="BB62" s="150">
        <f t="shared" si="25"/>
        <v>0</v>
      </c>
      <c r="BC62" s="151">
        <f t="shared" si="25"/>
        <v>0</v>
      </c>
      <c r="BD62" s="151">
        <f t="shared" si="25"/>
        <v>0</v>
      </c>
      <c r="BE62" s="150">
        <v>0</v>
      </c>
      <c r="BF62" s="151">
        <f t="shared" si="26"/>
        <v>0</v>
      </c>
      <c r="BG62" s="151">
        <f t="shared" si="27"/>
        <v>0</v>
      </c>
      <c r="BH62" s="150">
        <v>0</v>
      </c>
      <c r="BI62" s="151">
        <v>0</v>
      </c>
      <c r="BJ62" s="151">
        <f t="shared" si="28"/>
        <v>0</v>
      </c>
      <c r="BK62" s="150">
        <f t="shared" si="29"/>
        <v>0</v>
      </c>
      <c r="BL62" s="151">
        <f t="shared" si="29"/>
        <v>0</v>
      </c>
      <c r="BM62" s="151">
        <f t="shared" si="29"/>
        <v>0</v>
      </c>
      <c r="BN62" s="207">
        <f t="shared" si="30"/>
        <v>0</v>
      </c>
      <c r="BO62" s="208">
        <f t="shared" si="31"/>
        <v>0</v>
      </c>
    </row>
    <row r="63" spans="1:67" s="155" customFormat="1" ht="16.5">
      <c r="A63" s="148">
        <v>56</v>
      </c>
      <c r="B63" s="158" t="s">
        <v>581</v>
      </c>
      <c r="C63" s="150"/>
      <c r="D63" s="151">
        <f t="shared" si="0"/>
        <v>0</v>
      </c>
      <c r="E63" s="151">
        <f t="shared" si="1"/>
        <v>0</v>
      </c>
      <c r="F63" s="150"/>
      <c r="G63" s="150"/>
      <c r="H63" s="151">
        <f t="shared" si="2"/>
        <v>0</v>
      </c>
      <c r="I63" s="152">
        <f t="shared" si="3"/>
        <v>0</v>
      </c>
      <c r="J63" s="153">
        <f t="shared" si="3"/>
        <v>0</v>
      </c>
      <c r="K63" s="153">
        <f t="shared" si="3"/>
        <v>0</v>
      </c>
      <c r="L63" s="154">
        <v>0</v>
      </c>
      <c r="M63" s="151">
        <f t="shared" si="4"/>
        <v>0</v>
      </c>
      <c r="N63" s="151">
        <f t="shared" si="5"/>
        <v>0</v>
      </c>
      <c r="O63" s="150">
        <v>0</v>
      </c>
      <c r="P63" s="150">
        <v>0</v>
      </c>
      <c r="Q63" s="151">
        <f t="shared" si="6"/>
        <v>0</v>
      </c>
      <c r="R63" s="152">
        <f t="shared" si="7"/>
        <v>0</v>
      </c>
      <c r="S63" s="153">
        <f t="shared" si="7"/>
        <v>0</v>
      </c>
      <c r="T63" s="153">
        <f t="shared" si="7"/>
        <v>0</v>
      </c>
      <c r="U63" s="154"/>
      <c r="V63" s="151">
        <f t="shared" si="8"/>
        <v>0</v>
      </c>
      <c r="W63" s="151">
        <f t="shared" si="9"/>
        <v>0</v>
      </c>
      <c r="X63" s="150"/>
      <c r="Y63" s="151">
        <f t="shared" si="10"/>
        <v>0</v>
      </c>
      <c r="Z63" s="151">
        <f t="shared" si="11"/>
        <v>0</v>
      </c>
      <c r="AA63" s="152">
        <f t="shared" si="12"/>
        <v>0</v>
      </c>
      <c r="AB63" s="153">
        <f t="shared" si="12"/>
        <v>0</v>
      </c>
      <c r="AC63" s="153">
        <f t="shared" si="12"/>
        <v>0</v>
      </c>
      <c r="AD63" s="154"/>
      <c r="AE63" s="151">
        <f t="shared" si="13"/>
        <v>0</v>
      </c>
      <c r="AF63" s="151">
        <f t="shared" si="14"/>
        <v>0</v>
      </c>
      <c r="AG63" s="150"/>
      <c r="AH63" s="151">
        <v>0</v>
      </c>
      <c r="AI63" s="151">
        <f t="shared" si="15"/>
        <v>0</v>
      </c>
      <c r="AJ63" s="150">
        <f t="shared" si="16"/>
        <v>0</v>
      </c>
      <c r="AK63" s="151">
        <f t="shared" si="16"/>
        <v>0</v>
      </c>
      <c r="AL63" s="151">
        <f t="shared" si="16"/>
        <v>0</v>
      </c>
      <c r="AM63" s="154"/>
      <c r="AN63" s="151">
        <f t="shared" si="17"/>
        <v>0</v>
      </c>
      <c r="AO63" s="151">
        <f t="shared" si="18"/>
        <v>0</v>
      </c>
      <c r="AP63" s="150"/>
      <c r="AQ63" s="151">
        <f t="shared" si="19"/>
        <v>0</v>
      </c>
      <c r="AR63" s="151">
        <f t="shared" si="20"/>
        <v>0</v>
      </c>
      <c r="AS63" s="150">
        <f t="shared" si="21"/>
        <v>0</v>
      </c>
      <c r="AT63" s="151">
        <f t="shared" si="21"/>
        <v>0</v>
      </c>
      <c r="AU63" s="151">
        <f t="shared" si="21"/>
        <v>0</v>
      </c>
      <c r="AV63" s="154"/>
      <c r="AW63" s="151">
        <f t="shared" si="22"/>
        <v>0</v>
      </c>
      <c r="AX63" s="151">
        <f t="shared" si="23"/>
        <v>0</v>
      </c>
      <c r="AY63" s="150"/>
      <c r="AZ63" s="151">
        <v>0</v>
      </c>
      <c r="BA63" s="151">
        <f t="shared" si="24"/>
        <v>0</v>
      </c>
      <c r="BB63" s="150">
        <f t="shared" si="25"/>
        <v>0</v>
      </c>
      <c r="BC63" s="151">
        <f t="shared" si="25"/>
        <v>0</v>
      </c>
      <c r="BD63" s="151">
        <f t="shared" si="25"/>
        <v>0</v>
      </c>
      <c r="BE63" s="150">
        <v>1</v>
      </c>
      <c r="BF63" s="151">
        <f t="shared" si="26"/>
        <v>4.6840000000000002</v>
      </c>
      <c r="BG63" s="151">
        <f t="shared" si="27"/>
        <v>28.103999999999999</v>
      </c>
      <c r="BH63" s="150">
        <v>0</v>
      </c>
      <c r="BI63" s="151">
        <v>0</v>
      </c>
      <c r="BJ63" s="151">
        <f t="shared" si="28"/>
        <v>0</v>
      </c>
      <c r="BK63" s="150">
        <f t="shared" si="29"/>
        <v>1</v>
      </c>
      <c r="BL63" s="151">
        <f t="shared" si="29"/>
        <v>4.6840000000000002</v>
      </c>
      <c r="BM63" s="151">
        <f t="shared" si="29"/>
        <v>28.103999999999999</v>
      </c>
      <c r="BN63" s="207">
        <f t="shared" si="30"/>
        <v>14.052</v>
      </c>
      <c r="BO63" s="208">
        <f t="shared" si="31"/>
        <v>28.1</v>
      </c>
    </row>
    <row r="64" spans="1:67" s="155" customFormat="1" ht="16.5">
      <c r="A64" s="148">
        <v>57</v>
      </c>
      <c r="B64" s="158" t="s">
        <v>582</v>
      </c>
      <c r="C64" s="150"/>
      <c r="D64" s="151">
        <f t="shared" si="0"/>
        <v>0</v>
      </c>
      <c r="E64" s="151">
        <f t="shared" si="1"/>
        <v>0</v>
      </c>
      <c r="F64" s="150"/>
      <c r="G64" s="150"/>
      <c r="H64" s="151">
        <f t="shared" si="2"/>
        <v>0</v>
      </c>
      <c r="I64" s="152">
        <f t="shared" si="3"/>
        <v>0</v>
      </c>
      <c r="J64" s="153">
        <f t="shared" si="3"/>
        <v>0</v>
      </c>
      <c r="K64" s="153">
        <f t="shared" si="3"/>
        <v>0</v>
      </c>
      <c r="L64" s="154">
        <v>0</v>
      </c>
      <c r="M64" s="151">
        <f t="shared" si="4"/>
        <v>0</v>
      </c>
      <c r="N64" s="151">
        <f t="shared" si="5"/>
        <v>0</v>
      </c>
      <c r="O64" s="150">
        <v>0</v>
      </c>
      <c r="P64" s="150">
        <v>0</v>
      </c>
      <c r="Q64" s="151">
        <f t="shared" si="6"/>
        <v>0</v>
      </c>
      <c r="R64" s="152">
        <f t="shared" si="7"/>
        <v>0</v>
      </c>
      <c r="S64" s="153">
        <f t="shared" si="7"/>
        <v>0</v>
      </c>
      <c r="T64" s="153">
        <f t="shared" si="7"/>
        <v>0</v>
      </c>
      <c r="U64" s="154"/>
      <c r="V64" s="151">
        <f t="shared" si="8"/>
        <v>0</v>
      </c>
      <c r="W64" s="151">
        <f t="shared" si="9"/>
        <v>0</v>
      </c>
      <c r="X64" s="150"/>
      <c r="Y64" s="151">
        <f t="shared" si="10"/>
        <v>0</v>
      </c>
      <c r="Z64" s="151">
        <f t="shared" si="11"/>
        <v>0</v>
      </c>
      <c r="AA64" s="152">
        <f t="shared" si="12"/>
        <v>0</v>
      </c>
      <c r="AB64" s="153">
        <f t="shared" si="12"/>
        <v>0</v>
      </c>
      <c r="AC64" s="153">
        <f t="shared" si="12"/>
        <v>0</v>
      </c>
      <c r="AD64" s="154"/>
      <c r="AE64" s="151">
        <f t="shared" si="13"/>
        <v>0</v>
      </c>
      <c r="AF64" s="151">
        <f t="shared" si="14"/>
        <v>0</v>
      </c>
      <c r="AG64" s="150"/>
      <c r="AH64" s="151">
        <v>0</v>
      </c>
      <c r="AI64" s="151">
        <f t="shared" si="15"/>
        <v>0</v>
      </c>
      <c r="AJ64" s="150">
        <f t="shared" si="16"/>
        <v>0</v>
      </c>
      <c r="AK64" s="151">
        <f t="shared" si="16"/>
        <v>0</v>
      </c>
      <c r="AL64" s="151">
        <f t="shared" si="16"/>
        <v>0</v>
      </c>
      <c r="AM64" s="154"/>
      <c r="AN64" s="151">
        <f t="shared" si="17"/>
        <v>0</v>
      </c>
      <c r="AO64" s="151">
        <f t="shared" si="18"/>
        <v>0</v>
      </c>
      <c r="AP64" s="150"/>
      <c r="AQ64" s="151">
        <f t="shared" si="19"/>
        <v>0</v>
      </c>
      <c r="AR64" s="151">
        <f t="shared" si="20"/>
        <v>0</v>
      </c>
      <c r="AS64" s="150">
        <f t="shared" si="21"/>
        <v>0</v>
      </c>
      <c r="AT64" s="151">
        <f t="shared" si="21"/>
        <v>0</v>
      </c>
      <c r="AU64" s="151">
        <f t="shared" si="21"/>
        <v>0</v>
      </c>
      <c r="AV64" s="154"/>
      <c r="AW64" s="151">
        <f t="shared" si="22"/>
        <v>0</v>
      </c>
      <c r="AX64" s="151">
        <f t="shared" si="23"/>
        <v>0</v>
      </c>
      <c r="AY64" s="150"/>
      <c r="AZ64" s="151">
        <v>0</v>
      </c>
      <c r="BA64" s="151">
        <f t="shared" si="24"/>
        <v>0</v>
      </c>
      <c r="BB64" s="150">
        <f t="shared" si="25"/>
        <v>0</v>
      </c>
      <c r="BC64" s="151">
        <f t="shared" si="25"/>
        <v>0</v>
      </c>
      <c r="BD64" s="151">
        <f t="shared" si="25"/>
        <v>0</v>
      </c>
      <c r="BE64" s="150">
        <v>1</v>
      </c>
      <c r="BF64" s="151">
        <f t="shared" si="26"/>
        <v>4.6840000000000002</v>
      </c>
      <c r="BG64" s="151">
        <f t="shared" si="27"/>
        <v>28.103999999999999</v>
      </c>
      <c r="BH64" s="150">
        <v>0</v>
      </c>
      <c r="BI64" s="151">
        <v>0</v>
      </c>
      <c r="BJ64" s="151">
        <f t="shared" si="28"/>
        <v>0</v>
      </c>
      <c r="BK64" s="150">
        <f t="shared" si="29"/>
        <v>1</v>
      </c>
      <c r="BL64" s="151">
        <f t="shared" si="29"/>
        <v>4.6840000000000002</v>
      </c>
      <c r="BM64" s="151">
        <f t="shared" si="29"/>
        <v>28.103999999999999</v>
      </c>
      <c r="BN64" s="207">
        <f t="shared" si="30"/>
        <v>14.052</v>
      </c>
      <c r="BO64" s="208">
        <f t="shared" si="31"/>
        <v>28.1</v>
      </c>
    </row>
    <row r="65" spans="1:67" s="155" customFormat="1" ht="16.5">
      <c r="A65" s="148">
        <v>58</v>
      </c>
      <c r="B65" s="158" t="s">
        <v>583</v>
      </c>
      <c r="C65" s="150"/>
      <c r="D65" s="151">
        <f t="shared" si="0"/>
        <v>0</v>
      </c>
      <c r="E65" s="151">
        <f t="shared" si="1"/>
        <v>0</v>
      </c>
      <c r="F65" s="150"/>
      <c r="G65" s="150"/>
      <c r="H65" s="151">
        <f t="shared" si="2"/>
        <v>0</v>
      </c>
      <c r="I65" s="152">
        <f t="shared" si="3"/>
        <v>0</v>
      </c>
      <c r="J65" s="153">
        <f t="shared" si="3"/>
        <v>0</v>
      </c>
      <c r="K65" s="153">
        <f t="shared" si="3"/>
        <v>0</v>
      </c>
      <c r="L65" s="154">
        <v>0</v>
      </c>
      <c r="M65" s="151">
        <f t="shared" si="4"/>
        <v>0</v>
      </c>
      <c r="N65" s="151">
        <f t="shared" si="5"/>
        <v>0</v>
      </c>
      <c r="O65" s="150">
        <v>0</v>
      </c>
      <c r="P65" s="150">
        <v>0</v>
      </c>
      <c r="Q65" s="151">
        <f t="shared" si="6"/>
        <v>0</v>
      </c>
      <c r="R65" s="152">
        <f t="shared" si="7"/>
        <v>0</v>
      </c>
      <c r="S65" s="153">
        <f t="shared" si="7"/>
        <v>0</v>
      </c>
      <c r="T65" s="153">
        <f t="shared" si="7"/>
        <v>0</v>
      </c>
      <c r="U65" s="154"/>
      <c r="V65" s="151">
        <f t="shared" si="8"/>
        <v>0</v>
      </c>
      <c r="W65" s="151">
        <f t="shared" si="9"/>
        <v>0</v>
      </c>
      <c r="X65" s="150"/>
      <c r="Y65" s="151">
        <f t="shared" si="10"/>
        <v>0</v>
      </c>
      <c r="Z65" s="151">
        <f t="shared" si="11"/>
        <v>0</v>
      </c>
      <c r="AA65" s="152">
        <f t="shared" si="12"/>
        <v>0</v>
      </c>
      <c r="AB65" s="153">
        <f t="shared" si="12"/>
        <v>0</v>
      </c>
      <c r="AC65" s="153">
        <f t="shared" si="12"/>
        <v>0</v>
      </c>
      <c r="AD65" s="154"/>
      <c r="AE65" s="151">
        <f t="shared" si="13"/>
        <v>0</v>
      </c>
      <c r="AF65" s="151">
        <f t="shared" si="14"/>
        <v>0</v>
      </c>
      <c r="AG65" s="150"/>
      <c r="AH65" s="151">
        <v>0</v>
      </c>
      <c r="AI65" s="151">
        <f t="shared" si="15"/>
        <v>0</v>
      </c>
      <c r="AJ65" s="150">
        <f t="shared" si="16"/>
        <v>0</v>
      </c>
      <c r="AK65" s="151">
        <f t="shared" si="16"/>
        <v>0</v>
      </c>
      <c r="AL65" s="151">
        <f t="shared" si="16"/>
        <v>0</v>
      </c>
      <c r="AM65" s="154"/>
      <c r="AN65" s="151">
        <f t="shared" si="17"/>
        <v>0</v>
      </c>
      <c r="AO65" s="151">
        <f t="shared" si="18"/>
        <v>0</v>
      </c>
      <c r="AP65" s="150"/>
      <c r="AQ65" s="151">
        <f t="shared" si="19"/>
        <v>0</v>
      </c>
      <c r="AR65" s="151">
        <f t="shared" si="20"/>
        <v>0</v>
      </c>
      <c r="AS65" s="150">
        <f t="shared" si="21"/>
        <v>0</v>
      </c>
      <c r="AT65" s="151">
        <f t="shared" si="21"/>
        <v>0</v>
      </c>
      <c r="AU65" s="151">
        <f t="shared" si="21"/>
        <v>0</v>
      </c>
      <c r="AV65" s="154"/>
      <c r="AW65" s="151">
        <f t="shared" si="22"/>
        <v>0</v>
      </c>
      <c r="AX65" s="151">
        <f t="shared" si="23"/>
        <v>0</v>
      </c>
      <c r="AY65" s="150"/>
      <c r="AZ65" s="151">
        <v>0</v>
      </c>
      <c r="BA65" s="151">
        <f t="shared" si="24"/>
        <v>0</v>
      </c>
      <c r="BB65" s="150">
        <f t="shared" si="25"/>
        <v>0</v>
      </c>
      <c r="BC65" s="151">
        <f t="shared" si="25"/>
        <v>0</v>
      </c>
      <c r="BD65" s="151">
        <f t="shared" si="25"/>
        <v>0</v>
      </c>
      <c r="BE65" s="150">
        <v>2</v>
      </c>
      <c r="BF65" s="151">
        <f t="shared" si="26"/>
        <v>9.3680000000000003</v>
      </c>
      <c r="BG65" s="151">
        <f t="shared" si="27"/>
        <v>56.207999999999998</v>
      </c>
      <c r="BH65" s="150">
        <v>0</v>
      </c>
      <c r="BI65" s="151">
        <v>0</v>
      </c>
      <c r="BJ65" s="151">
        <f t="shared" si="28"/>
        <v>0</v>
      </c>
      <c r="BK65" s="150">
        <f t="shared" si="29"/>
        <v>2</v>
      </c>
      <c r="BL65" s="151">
        <f t="shared" si="29"/>
        <v>9.3680000000000003</v>
      </c>
      <c r="BM65" s="151">
        <f t="shared" si="29"/>
        <v>56.207999999999998</v>
      </c>
      <c r="BN65" s="207">
        <f t="shared" si="30"/>
        <v>28.103999999999999</v>
      </c>
      <c r="BO65" s="208">
        <f t="shared" si="31"/>
        <v>56.2</v>
      </c>
    </row>
    <row r="66" spans="1:67" s="155" customFormat="1" ht="16.5">
      <c r="A66" s="148">
        <v>59</v>
      </c>
      <c r="B66" s="158" t="s">
        <v>584</v>
      </c>
      <c r="C66" s="150"/>
      <c r="D66" s="151">
        <f t="shared" si="0"/>
        <v>0</v>
      </c>
      <c r="E66" s="151">
        <f t="shared" si="1"/>
        <v>0</v>
      </c>
      <c r="F66" s="150"/>
      <c r="G66" s="150"/>
      <c r="H66" s="151">
        <f t="shared" si="2"/>
        <v>0</v>
      </c>
      <c r="I66" s="152">
        <f t="shared" si="3"/>
        <v>0</v>
      </c>
      <c r="J66" s="153">
        <f t="shared" si="3"/>
        <v>0</v>
      </c>
      <c r="K66" s="153">
        <f t="shared" si="3"/>
        <v>0</v>
      </c>
      <c r="L66" s="154">
        <v>0</v>
      </c>
      <c r="M66" s="151">
        <f t="shared" si="4"/>
        <v>0</v>
      </c>
      <c r="N66" s="151">
        <f t="shared" si="5"/>
        <v>0</v>
      </c>
      <c r="O66" s="150">
        <v>0</v>
      </c>
      <c r="P66" s="150">
        <v>0</v>
      </c>
      <c r="Q66" s="151">
        <f t="shared" si="6"/>
        <v>0</v>
      </c>
      <c r="R66" s="152">
        <f t="shared" si="7"/>
        <v>0</v>
      </c>
      <c r="S66" s="153">
        <f t="shared" si="7"/>
        <v>0</v>
      </c>
      <c r="T66" s="153">
        <f t="shared" si="7"/>
        <v>0</v>
      </c>
      <c r="U66" s="154"/>
      <c r="V66" s="151">
        <f t="shared" si="8"/>
        <v>0</v>
      </c>
      <c r="W66" s="151">
        <f t="shared" si="9"/>
        <v>0</v>
      </c>
      <c r="X66" s="150"/>
      <c r="Y66" s="151">
        <f t="shared" si="10"/>
        <v>0</v>
      </c>
      <c r="Z66" s="151">
        <f t="shared" si="11"/>
        <v>0</v>
      </c>
      <c r="AA66" s="152">
        <f t="shared" si="12"/>
        <v>0</v>
      </c>
      <c r="AB66" s="153">
        <f t="shared" si="12"/>
        <v>0</v>
      </c>
      <c r="AC66" s="153">
        <f t="shared" si="12"/>
        <v>0</v>
      </c>
      <c r="AD66" s="154"/>
      <c r="AE66" s="151">
        <f t="shared" si="13"/>
        <v>0</v>
      </c>
      <c r="AF66" s="151">
        <f t="shared" si="14"/>
        <v>0</v>
      </c>
      <c r="AG66" s="150"/>
      <c r="AH66" s="151">
        <v>0</v>
      </c>
      <c r="AI66" s="151">
        <f t="shared" si="15"/>
        <v>0</v>
      </c>
      <c r="AJ66" s="150">
        <f t="shared" si="16"/>
        <v>0</v>
      </c>
      <c r="AK66" s="151">
        <f t="shared" si="16"/>
        <v>0</v>
      </c>
      <c r="AL66" s="151">
        <f t="shared" si="16"/>
        <v>0</v>
      </c>
      <c r="AM66" s="154"/>
      <c r="AN66" s="151">
        <f t="shared" si="17"/>
        <v>0</v>
      </c>
      <c r="AO66" s="151">
        <f t="shared" si="18"/>
        <v>0</v>
      </c>
      <c r="AP66" s="150"/>
      <c r="AQ66" s="151">
        <f t="shared" si="19"/>
        <v>0</v>
      </c>
      <c r="AR66" s="151">
        <f t="shared" si="20"/>
        <v>0</v>
      </c>
      <c r="AS66" s="150">
        <f t="shared" si="21"/>
        <v>0</v>
      </c>
      <c r="AT66" s="151">
        <f t="shared" si="21"/>
        <v>0</v>
      </c>
      <c r="AU66" s="151">
        <f t="shared" si="21"/>
        <v>0</v>
      </c>
      <c r="AV66" s="154"/>
      <c r="AW66" s="151">
        <f t="shared" si="22"/>
        <v>0</v>
      </c>
      <c r="AX66" s="151">
        <f t="shared" si="23"/>
        <v>0</v>
      </c>
      <c r="AY66" s="150"/>
      <c r="AZ66" s="151">
        <v>0</v>
      </c>
      <c r="BA66" s="151">
        <f t="shared" si="24"/>
        <v>0</v>
      </c>
      <c r="BB66" s="150">
        <f t="shared" si="25"/>
        <v>0</v>
      </c>
      <c r="BC66" s="151">
        <f t="shared" si="25"/>
        <v>0</v>
      </c>
      <c r="BD66" s="151">
        <f t="shared" si="25"/>
        <v>0</v>
      </c>
      <c r="BE66" s="150">
        <v>2</v>
      </c>
      <c r="BF66" s="151">
        <f t="shared" si="26"/>
        <v>9.3680000000000003</v>
      </c>
      <c r="BG66" s="151">
        <f t="shared" si="27"/>
        <v>56.207999999999998</v>
      </c>
      <c r="BH66" s="150">
        <v>0</v>
      </c>
      <c r="BI66" s="151">
        <v>0</v>
      </c>
      <c r="BJ66" s="151">
        <f t="shared" si="28"/>
        <v>0</v>
      </c>
      <c r="BK66" s="150">
        <f t="shared" si="29"/>
        <v>2</v>
      </c>
      <c r="BL66" s="151">
        <f t="shared" si="29"/>
        <v>9.3680000000000003</v>
      </c>
      <c r="BM66" s="151">
        <f t="shared" si="29"/>
        <v>56.207999999999998</v>
      </c>
      <c r="BN66" s="207">
        <f t="shared" si="30"/>
        <v>28.103999999999999</v>
      </c>
      <c r="BO66" s="208">
        <f t="shared" si="31"/>
        <v>56.2</v>
      </c>
    </row>
    <row r="67" spans="1:67" s="155" customFormat="1" ht="16.5">
      <c r="A67" s="148">
        <v>60</v>
      </c>
      <c r="B67" s="158" t="s">
        <v>585</v>
      </c>
      <c r="C67" s="150"/>
      <c r="D67" s="151">
        <f t="shared" si="0"/>
        <v>0</v>
      </c>
      <c r="E67" s="151">
        <f t="shared" si="1"/>
        <v>0</v>
      </c>
      <c r="F67" s="150"/>
      <c r="G67" s="150"/>
      <c r="H67" s="151">
        <f t="shared" si="2"/>
        <v>0</v>
      </c>
      <c r="I67" s="152">
        <f t="shared" si="3"/>
        <v>0</v>
      </c>
      <c r="J67" s="153">
        <f t="shared" si="3"/>
        <v>0</v>
      </c>
      <c r="K67" s="153">
        <f t="shared" si="3"/>
        <v>0</v>
      </c>
      <c r="L67" s="154">
        <v>0</v>
      </c>
      <c r="M67" s="151">
        <f t="shared" si="4"/>
        <v>0</v>
      </c>
      <c r="N67" s="151">
        <f t="shared" si="5"/>
        <v>0</v>
      </c>
      <c r="O67" s="150">
        <v>0</v>
      </c>
      <c r="P67" s="150">
        <v>0</v>
      </c>
      <c r="Q67" s="151">
        <f t="shared" si="6"/>
        <v>0</v>
      </c>
      <c r="R67" s="152">
        <f t="shared" si="7"/>
        <v>0</v>
      </c>
      <c r="S67" s="153">
        <f t="shared" si="7"/>
        <v>0</v>
      </c>
      <c r="T67" s="153">
        <f t="shared" si="7"/>
        <v>0</v>
      </c>
      <c r="U67" s="154"/>
      <c r="V67" s="151">
        <f t="shared" si="8"/>
        <v>0</v>
      </c>
      <c r="W67" s="151">
        <f t="shared" si="9"/>
        <v>0</v>
      </c>
      <c r="X67" s="150"/>
      <c r="Y67" s="151">
        <f t="shared" si="10"/>
        <v>0</v>
      </c>
      <c r="Z67" s="151">
        <f t="shared" si="11"/>
        <v>0</v>
      </c>
      <c r="AA67" s="152">
        <f t="shared" si="12"/>
        <v>0</v>
      </c>
      <c r="AB67" s="153">
        <f t="shared" si="12"/>
        <v>0</v>
      </c>
      <c r="AC67" s="153">
        <f t="shared" si="12"/>
        <v>0</v>
      </c>
      <c r="AD67" s="154"/>
      <c r="AE67" s="151">
        <f t="shared" si="13"/>
        <v>0</v>
      </c>
      <c r="AF67" s="151">
        <f t="shared" si="14"/>
        <v>0</v>
      </c>
      <c r="AG67" s="150"/>
      <c r="AH67" s="151">
        <v>0</v>
      </c>
      <c r="AI67" s="151">
        <f t="shared" si="15"/>
        <v>0</v>
      </c>
      <c r="AJ67" s="150">
        <f t="shared" si="16"/>
        <v>0</v>
      </c>
      <c r="AK67" s="151">
        <f t="shared" si="16"/>
        <v>0</v>
      </c>
      <c r="AL67" s="151">
        <f t="shared" si="16"/>
        <v>0</v>
      </c>
      <c r="AM67" s="154"/>
      <c r="AN67" s="151">
        <f t="shared" si="17"/>
        <v>0</v>
      </c>
      <c r="AO67" s="151">
        <f t="shared" si="18"/>
        <v>0</v>
      </c>
      <c r="AP67" s="150"/>
      <c r="AQ67" s="151">
        <f t="shared" si="19"/>
        <v>0</v>
      </c>
      <c r="AR67" s="151">
        <f t="shared" si="20"/>
        <v>0</v>
      </c>
      <c r="AS67" s="150">
        <f t="shared" si="21"/>
        <v>0</v>
      </c>
      <c r="AT67" s="151">
        <f t="shared" si="21"/>
        <v>0</v>
      </c>
      <c r="AU67" s="151">
        <f t="shared" si="21"/>
        <v>0</v>
      </c>
      <c r="AV67" s="154"/>
      <c r="AW67" s="151">
        <f t="shared" si="22"/>
        <v>0</v>
      </c>
      <c r="AX67" s="151">
        <f t="shared" si="23"/>
        <v>0</v>
      </c>
      <c r="AY67" s="150"/>
      <c r="AZ67" s="151">
        <v>0</v>
      </c>
      <c r="BA67" s="151">
        <f t="shared" si="24"/>
        <v>0</v>
      </c>
      <c r="BB67" s="150">
        <f t="shared" si="25"/>
        <v>0</v>
      </c>
      <c r="BC67" s="151">
        <f t="shared" si="25"/>
        <v>0</v>
      </c>
      <c r="BD67" s="151">
        <f t="shared" si="25"/>
        <v>0</v>
      </c>
      <c r="BE67" s="150">
        <v>0</v>
      </c>
      <c r="BF67" s="151">
        <f t="shared" si="26"/>
        <v>0</v>
      </c>
      <c r="BG67" s="151">
        <f t="shared" si="27"/>
        <v>0</v>
      </c>
      <c r="BH67" s="150">
        <v>0</v>
      </c>
      <c r="BI67" s="151">
        <v>0</v>
      </c>
      <c r="BJ67" s="151">
        <f t="shared" si="28"/>
        <v>0</v>
      </c>
      <c r="BK67" s="150">
        <f t="shared" si="29"/>
        <v>0</v>
      </c>
      <c r="BL67" s="151">
        <f t="shared" si="29"/>
        <v>0</v>
      </c>
      <c r="BM67" s="151">
        <f t="shared" si="29"/>
        <v>0</v>
      </c>
      <c r="BN67" s="207">
        <f t="shared" si="30"/>
        <v>0</v>
      </c>
      <c r="BO67" s="208">
        <f t="shared" si="31"/>
        <v>0</v>
      </c>
    </row>
    <row r="68" spans="1:67" s="155" customFormat="1" ht="16.5">
      <c r="A68" s="148">
        <v>61</v>
      </c>
      <c r="B68" s="158" t="s">
        <v>586</v>
      </c>
      <c r="C68" s="150"/>
      <c r="D68" s="151">
        <f t="shared" si="0"/>
        <v>0</v>
      </c>
      <c r="E68" s="151">
        <f t="shared" si="1"/>
        <v>0</v>
      </c>
      <c r="F68" s="150"/>
      <c r="G68" s="150"/>
      <c r="H68" s="151">
        <f t="shared" si="2"/>
        <v>0</v>
      </c>
      <c r="I68" s="152">
        <f t="shared" si="3"/>
        <v>0</v>
      </c>
      <c r="J68" s="153">
        <f t="shared" si="3"/>
        <v>0</v>
      </c>
      <c r="K68" s="153">
        <f t="shared" si="3"/>
        <v>0</v>
      </c>
      <c r="L68" s="154">
        <v>0</v>
      </c>
      <c r="M68" s="151">
        <f t="shared" si="4"/>
        <v>0</v>
      </c>
      <c r="N68" s="151">
        <f t="shared" si="5"/>
        <v>0</v>
      </c>
      <c r="O68" s="150">
        <v>0</v>
      </c>
      <c r="P68" s="150">
        <v>0</v>
      </c>
      <c r="Q68" s="151">
        <f t="shared" si="6"/>
        <v>0</v>
      </c>
      <c r="R68" s="152">
        <f t="shared" si="7"/>
        <v>0</v>
      </c>
      <c r="S68" s="153">
        <f t="shared" si="7"/>
        <v>0</v>
      </c>
      <c r="T68" s="153">
        <f t="shared" si="7"/>
        <v>0</v>
      </c>
      <c r="U68" s="154"/>
      <c r="V68" s="151">
        <f t="shared" si="8"/>
        <v>0</v>
      </c>
      <c r="W68" s="151">
        <f t="shared" si="9"/>
        <v>0</v>
      </c>
      <c r="X68" s="150"/>
      <c r="Y68" s="151">
        <f t="shared" si="10"/>
        <v>0</v>
      </c>
      <c r="Z68" s="151">
        <f t="shared" si="11"/>
        <v>0</v>
      </c>
      <c r="AA68" s="152">
        <f t="shared" si="12"/>
        <v>0</v>
      </c>
      <c r="AB68" s="153">
        <f t="shared" si="12"/>
        <v>0</v>
      </c>
      <c r="AC68" s="153">
        <f t="shared" si="12"/>
        <v>0</v>
      </c>
      <c r="AD68" s="154"/>
      <c r="AE68" s="151">
        <f t="shared" si="13"/>
        <v>0</v>
      </c>
      <c r="AF68" s="151">
        <f t="shared" si="14"/>
        <v>0</v>
      </c>
      <c r="AG68" s="150"/>
      <c r="AH68" s="151">
        <v>0</v>
      </c>
      <c r="AI68" s="151">
        <f t="shared" si="15"/>
        <v>0</v>
      </c>
      <c r="AJ68" s="150">
        <f t="shared" si="16"/>
        <v>0</v>
      </c>
      <c r="AK68" s="151">
        <f t="shared" si="16"/>
        <v>0</v>
      </c>
      <c r="AL68" s="151">
        <f t="shared" si="16"/>
        <v>0</v>
      </c>
      <c r="AM68" s="154"/>
      <c r="AN68" s="151">
        <f t="shared" si="17"/>
        <v>0</v>
      </c>
      <c r="AO68" s="151">
        <f t="shared" si="18"/>
        <v>0</v>
      </c>
      <c r="AP68" s="150"/>
      <c r="AQ68" s="151">
        <f t="shared" si="19"/>
        <v>0</v>
      </c>
      <c r="AR68" s="151">
        <f t="shared" si="20"/>
        <v>0</v>
      </c>
      <c r="AS68" s="150">
        <f t="shared" si="21"/>
        <v>0</v>
      </c>
      <c r="AT68" s="151">
        <f t="shared" si="21"/>
        <v>0</v>
      </c>
      <c r="AU68" s="151">
        <f t="shared" si="21"/>
        <v>0</v>
      </c>
      <c r="AV68" s="154"/>
      <c r="AW68" s="151">
        <f t="shared" si="22"/>
        <v>0</v>
      </c>
      <c r="AX68" s="151">
        <f t="shared" si="23"/>
        <v>0</v>
      </c>
      <c r="AY68" s="150"/>
      <c r="AZ68" s="151">
        <v>0</v>
      </c>
      <c r="BA68" s="151">
        <f t="shared" si="24"/>
        <v>0</v>
      </c>
      <c r="BB68" s="150">
        <f t="shared" si="25"/>
        <v>0</v>
      </c>
      <c r="BC68" s="151">
        <f t="shared" si="25"/>
        <v>0</v>
      </c>
      <c r="BD68" s="151">
        <f t="shared" si="25"/>
        <v>0</v>
      </c>
      <c r="BE68" s="150">
        <v>0</v>
      </c>
      <c r="BF68" s="151">
        <f t="shared" si="26"/>
        <v>0</v>
      </c>
      <c r="BG68" s="151">
        <f t="shared" si="27"/>
        <v>0</v>
      </c>
      <c r="BH68" s="150">
        <v>0</v>
      </c>
      <c r="BI68" s="151">
        <v>0</v>
      </c>
      <c r="BJ68" s="151">
        <f t="shared" si="28"/>
        <v>0</v>
      </c>
      <c r="BK68" s="150">
        <f t="shared" si="29"/>
        <v>0</v>
      </c>
      <c r="BL68" s="151">
        <f t="shared" si="29"/>
        <v>0</v>
      </c>
      <c r="BM68" s="151">
        <f t="shared" si="29"/>
        <v>0</v>
      </c>
      <c r="BN68" s="207">
        <f t="shared" si="30"/>
        <v>0</v>
      </c>
      <c r="BO68" s="208">
        <f t="shared" si="31"/>
        <v>0</v>
      </c>
    </row>
    <row r="69" spans="1:67" s="155" customFormat="1" ht="16.5">
      <c r="A69" s="148">
        <v>62</v>
      </c>
      <c r="B69" s="158" t="s">
        <v>587</v>
      </c>
      <c r="C69" s="150"/>
      <c r="D69" s="151">
        <f t="shared" si="0"/>
        <v>0</v>
      </c>
      <c r="E69" s="151">
        <f t="shared" si="1"/>
        <v>0</v>
      </c>
      <c r="F69" s="150"/>
      <c r="G69" s="150"/>
      <c r="H69" s="151">
        <f t="shared" si="2"/>
        <v>0</v>
      </c>
      <c r="I69" s="152">
        <f t="shared" si="3"/>
        <v>0</v>
      </c>
      <c r="J69" s="153">
        <f t="shared" si="3"/>
        <v>0</v>
      </c>
      <c r="K69" s="153">
        <f t="shared" si="3"/>
        <v>0</v>
      </c>
      <c r="L69" s="154">
        <v>0</v>
      </c>
      <c r="M69" s="151">
        <f t="shared" si="4"/>
        <v>0</v>
      </c>
      <c r="N69" s="151">
        <f t="shared" si="5"/>
        <v>0</v>
      </c>
      <c r="O69" s="150">
        <v>0</v>
      </c>
      <c r="P69" s="150">
        <v>0</v>
      </c>
      <c r="Q69" s="151">
        <f t="shared" si="6"/>
        <v>0</v>
      </c>
      <c r="R69" s="152">
        <f t="shared" si="7"/>
        <v>0</v>
      </c>
      <c r="S69" s="153">
        <f t="shared" si="7"/>
        <v>0</v>
      </c>
      <c r="T69" s="153">
        <f t="shared" si="7"/>
        <v>0</v>
      </c>
      <c r="U69" s="154"/>
      <c r="V69" s="151">
        <f t="shared" si="8"/>
        <v>0</v>
      </c>
      <c r="W69" s="151">
        <f t="shared" si="9"/>
        <v>0</v>
      </c>
      <c r="X69" s="150"/>
      <c r="Y69" s="151">
        <f t="shared" si="10"/>
        <v>0</v>
      </c>
      <c r="Z69" s="151">
        <f t="shared" si="11"/>
        <v>0</v>
      </c>
      <c r="AA69" s="152">
        <f t="shared" si="12"/>
        <v>0</v>
      </c>
      <c r="AB69" s="153">
        <f t="shared" si="12"/>
        <v>0</v>
      </c>
      <c r="AC69" s="153">
        <f t="shared" si="12"/>
        <v>0</v>
      </c>
      <c r="AD69" s="154"/>
      <c r="AE69" s="151">
        <f t="shared" si="13"/>
        <v>0</v>
      </c>
      <c r="AF69" s="151">
        <f t="shared" si="14"/>
        <v>0</v>
      </c>
      <c r="AG69" s="150"/>
      <c r="AH69" s="151">
        <v>0</v>
      </c>
      <c r="AI69" s="151">
        <f t="shared" si="15"/>
        <v>0</v>
      </c>
      <c r="AJ69" s="150">
        <f t="shared" si="16"/>
        <v>0</v>
      </c>
      <c r="AK69" s="151">
        <f t="shared" si="16"/>
        <v>0</v>
      </c>
      <c r="AL69" s="151">
        <f t="shared" si="16"/>
        <v>0</v>
      </c>
      <c r="AM69" s="154"/>
      <c r="AN69" s="151">
        <f t="shared" si="17"/>
        <v>0</v>
      </c>
      <c r="AO69" s="151">
        <f t="shared" si="18"/>
        <v>0</v>
      </c>
      <c r="AP69" s="150"/>
      <c r="AQ69" s="151">
        <f t="shared" si="19"/>
        <v>0</v>
      </c>
      <c r="AR69" s="151">
        <f t="shared" si="20"/>
        <v>0</v>
      </c>
      <c r="AS69" s="150">
        <f t="shared" si="21"/>
        <v>0</v>
      </c>
      <c r="AT69" s="151">
        <f t="shared" si="21"/>
        <v>0</v>
      </c>
      <c r="AU69" s="151">
        <f t="shared" si="21"/>
        <v>0</v>
      </c>
      <c r="AV69" s="154"/>
      <c r="AW69" s="151">
        <f t="shared" si="22"/>
        <v>0</v>
      </c>
      <c r="AX69" s="151">
        <f t="shared" si="23"/>
        <v>0</v>
      </c>
      <c r="AY69" s="150"/>
      <c r="AZ69" s="151">
        <v>0</v>
      </c>
      <c r="BA69" s="151">
        <f t="shared" si="24"/>
        <v>0</v>
      </c>
      <c r="BB69" s="150">
        <f t="shared" si="25"/>
        <v>0</v>
      </c>
      <c r="BC69" s="151">
        <f t="shared" si="25"/>
        <v>0</v>
      </c>
      <c r="BD69" s="151">
        <f t="shared" si="25"/>
        <v>0</v>
      </c>
      <c r="BE69" s="150">
        <v>0</v>
      </c>
      <c r="BF69" s="151">
        <f t="shared" si="26"/>
        <v>0</v>
      </c>
      <c r="BG69" s="151">
        <f t="shared" si="27"/>
        <v>0</v>
      </c>
      <c r="BH69" s="150">
        <v>0</v>
      </c>
      <c r="BI69" s="151">
        <v>0</v>
      </c>
      <c r="BJ69" s="151">
        <f t="shared" si="28"/>
        <v>0</v>
      </c>
      <c r="BK69" s="150">
        <f t="shared" si="29"/>
        <v>0</v>
      </c>
      <c r="BL69" s="151">
        <f t="shared" si="29"/>
        <v>0</v>
      </c>
      <c r="BM69" s="151">
        <f t="shared" si="29"/>
        <v>0</v>
      </c>
      <c r="BN69" s="207">
        <f t="shared" si="30"/>
        <v>0</v>
      </c>
      <c r="BO69" s="208">
        <f t="shared" si="31"/>
        <v>0</v>
      </c>
    </row>
    <row r="70" spans="1:67" s="155" customFormat="1" ht="16.5">
      <c r="A70" s="148">
        <v>63</v>
      </c>
      <c r="B70" s="158" t="s">
        <v>588</v>
      </c>
      <c r="C70" s="150"/>
      <c r="D70" s="151">
        <f t="shared" si="0"/>
        <v>0</v>
      </c>
      <c r="E70" s="151">
        <f t="shared" si="1"/>
        <v>0</v>
      </c>
      <c r="F70" s="150"/>
      <c r="G70" s="150"/>
      <c r="H70" s="151">
        <f t="shared" si="2"/>
        <v>0</v>
      </c>
      <c r="I70" s="152">
        <f t="shared" si="3"/>
        <v>0</v>
      </c>
      <c r="J70" s="153">
        <f t="shared" si="3"/>
        <v>0</v>
      </c>
      <c r="K70" s="153">
        <f t="shared" si="3"/>
        <v>0</v>
      </c>
      <c r="L70" s="154">
        <v>0</v>
      </c>
      <c r="M70" s="151">
        <f t="shared" si="4"/>
        <v>0</v>
      </c>
      <c r="N70" s="151">
        <f t="shared" si="5"/>
        <v>0</v>
      </c>
      <c r="O70" s="150">
        <v>0</v>
      </c>
      <c r="P70" s="150">
        <v>0</v>
      </c>
      <c r="Q70" s="151">
        <f t="shared" si="6"/>
        <v>0</v>
      </c>
      <c r="R70" s="152">
        <f t="shared" si="7"/>
        <v>0</v>
      </c>
      <c r="S70" s="153">
        <f t="shared" si="7"/>
        <v>0</v>
      </c>
      <c r="T70" s="153">
        <f t="shared" si="7"/>
        <v>0</v>
      </c>
      <c r="U70" s="154"/>
      <c r="V70" s="151">
        <f t="shared" si="8"/>
        <v>0</v>
      </c>
      <c r="W70" s="151">
        <f t="shared" si="9"/>
        <v>0</v>
      </c>
      <c r="X70" s="150"/>
      <c r="Y70" s="151">
        <f t="shared" si="10"/>
        <v>0</v>
      </c>
      <c r="Z70" s="151">
        <f t="shared" si="11"/>
        <v>0</v>
      </c>
      <c r="AA70" s="152">
        <f t="shared" si="12"/>
        <v>0</v>
      </c>
      <c r="AB70" s="153">
        <f t="shared" si="12"/>
        <v>0</v>
      </c>
      <c r="AC70" s="153">
        <f t="shared" si="12"/>
        <v>0</v>
      </c>
      <c r="AD70" s="154"/>
      <c r="AE70" s="151">
        <f t="shared" si="13"/>
        <v>0</v>
      </c>
      <c r="AF70" s="151">
        <f t="shared" si="14"/>
        <v>0</v>
      </c>
      <c r="AG70" s="150"/>
      <c r="AH70" s="151">
        <v>0</v>
      </c>
      <c r="AI70" s="151">
        <f t="shared" si="15"/>
        <v>0</v>
      </c>
      <c r="AJ70" s="150">
        <f t="shared" si="16"/>
        <v>0</v>
      </c>
      <c r="AK70" s="151">
        <f t="shared" si="16"/>
        <v>0</v>
      </c>
      <c r="AL70" s="151">
        <f t="shared" si="16"/>
        <v>0</v>
      </c>
      <c r="AM70" s="154"/>
      <c r="AN70" s="151">
        <f t="shared" si="17"/>
        <v>0</v>
      </c>
      <c r="AO70" s="151">
        <f t="shared" si="18"/>
        <v>0</v>
      </c>
      <c r="AP70" s="150"/>
      <c r="AQ70" s="151">
        <f t="shared" si="19"/>
        <v>0</v>
      </c>
      <c r="AR70" s="151">
        <f t="shared" si="20"/>
        <v>0</v>
      </c>
      <c r="AS70" s="150">
        <f t="shared" si="21"/>
        <v>0</v>
      </c>
      <c r="AT70" s="151">
        <f t="shared" si="21"/>
        <v>0</v>
      </c>
      <c r="AU70" s="151">
        <f t="shared" si="21"/>
        <v>0</v>
      </c>
      <c r="AV70" s="154"/>
      <c r="AW70" s="151">
        <f t="shared" si="22"/>
        <v>0</v>
      </c>
      <c r="AX70" s="151">
        <f t="shared" si="23"/>
        <v>0</v>
      </c>
      <c r="AY70" s="150"/>
      <c r="AZ70" s="151">
        <v>0</v>
      </c>
      <c r="BA70" s="151">
        <f t="shared" si="24"/>
        <v>0</v>
      </c>
      <c r="BB70" s="150">
        <f t="shared" si="25"/>
        <v>0</v>
      </c>
      <c r="BC70" s="151">
        <f t="shared" si="25"/>
        <v>0</v>
      </c>
      <c r="BD70" s="151">
        <f t="shared" si="25"/>
        <v>0</v>
      </c>
      <c r="BE70" s="150">
        <v>0</v>
      </c>
      <c r="BF70" s="151">
        <f t="shared" si="26"/>
        <v>0</v>
      </c>
      <c r="BG70" s="151">
        <f t="shared" si="27"/>
        <v>0</v>
      </c>
      <c r="BH70" s="150">
        <v>0</v>
      </c>
      <c r="BI70" s="151">
        <v>0</v>
      </c>
      <c r="BJ70" s="151">
        <f t="shared" si="28"/>
        <v>0</v>
      </c>
      <c r="BK70" s="150">
        <f t="shared" si="29"/>
        <v>0</v>
      </c>
      <c r="BL70" s="151">
        <f t="shared" si="29"/>
        <v>0</v>
      </c>
      <c r="BM70" s="151">
        <f t="shared" si="29"/>
        <v>0</v>
      </c>
      <c r="BN70" s="207">
        <f t="shared" si="30"/>
        <v>0</v>
      </c>
      <c r="BO70" s="208">
        <f t="shared" si="31"/>
        <v>0</v>
      </c>
    </row>
    <row r="71" spans="1:67" s="155" customFormat="1" ht="16.5">
      <c r="A71" s="148">
        <v>64</v>
      </c>
      <c r="B71" s="158" t="s">
        <v>589</v>
      </c>
      <c r="C71" s="150"/>
      <c r="D71" s="151">
        <f t="shared" si="0"/>
        <v>0</v>
      </c>
      <c r="E71" s="151">
        <f t="shared" si="1"/>
        <v>0</v>
      </c>
      <c r="F71" s="150"/>
      <c r="G71" s="150"/>
      <c r="H71" s="151">
        <f t="shared" si="2"/>
        <v>0</v>
      </c>
      <c r="I71" s="152">
        <f t="shared" si="3"/>
        <v>0</v>
      </c>
      <c r="J71" s="153">
        <f t="shared" si="3"/>
        <v>0</v>
      </c>
      <c r="K71" s="153">
        <f t="shared" si="3"/>
        <v>0</v>
      </c>
      <c r="L71" s="154">
        <v>0</v>
      </c>
      <c r="M71" s="151">
        <f t="shared" si="4"/>
        <v>0</v>
      </c>
      <c r="N71" s="151">
        <f t="shared" si="5"/>
        <v>0</v>
      </c>
      <c r="O71" s="150">
        <v>0</v>
      </c>
      <c r="P71" s="150">
        <v>0</v>
      </c>
      <c r="Q71" s="151">
        <f t="shared" si="6"/>
        <v>0</v>
      </c>
      <c r="R71" s="152">
        <f t="shared" si="7"/>
        <v>0</v>
      </c>
      <c r="S71" s="153">
        <f t="shared" si="7"/>
        <v>0</v>
      </c>
      <c r="T71" s="153">
        <f t="shared" si="7"/>
        <v>0</v>
      </c>
      <c r="U71" s="154"/>
      <c r="V71" s="151">
        <f t="shared" si="8"/>
        <v>0</v>
      </c>
      <c r="W71" s="151">
        <f t="shared" si="9"/>
        <v>0</v>
      </c>
      <c r="X71" s="150"/>
      <c r="Y71" s="151">
        <f t="shared" si="10"/>
        <v>0</v>
      </c>
      <c r="Z71" s="151">
        <f t="shared" si="11"/>
        <v>0</v>
      </c>
      <c r="AA71" s="152">
        <f t="shared" si="12"/>
        <v>0</v>
      </c>
      <c r="AB71" s="153">
        <f t="shared" si="12"/>
        <v>0</v>
      </c>
      <c r="AC71" s="153">
        <f t="shared" si="12"/>
        <v>0</v>
      </c>
      <c r="AD71" s="154"/>
      <c r="AE71" s="151">
        <f t="shared" si="13"/>
        <v>0</v>
      </c>
      <c r="AF71" s="151">
        <f t="shared" si="14"/>
        <v>0</v>
      </c>
      <c r="AG71" s="150"/>
      <c r="AH71" s="151">
        <v>0</v>
      </c>
      <c r="AI71" s="151">
        <f t="shared" si="15"/>
        <v>0</v>
      </c>
      <c r="AJ71" s="150">
        <f t="shared" si="16"/>
        <v>0</v>
      </c>
      <c r="AK71" s="151">
        <f t="shared" si="16"/>
        <v>0</v>
      </c>
      <c r="AL71" s="151">
        <f t="shared" si="16"/>
        <v>0</v>
      </c>
      <c r="AM71" s="154"/>
      <c r="AN71" s="151">
        <f t="shared" si="17"/>
        <v>0</v>
      </c>
      <c r="AO71" s="151">
        <f t="shared" si="18"/>
        <v>0</v>
      </c>
      <c r="AP71" s="150"/>
      <c r="AQ71" s="151">
        <f t="shared" si="19"/>
        <v>0</v>
      </c>
      <c r="AR71" s="151">
        <f t="shared" si="20"/>
        <v>0</v>
      </c>
      <c r="AS71" s="150">
        <f t="shared" si="21"/>
        <v>0</v>
      </c>
      <c r="AT71" s="151">
        <f t="shared" si="21"/>
        <v>0</v>
      </c>
      <c r="AU71" s="151">
        <f t="shared" si="21"/>
        <v>0</v>
      </c>
      <c r="AV71" s="154"/>
      <c r="AW71" s="151">
        <f t="shared" si="22"/>
        <v>0</v>
      </c>
      <c r="AX71" s="151">
        <f t="shared" si="23"/>
        <v>0</v>
      </c>
      <c r="AY71" s="150"/>
      <c r="AZ71" s="151">
        <v>0</v>
      </c>
      <c r="BA71" s="151">
        <f t="shared" si="24"/>
        <v>0</v>
      </c>
      <c r="BB71" s="150">
        <f t="shared" si="25"/>
        <v>0</v>
      </c>
      <c r="BC71" s="151">
        <f t="shared" si="25"/>
        <v>0</v>
      </c>
      <c r="BD71" s="151">
        <f t="shared" si="25"/>
        <v>0</v>
      </c>
      <c r="BE71" s="150">
        <v>69</v>
      </c>
      <c r="BF71" s="151">
        <f t="shared" si="26"/>
        <v>323.19600000000003</v>
      </c>
      <c r="BG71" s="151">
        <f t="shared" si="27"/>
        <v>1939.1760000000002</v>
      </c>
      <c r="BH71" s="150">
        <v>13</v>
      </c>
      <c r="BI71" s="151">
        <v>41.214000000000041</v>
      </c>
      <c r="BJ71" s="151">
        <f t="shared" si="28"/>
        <v>247.28400000000025</v>
      </c>
      <c r="BK71" s="150">
        <f t="shared" si="29"/>
        <v>82</v>
      </c>
      <c r="BL71" s="151">
        <f t="shared" si="29"/>
        <v>364.41000000000008</v>
      </c>
      <c r="BM71" s="151">
        <f t="shared" si="29"/>
        <v>2186.4600000000005</v>
      </c>
      <c r="BN71" s="207">
        <f t="shared" si="30"/>
        <v>1093.2300000000002</v>
      </c>
      <c r="BO71" s="208">
        <f t="shared" si="31"/>
        <v>2186.5</v>
      </c>
    </row>
    <row r="72" spans="1:67" s="155" customFormat="1" ht="16.5">
      <c r="A72" s="148">
        <v>65</v>
      </c>
      <c r="B72" s="158" t="s">
        <v>590</v>
      </c>
      <c r="C72" s="150"/>
      <c r="D72" s="151">
        <f t="shared" si="0"/>
        <v>0</v>
      </c>
      <c r="E72" s="151">
        <f t="shared" si="1"/>
        <v>0</v>
      </c>
      <c r="F72" s="150"/>
      <c r="G72" s="150"/>
      <c r="H72" s="151">
        <f t="shared" si="2"/>
        <v>0</v>
      </c>
      <c r="I72" s="152">
        <f t="shared" si="3"/>
        <v>0</v>
      </c>
      <c r="J72" s="153">
        <f t="shared" si="3"/>
        <v>0</v>
      </c>
      <c r="K72" s="153">
        <f t="shared" si="3"/>
        <v>0</v>
      </c>
      <c r="L72" s="154">
        <v>0</v>
      </c>
      <c r="M72" s="151">
        <f t="shared" si="4"/>
        <v>0</v>
      </c>
      <c r="N72" s="151">
        <f t="shared" si="5"/>
        <v>0</v>
      </c>
      <c r="O72" s="150">
        <v>0</v>
      </c>
      <c r="P72" s="150">
        <v>0</v>
      </c>
      <c r="Q72" s="151">
        <f t="shared" si="6"/>
        <v>0</v>
      </c>
      <c r="R72" s="152">
        <f t="shared" si="7"/>
        <v>0</v>
      </c>
      <c r="S72" s="153">
        <f t="shared" si="7"/>
        <v>0</v>
      </c>
      <c r="T72" s="153">
        <f t="shared" si="7"/>
        <v>0</v>
      </c>
      <c r="U72" s="154"/>
      <c r="V72" s="151">
        <f t="shared" si="8"/>
        <v>0</v>
      </c>
      <c r="W72" s="151">
        <f t="shared" si="9"/>
        <v>0</v>
      </c>
      <c r="X72" s="150"/>
      <c r="Y72" s="151">
        <f t="shared" si="10"/>
        <v>0</v>
      </c>
      <c r="Z72" s="151">
        <f t="shared" si="11"/>
        <v>0</v>
      </c>
      <c r="AA72" s="152">
        <f t="shared" si="12"/>
        <v>0</v>
      </c>
      <c r="AB72" s="153">
        <f t="shared" si="12"/>
        <v>0</v>
      </c>
      <c r="AC72" s="153">
        <f t="shared" si="12"/>
        <v>0</v>
      </c>
      <c r="AD72" s="154"/>
      <c r="AE72" s="151">
        <f t="shared" si="13"/>
        <v>0</v>
      </c>
      <c r="AF72" s="151">
        <f t="shared" si="14"/>
        <v>0</v>
      </c>
      <c r="AG72" s="150"/>
      <c r="AH72" s="151">
        <v>0</v>
      </c>
      <c r="AI72" s="151">
        <f t="shared" si="15"/>
        <v>0</v>
      </c>
      <c r="AJ72" s="150">
        <f t="shared" si="16"/>
        <v>0</v>
      </c>
      <c r="AK72" s="151">
        <f t="shared" si="16"/>
        <v>0</v>
      </c>
      <c r="AL72" s="151">
        <f t="shared" si="16"/>
        <v>0</v>
      </c>
      <c r="AM72" s="154"/>
      <c r="AN72" s="151">
        <f t="shared" si="17"/>
        <v>0</v>
      </c>
      <c r="AO72" s="151">
        <f t="shared" si="18"/>
        <v>0</v>
      </c>
      <c r="AP72" s="150"/>
      <c r="AQ72" s="151">
        <f t="shared" si="19"/>
        <v>0</v>
      </c>
      <c r="AR72" s="151">
        <f t="shared" si="20"/>
        <v>0</v>
      </c>
      <c r="AS72" s="150">
        <f t="shared" si="21"/>
        <v>0</v>
      </c>
      <c r="AT72" s="151">
        <f t="shared" si="21"/>
        <v>0</v>
      </c>
      <c r="AU72" s="151">
        <f t="shared" si="21"/>
        <v>0</v>
      </c>
      <c r="AV72" s="154"/>
      <c r="AW72" s="151">
        <f t="shared" si="22"/>
        <v>0</v>
      </c>
      <c r="AX72" s="151">
        <f t="shared" si="23"/>
        <v>0</v>
      </c>
      <c r="AY72" s="150"/>
      <c r="AZ72" s="151">
        <v>0</v>
      </c>
      <c r="BA72" s="151">
        <f t="shared" si="24"/>
        <v>0</v>
      </c>
      <c r="BB72" s="150">
        <f t="shared" si="25"/>
        <v>0</v>
      </c>
      <c r="BC72" s="151">
        <f t="shared" si="25"/>
        <v>0</v>
      </c>
      <c r="BD72" s="151">
        <f t="shared" si="25"/>
        <v>0</v>
      </c>
      <c r="BE72" s="150">
        <v>0</v>
      </c>
      <c r="BF72" s="151">
        <f t="shared" si="26"/>
        <v>0</v>
      </c>
      <c r="BG72" s="151">
        <f t="shared" si="27"/>
        <v>0</v>
      </c>
      <c r="BH72" s="150">
        <v>0</v>
      </c>
      <c r="BI72" s="151">
        <v>0</v>
      </c>
      <c r="BJ72" s="151">
        <f t="shared" si="28"/>
        <v>0</v>
      </c>
      <c r="BK72" s="150">
        <f t="shared" si="29"/>
        <v>0</v>
      </c>
      <c r="BL72" s="151">
        <f t="shared" si="29"/>
        <v>0</v>
      </c>
      <c r="BM72" s="151">
        <f t="shared" si="29"/>
        <v>0</v>
      </c>
      <c r="BN72" s="207">
        <f t="shared" si="30"/>
        <v>0</v>
      </c>
      <c r="BO72" s="208">
        <f t="shared" si="31"/>
        <v>0</v>
      </c>
    </row>
    <row r="73" spans="1:67" s="155" customFormat="1" ht="16.5">
      <c r="A73" s="148">
        <v>66</v>
      </c>
      <c r="B73" s="158" t="s">
        <v>591</v>
      </c>
      <c r="C73" s="150"/>
      <c r="D73" s="151">
        <f t="shared" ref="D73:D126" si="32">C73*4.684</f>
        <v>0</v>
      </c>
      <c r="E73" s="151">
        <f t="shared" ref="E73:E126" si="33">D73*6</f>
        <v>0</v>
      </c>
      <c r="F73" s="150"/>
      <c r="G73" s="150"/>
      <c r="H73" s="151">
        <f t="shared" ref="H73:H126" si="34">6*G73</f>
        <v>0</v>
      </c>
      <c r="I73" s="152">
        <f t="shared" ref="I73:K126" si="35">C73+F73</f>
        <v>0</v>
      </c>
      <c r="J73" s="153">
        <f t="shared" si="35"/>
        <v>0</v>
      </c>
      <c r="K73" s="153">
        <f t="shared" si="35"/>
        <v>0</v>
      </c>
      <c r="L73" s="154">
        <v>0</v>
      </c>
      <c r="M73" s="151">
        <f t="shared" ref="M73:M126" si="36">L73*M193</f>
        <v>0</v>
      </c>
      <c r="N73" s="151">
        <f t="shared" ref="N73:N126" si="37">M73*6</f>
        <v>0</v>
      </c>
      <c r="O73" s="150">
        <v>0</v>
      </c>
      <c r="P73" s="150">
        <v>0</v>
      </c>
      <c r="Q73" s="151">
        <f t="shared" ref="Q73:Q126" si="38">P73*6</f>
        <v>0</v>
      </c>
      <c r="R73" s="152">
        <f t="shared" ref="R73:T126" si="39">L73+O73</f>
        <v>0</v>
      </c>
      <c r="S73" s="153">
        <f t="shared" si="39"/>
        <v>0</v>
      </c>
      <c r="T73" s="153">
        <f t="shared" si="39"/>
        <v>0</v>
      </c>
      <c r="U73" s="154"/>
      <c r="V73" s="151">
        <f t="shared" ref="V73:V126" si="40">4.684*U73</f>
        <v>0</v>
      </c>
      <c r="W73" s="151">
        <f t="shared" ref="W73:W126" si="41">V73*6</f>
        <v>0</v>
      </c>
      <c r="X73" s="150"/>
      <c r="Y73" s="151">
        <f t="shared" ref="Y73:Y98" si="42">3.3*X73</f>
        <v>0</v>
      </c>
      <c r="Z73" s="151">
        <f t="shared" ref="Z73:Z126" si="43">Y73*6</f>
        <v>0</v>
      </c>
      <c r="AA73" s="152">
        <f t="shared" ref="AA73:AC126" si="44">U73+X73</f>
        <v>0</v>
      </c>
      <c r="AB73" s="153">
        <f t="shared" si="44"/>
        <v>0</v>
      </c>
      <c r="AC73" s="153">
        <f t="shared" si="44"/>
        <v>0</v>
      </c>
      <c r="AD73" s="154"/>
      <c r="AE73" s="151">
        <f t="shared" ref="AE73:AE126" si="45">AD73*AE193</f>
        <v>0</v>
      </c>
      <c r="AF73" s="151">
        <f t="shared" ref="AF73:AF126" si="46">AE73*6</f>
        <v>0</v>
      </c>
      <c r="AG73" s="150"/>
      <c r="AH73" s="151">
        <v>0</v>
      </c>
      <c r="AI73" s="151">
        <f t="shared" ref="AI73:AI126" si="47">AH73*6</f>
        <v>0</v>
      </c>
      <c r="AJ73" s="150">
        <f t="shared" ref="AJ73:AL126" si="48">AD73+AG73</f>
        <v>0</v>
      </c>
      <c r="AK73" s="151">
        <f t="shared" si="48"/>
        <v>0</v>
      </c>
      <c r="AL73" s="151">
        <f t="shared" si="48"/>
        <v>0</v>
      </c>
      <c r="AM73" s="154"/>
      <c r="AN73" s="151">
        <f t="shared" ref="AN73:AN126" si="49">AM73*AN193</f>
        <v>0</v>
      </c>
      <c r="AO73" s="151">
        <f t="shared" ref="AO73:AO126" si="50">AN73*6</f>
        <v>0</v>
      </c>
      <c r="AP73" s="150"/>
      <c r="AQ73" s="151">
        <f t="shared" ref="AQ73:AQ98" si="51">AP73*3.3</f>
        <v>0</v>
      </c>
      <c r="AR73" s="151">
        <f t="shared" ref="AR73:AR126" si="52">AQ73*6</f>
        <v>0</v>
      </c>
      <c r="AS73" s="150">
        <f t="shared" ref="AS73:AU126" si="53">AM73+AP73</f>
        <v>0</v>
      </c>
      <c r="AT73" s="151">
        <f t="shared" si="53"/>
        <v>0</v>
      </c>
      <c r="AU73" s="151">
        <f t="shared" si="53"/>
        <v>0</v>
      </c>
      <c r="AV73" s="154"/>
      <c r="AW73" s="151">
        <f t="shared" ref="AW73:AW126" si="54">AV73*AW193</f>
        <v>0</v>
      </c>
      <c r="AX73" s="151">
        <f t="shared" ref="AX73:AX126" si="55">AW73*6</f>
        <v>0</v>
      </c>
      <c r="AY73" s="150"/>
      <c r="AZ73" s="151">
        <v>0</v>
      </c>
      <c r="BA73" s="151">
        <f t="shared" ref="BA73:BA126" si="56">AZ73*6</f>
        <v>0</v>
      </c>
      <c r="BB73" s="150">
        <f t="shared" ref="BB73:BD126" si="57">AV73+AY73</f>
        <v>0</v>
      </c>
      <c r="BC73" s="151">
        <f t="shared" si="57"/>
        <v>0</v>
      </c>
      <c r="BD73" s="151">
        <f t="shared" si="57"/>
        <v>0</v>
      </c>
      <c r="BE73" s="150">
        <v>1</v>
      </c>
      <c r="BF73" s="151">
        <f t="shared" ref="BF73:BF98" si="58">4.684*BE73</f>
        <v>4.6840000000000002</v>
      </c>
      <c r="BG73" s="151">
        <f t="shared" ref="BG73:BG126" si="59">BF73*6</f>
        <v>28.103999999999999</v>
      </c>
      <c r="BH73" s="150">
        <v>0</v>
      </c>
      <c r="BI73" s="151">
        <v>0</v>
      </c>
      <c r="BJ73" s="151">
        <f t="shared" ref="BJ73:BJ126" si="60">BI73*6</f>
        <v>0</v>
      </c>
      <c r="BK73" s="150">
        <f t="shared" ref="BK73:BM126" si="61">BE73+BH73</f>
        <v>1</v>
      </c>
      <c r="BL73" s="151">
        <f t="shared" si="61"/>
        <v>4.6840000000000002</v>
      </c>
      <c r="BM73" s="151">
        <f t="shared" si="61"/>
        <v>28.103999999999999</v>
      </c>
      <c r="BN73" s="207">
        <f t="shared" ref="BN73:BN127" si="62">BM73/2</f>
        <v>14.052</v>
      </c>
      <c r="BO73" s="208">
        <f t="shared" ref="BO73:BO127" si="63">ROUND(BM73,1)</f>
        <v>28.1</v>
      </c>
    </row>
    <row r="74" spans="1:67" s="155" customFormat="1" ht="16.5">
      <c r="A74" s="148">
        <v>67</v>
      </c>
      <c r="B74" s="149" t="s">
        <v>592</v>
      </c>
      <c r="C74" s="150"/>
      <c r="D74" s="151">
        <f t="shared" si="32"/>
        <v>0</v>
      </c>
      <c r="E74" s="151">
        <f t="shared" si="33"/>
        <v>0</v>
      </c>
      <c r="F74" s="150"/>
      <c r="G74" s="150"/>
      <c r="H74" s="151">
        <f t="shared" si="34"/>
        <v>0</v>
      </c>
      <c r="I74" s="152">
        <f t="shared" si="35"/>
        <v>0</v>
      </c>
      <c r="J74" s="153">
        <f t="shared" si="35"/>
        <v>0</v>
      </c>
      <c r="K74" s="153">
        <f t="shared" si="35"/>
        <v>0</v>
      </c>
      <c r="L74" s="154">
        <v>0</v>
      </c>
      <c r="M74" s="151">
        <f t="shared" si="36"/>
        <v>0</v>
      </c>
      <c r="N74" s="151">
        <f t="shared" si="37"/>
        <v>0</v>
      </c>
      <c r="O74" s="150">
        <v>0</v>
      </c>
      <c r="P74" s="150">
        <v>0</v>
      </c>
      <c r="Q74" s="151">
        <f t="shared" si="38"/>
        <v>0</v>
      </c>
      <c r="R74" s="152">
        <f t="shared" si="39"/>
        <v>0</v>
      </c>
      <c r="S74" s="153">
        <f t="shared" si="39"/>
        <v>0</v>
      </c>
      <c r="T74" s="153">
        <f t="shared" si="39"/>
        <v>0</v>
      </c>
      <c r="U74" s="154"/>
      <c r="V74" s="151">
        <f t="shared" si="40"/>
        <v>0</v>
      </c>
      <c r="W74" s="151">
        <f t="shared" si="41"/>
        <v>0</v>
      </c>
      <c r="X74" s="150"/>
      <c r="Y74" s="151">
        <f t="shared" si="42"/>
        <v>0</v>
      </c>
      <c r="Z74" s="151">
        <f t="shared" si="43"/>
        <v>0</v>
      </c>
      <c r="AA74" s="152">
        <f t="shared" si="44"/>
        <v>0</v>
      </c>
      <c r="AB74" s="153">
        <f t="shared" si="44"/>
        <v>0</v>
      </c>
      <c r="AC74" s="153">
        <f t="shared" si="44"/>
        <v>0</v>
      </c>
      <c r="AD74" s="154"/>
      <c r="AE74" s="151">
        <f t="shared" si="45"/>
        <v>0</v>
      </c>
      <c r="AF74" s="151">
        <f t="shared" si="46"/>
        <v>0</v>
      </c>
      <c r="AG74" s="150"/>
      <c r="AH74" s="151">
        <v>0</v>
      </c>
      <c r="AI74" s="151">
        <f t="shared" si="47"/>
        <v>0</v>
      </c>
      <c r="AJ74" s="150">
        <f t="shared" si="48"/>
        <v>0</v>
      </c>
      <c r="AK74" s="151">
        <f t="shared" si="48"/>
        <v>0</v>
      </c>
      <c r="AL74" s="151">
        <f t="shared" si="48"/>
        <v>0</v>
      </c>
      <c r="AM74" s="154"/>
      <c r="AN74" s="151">
        <f t="shared" si="49"/>
        <v>0</v>
      </c>
      <c r="AO74" s="151">
        <f t="shared" si="50"/>
        <v>0</v>
      </c>
      <c r="AP74" s="150"/>
      <c r="AQ74" s="151">
        <f t="shared" si="51"/>
        <v>0</v>
      </c>
      <c r="AR74" s="151">
        <f t="shared" si="52"/>
        <v>0</v>
      </c>
      <c r="AS74" s="150">
        <f t="shared" si="53"/>
        <v>0</v>
      </c>
      <c r="AT74" s="151">
        <f t="shared" si="53"/>
        <v>0</v>
      </c>
      <c r="AU74" s="151">
        <f t="shared" si="53"/>
        <v>0</v>
      </c>
      <c r="AV74" s="154"/>
      <c r="AW74" s="151">
        <f t="shared" si="54"/>
        <v>0</v>
      </c>
      <c r="AX74" s="151">
        <f t="shared" si="55"/>
        <v>0</v>
      </c>
      <c r="AY74" s="150"/>
      <c r="AZ74" s="151">
        <v>0</v>
      </c>
      <c r="BA74" s="151">
        <f t="shared" si="56"/>
        <v>0</v>
      </c>
      <c r="BB74" s="150">
        <f t="shared" si="57"/>
        <v>0</v>
      </c>
      <c r="BC74" s="151">
        <f t="shared" si="57"/>
        <v>0</v>
      </c>
      <c r="BD74" s="151">
        <f t="shared" si="57"/>
        <v>0</v>
      </c>
      <c r="BE74" s="150">
        <v>0</v>
      </c>
      <c r="BF74" s="151">
        <f t="shared" si="58"/>
        <v>0</v>
      </c>
      <c r="BG74" s="151">
        <f t="shared" si="59"/>
        <v>0</v>
      </c>
      <c r="BH74" s="150">
        <v>0</v>
      </c>
      <c r="BI74" s="151">
        <v>0</v>
      </c>
      <c r="BJ74" s="151">
        <f t="shared" si="60"/>
        <v>0</v>
      </c>
      <c r="BK74" s="150">
        <f t="shared" si="61"/>
        <v>0</v>
      </c>
      <c r="BL74" s="151">
        <f t="shared" si="61"/>
        <v>0</v>
      </c>
      <c r="BM74" s="151">
        <f t="shared" si="61"/>
        <v>0</v>
      </c>
      <c r="BN74" s="207">
        <f t="shared" si="62"/>
        <v>0</v>
      </c>
      <c r="BO74" s="208">
        <f t="shared" si="63"/>
        <v>0</v>
      </c>
    </row>
    <row r="75" spans="1:67" s="155" customFormat="1" ht="16.5">
      <c r="A75" s="148">
        <v>68</v>
      </c>
      <c r="B75" s="159" t="s">
        <v>593</v>
      </c>
      <c r="C75" s="150"/>
      <c r="D75" s="151">
        <f t="shared" si="32"/>
        <v>0</v>
      </c>
      <c r="E75" s="151">
        <f t="shared" si="33"/>
        <v>0</v>
      </c>
      <c r="F75" s="150"/>
      <c r="G75" s="150"/>
      <c r="H75" s="151">
        <f t="shared" si="34"/>
        <v>0</v>
      </c>
      <c r="I75" s="152">
        <f t="shared" si="35"/>
        <v>0</v>
      </c>
      <c r="J75" s="153">
        <f t="shared" si="35"/>
        <v>0</v>
      </c>
      <c r="K75" s="153">
        <f t="shared" si="35"/>
        <v>0</v>
      </c>
      <c r="L75" s="154">
        <v>0</v>
      </c>
      <c r="M75" s="151">
        <f t="shared" si="36"/>
        <v>0</v>
      </c>
      <c r="N75" s="151">
        <f t="shared" si="37"/>
        <v>0</v>
      </c>
      <c r="O75" s="150">
        <v>0</v>
      </c>
      <c r="P75" s="150">
        <v>0</v>
      </c>
      <c r="Q75" s="151">
        <f t="shared" si="38"/>
        <v>0</v>
      </c>
      <c r="R75" s="152">
        <f t="shared" si="39"/>
        <v>0</v>
      </c>
      <c r="S75" s="153">
        <f t="shared" si="39"/>
        <v>0</v>
      </c>
      <c r="T75" s="153">
        <f t="shared" si="39"/>
        <v>0</v>
      </c>
      <c r="U75" s="154"/>
      <c r="V75" s="151">
        <f t="shared" si="40"/>
        <v>0</v>
      </c>
      <c r="W75" s="151">
        <f t="shared" si="41"/>
        <v>0</v>
      </c>
      <c r="X75" s="150"/>
      <c r="Y75" s="151">
        <f t="shared" si="42"/>
        <v>0</v>
      </c>
      <c r="Z75" s="151">
        <f t="shared" si="43"/>
        <v>0</v>
      </c>
      <c r="AA75" s="152">
        <f t="shared" si="44"/>
        <v>0</v>
      </c>
      <c r="AB75" s="153">
        <f t="shared" si="44"/>
        <v>0</v>
      </c>
      <c r="AC75" s="153">
        <f t="shared" si="44"/>
        <v>0</v>
      </c>
      <c r="AD75" s="154"/>
      <c r="AE75" s="151">
        <f t="shared" si="45"/>
        <v>0</v>
      </c>
      <c r="AF75" s="151">
        <f t="shared" si="46"/>
        <v>0</v>
      </c>
      <c r="AG75" s="150"/>
      <c r="AH75" s="151">
        <v>0</v>
      </c>
      <c r="AI75" s="151">
        <f t="shared" si="47"/>
        <v>0</v>
      </c>
      <c r="AJ75" s="150">
        <f t="shared" si="48"/>
        <v>0</v>
      </c>
      <c r="AK75" s="151">
        <f t="shared" si="48"/>
        <v>0</v>
      </c>
      <c r="AL75" s="151">
        <f t="shared" si="48"/>
        <v>0</v>
      </c>
      <c r="AM75" s="154"/>
      <c r="AN75" s="151">
        <f t="shared" si="49"/>
        <v>0</v>
      </c>
      <c r="AO75" s="151">
        <f t="shared" si="50"/>
        <v>0</v>
      </c>
      <c r="AP75" s="150"/>
      <c r="AQ75" s="151">
        <f t="shared" si="51"/>
        <v>0</v>
      </c>
      <c r="AR75" s="151">
        <f t="shared" si="52"/>
        <v>0</v>
      </c>
      <c r="AS75" s="150">
        <f t="shared" si="53"/>
        <v>0</v>
      </c>
      <c r="AT75" s="151">
        <f t="shared" si="53"/>
        <v>0</v>
      </c>
      <c r="AU75" s="151">
        <f t="shared" si="53"/>
        <v>0</v>
      </c>
      <c r="AV75" s="154"/>
      <c r="AW75" s="151">
        <f t="shared" si="54"/>
        <v>0</v>
      </c>
      <c r="AX75" s="151">
        <f t="shared" si="55"/>
        <v>0</v>
      </c>
      <c r="AY75" s="150"/>
      <c r="AZ75" s="151">
        <v>0</v>
      </c>
      <c r="BA75" s="151">
        <f t="shared" si="56"/>
        <v>0</v>
      </c>
      <c r="BB75" s="150">
        <f t="shared" si="57"/>
        <v>0</v>
      </c>
      <c r="BC75" s="151">
        <f t="shared" si="57"/>
        <v>0</v>
      </c>
      <c r="BD75" s="151">
        <f t="shared" si="57"/>
        <v>0</v>
      </c>
      <c r="BE75" s="150">
        <v>13</v>
      </c>
      <c r="BF75" s="151">
        <f t="shared" si="58"/>
        <v>60.892000000000003</v>
      </c>
      <c r="BG75" s="151">
        <f t="shared" si="59"/>
        <v>365.35200000000003</v>
      </c>
      <c r="BH75" s="150">
        <v>0</v>
      </c>
      <c r="BI75" s="151">
        <v>0</v>
      </c>
      <c r="BJ75" s="151">
        <f t="shared" si="60"/>
        <v>0</v>
      </c>
      <c r="BK75" s="150">
        <f t="shared" si="61"/>
        <v>13</v>
      </c>
      <c r="BL75" s="151">
        <f t="shared" si="61"/>
        <v>60.892000000000003</v>
      </c>
      <c r="BM75" s="151">
        <f t="shared" si="61"/>
        <v>365.35200000000003</v>
      </c>
      <c r="BN75" s="207">
        <f t="shared" si="62"/>
        <v>182.67600000000002</v>
      </c>
      <c r="BO75" s="208">
        <f t="shared" si="63"/>
        <v>365.4</v>
      </c>
    </row>
    <row r="76" spans="1:67" s="155" customFormat="1" ht="16.5">
      <c r="A76" s="148">
        <v>69</v>
      </c>
      <c r="B76" s="158" t="s">
        <v>594</v>
      </c>
      <c r="C76" s="150"/>
      <c r="D76" s="151">
        <f t="shared" si="32"/>
        <v>0</v>
      </c>
      <c r="E76" s="151">
        <f t="shared" si="33"/>
        <v>0</v>
      </c>
      <c r="F76" s="150"/>
      <c r="G76" s="150"/>
      <c r="H76" s="151">
        <f t="shared" si="34"/>
        <v>0</v>
      </c>
      <c r="I76" s="152">
        <f t="shared" si="35"/>
        <v>0</v>
      </c>
      <c r="J76" s="153">
        <f t="shared" si="35"/>
        <v>0</v>
      </c>
      <c r="K76" s="153">
        <f t="shared" si="35"/>
        <v>0</v>
      </c>
      <c r="L76" s="154">
        <v>0</v>
      </c>
      <c r="M76" s="151">
        <f t="shared" si="36"/>
        <v>0</v>
      </c>
      <c r="N76" s="151">
        <f t="shared" si="37"/>
        <v>0</v>
      </c>
      <c r="O76" s="150">
        <v>0</v>
      </c>
      <c r="P76" s="150">
        <v>0</v>
      </c>
      <c r="Q76" s="151">
        <f t="shared" si="38"/>
        <v>0</v>
      </c>
      <c r="R76" s="152">
        <f t="shared" si="39"/>
        <v>0</v>
      </c>
      <c r="S76" s="153">
        <f t="shared" si="39"/>
        <v>0</v>
      </c>
      <c r="T76" s="153">
        <f t="shared" si="39"/>
        <v>0</v>
      </c>
      <c r="U76" s="154"/>
      <c r="V76" s="151">
        <f t="shared" si="40"/>
        <v>0</v>
      </c>
      <c r="W76" s="151">
        <f t="shared" si="41"/>
        <v>0</v>
      </c>
      <c r="X76" s="150"/>
      <c r="Y76" s="151">
        <f t="shared" si="42"/>
        <v>0</v>
      </c>
      <c r="Z76" s="151">
        <f t="shared" si="43"/>
        <v>0</v>
      </c>
      <c r="AA76" s="152">
        <f t="shared" si="44"/>
        <v>0</v>
      </c>
      <c r="AB76" s="153">
        <f t="shared" si="44"/>
        <v>0</v>
      </c>
      <c r="AC76" s="153">
        <f t="shared" si="44"/>
        <v>0</v>
      </c>
      <c r="AD76" s="154"/>
      <c r="AE76" s="151">
        <f t="shared" si="45"/>
        <v>0</v>
      </c>
      <c r="AF76" s="151">
        <f t="shared" si="46"/>
        <v>0</v>
      </c>
      <c r="AG76" s="150"/>
      <c r="AH76" s="151">
        <v>0</v>
      </c>
      <c r="AI76" s="151">
        <f t="shared" si="47"/>
        <v>0</v>
      </c>
      <c r="AJ76" s="150">
        <f t="shared" si="48"/>
        <v>0</v>
      </c>
      <c r="AK76" s="151">
        <f t="shared" si="48"/>
        <v>0</v>
      </c>
      <c r="AL76" s="151">
        <f t="shared" si="48"/>
        <v>0</v>
      </c>
      <c r="AM76" s="154"/>
      <c r="AN76" s="151">
        <f t="shared" si="49"/>
        <v>0</v>
      </c>
      <c r="AO76" s="151">
        <f t="shared" si="50"/>
        <v>0</v>
      </c>
      <c r="AP76" s="150"/>
      <c r="AQ76" s="151">
        <f t="shared" si="51"/>
        <v>0</v>
      </c>
      <c r="AR76" s="151">
        <f t="shared" si="52"/>
        <v>0</v>
      </c>
      <c r="AS76" s="150">
        <f t="shared" si="53"/>
        <v>0</v>
      </c>
      <c r="AT76" s="151">
        <f t="shared" si="53"/>
        <v>0</v>
      </c>
      <c r="AU76" s="151">
        <f t="shared" si="53"/>
        <v>0</v>
      </c>
      <c r="AV76" s="154"/>
      <c r="AW76" s="151">
        <f t="shared" si="54"/>
        <v>0</v>
      </c>
      <c r="AX76" s="151">
        <f t="shared" si="55"/>
        <v>0</v>
      </c>
      <c r="AY76" s="150"/>
      <c r="AZ76" s="151">
        <v>0</v>
      </c>
      <c r="BA76" s="151">
        <f t="shared" si="56"/>
        <v>0</v>
      </c>
      <c r="BB76" s="150">
        <f t="shared" si="57"/>
        <v>0</v>
      </c>
      <c r="BC76" s="151">
        <f t="shared" si="57"/>
        <v>0</v>
      </c>
      <c r="BD76" s="151">
        <f t="shared" si="57"/>
        <v>0</v>
      </c>
      <c r="BE76" s="150">
        <v>0</v>
      </c>
      <c r="BF76" s="151">
        <f t="shared" si="58"/>
        <v>0</v>
      </c>
      <c r="BG76" s="151">
        <f t="shared" si="59"/>
        <v>0</v>
      </c>
      <c r="BH76" s="150">
        <v>3</v>
      </c>
      <c r="BI76" s="151">
        <v>11.466000000000001</v>
      </c>
      <c r="BJ76" s="151">
        <f t="shared" si="60"/>
        <v>68.796000000000006</v>
      </c>
      <c r="BK76" s="150">
        <f t="shared" si="61"/>
        <v>3</v>
      </c>
      <c r="BL76" s="151">
        <f t="shared" si="61"/>
        <v>11.466000000000001</v>
      </c>
      <c r="BM76" s="151">
        <f t="shared" si="61"/>
        <v>68.796000000000006</v>
      </c>
      <c r="BN76" s="207">
        <f t="shared" si="62"/>
        <v>34.398000000000003</v>
      </c>
      <c r="BO76" s="208">
        <f t="shared" si="63"/>
        <v>68.8</v>
      </c>
    </row>
    <row r="77" spans="1:67" s="155" customFormat="1" ht="16.5">
      <c r="A77" s="148">
        <v>70</v>
      </c>
      <c r="B77" s="149" t="s">
        <v>595</v>
      </c>
      <c r="C77" s="150"/>
      <c r="D77" s="151">
        <f t="shared" si="32"/>
        <v>0</v>
      </c>
      <c r="E77" s="151">
        <f t="shared" si="33"/>
        <v>0</v>
      </c>
      <c r="F77" s="150"/>
      <c r="G77" s="150"/>
      <c r="H77" s="151">
        <f t="shared" si="34"/>
        <v>0</v>
      </c>
      <c r="I77" s="152">
        <f t="shared" si="35"/>
        <v>0</v>
      </c>
      <c r="J77" s="153">
        <f t="shared" si="35"/>
        <v>0</v>
      </c>
      <c r="K77" s="153">
        <f t="shared" si="35"/>
        <v>0</v>
      </c>
      <c r="L77" s="154">
        <v>0</v>
      </c>
      <c r="M77" s="151">
        <f t="shared" si="36"/>
        <v>0</v>
      </c>
      <c r="N77" s="151">
        <f t="shared" si="37"/>
        <v>0</v>
      </c>
      <c r="O77" s="150">
        <v>0</v>
      </c>
      <c r="P77" s="150">
        <v>0</v>
      </c>
      <c r="Q77" s="151">
        <f t="shared" si="38"/>
        <v>0</v>
      </c>
      <c r="R77" s="152">
        <f t="shared" si="39"/>
        <v>0</v>
      </c>
      <c r="S77" s="153">
        <f t="shared" si="39"/>
        <v>0</v>
      </c>
      <c r="T77" s="153">
        <f t="shared" si="39"/>
        <v>0</v>
      </c>
      <c r="U77" s="154"/>
      <c r="V77" s="151">
        <f t="shared" si="40"/>
        <v>0</v>
      </c>
      <c r="W77" s="151">
        <f t="shared" si="41"/>
        <v>0</v>
      </c>
      <c r="X77" s="150"/>
      <c r="Y77" s="151">
        <f t="shared" si="42"/>
        <v>0</v>
      </c>
      <c r="Z77" s="151">
        <f t="shared" si="43"/>
        <v>0</v>
      </c>
      <c r="AA77" s="152">
        <f t="shared" si="44"/>
        <v>0</v>
      </c>
      <c r="AB77" s="153">
        <f t="shared" si="44"/>
        <v>0</v>
      </c>
      <c r="AC77" s="153">
        <f t="shared" si="44"/>
        <v>0</v>
      </c>
      <c r="AD77" s="154"/>
      <c r="AE77" s="151">
        <f t="shared" si="45"/>
        <v>0</v>
      </c>
      <c r="AF77" s="151">
        <f t="shared" si="46"/>
        <v>0</v>
      </c>
      <c r="AG77" s="150"/>
      <c r="AH77" s="151">
        <v>0</v>
      </c>
      <c r="AI77" s="151">
        <f t="shared" si="47"/>
        <v>0</v>
      </c>
      <c r="AJ77" s="150">
        <f t="shared" si="48"/>
        <v>0</v>
      </c>
      <c r="AK77" s="151">
        <f t="shared" si="48"/>
        <v>0</v>
      </c>
      <c r="AL77" s="151">
        <f t="shared" si="48"/>
        <v>0</v>
      </c>
      <c r="AM77" s="154"/>
      <c r="AN77" s="151">
        <f t="shared" si="49"/>
        <v>0</v>
      </c>
      <c r="AO77" s="151">
        <f t="shared" si="50"/>
        <v>0</v>
      </c>
      <c r="AP77" s="150"/>
      <c r="AQ77" s="151">
        <f t="shared" si="51"/>
        <v>0</v>
      </c>
      <c r="AR77" s="151">
        <f t="shared" si="52"/>
        <v>0</v>
      </c>
      <c r="AS77" s="150">
        <f t="shared" si="53"/>
        <v>0</v>
      </c>
      <c r="AT77" s="151">
        <f t="shared" si="53"/>
        <v>0</v>
      </c>
      <c r="AU77" s="151">
        <f t="shared" si="53"/>
        <v>0</v>
      </c>
      <c r="AV77" s="154"/>
      <c r="AW77" s="151">
        <f t="shared" si="54"/>
        <v>0</v>
      </c>
      <c r="AX77" s="151">
        <f t="shared" si="55"/>
        <v>0</v>
      </c>
      <c r="AY77" s="150"/>
      <c r="AZ77" s="151">
        <v>0</v>
      </c>
      <c r="BA77" s="151">
        <f t="shared" si="56"/>
        <v>0</v>
      </c>
      <c r="BB77" s="150">
        <f t="shared" si="57"/>
        <v>0</v>
      </c>
      <c r="BC77" s="151">
        <f t="shared" si="57"/>
        <v>0</v>
      </c>
      <c r="BD77" s="151">
        <f t="shared" si="57"/>
        <v>0</v>
      </c>
      <c r="BE77" s="150">
        <v>6</v>
      </c>
      <c r="BF77" s="151">
        <f t="shared" si="58"/>
        <v>28.103999999999999</v>
      </c>
      <c r="BG77" s="151">
        <f t="shared" si="59"/>
        <v>168.624</v>
      </c>
      <c r="BH77" s="150">
        <v>1</v>
      </c>
      <c r="BI77" s="151">
        <v>4.6380000000000052</v>
      </c>
      <c r="BJ77" s="151">
        <f t="shared" si="60"/>
        <v>27.828000000000031</v>
      </c>
      <c r="BK77" s="150">
        <f t="shared" si="61"/>
        <v>7</v>
      </c>
      <c r="BL77" s="151">
        <f t="shared" si="61"/>
        <v>32.742000000000004</v>
      </c>
      <c r="BM77" s="151">
        <f t="shared" si="61"/>
        <v>196.45200000000003</v>
      </c>
      <c r="BN77" s="207">
        <f t="shared" si="62"/>
        <v>98.226000000000013</v>
      </c>
      <c r="BO77" s="208">
        <f t="shared" si="63"/>
        <v>196.5</v>
      </c>
    </row>
    <row r="78" spans="1:67" s="155" customFormat="1" ht="16.5">
      <c r="A78" s="148">
        <v>71</v>
      </c>
      <c r="B78" s="158" t="s">
        <v>596</v>
      </c>
      <c r="C78" s="150"/>
      <c r="D78" s="151">
        <f t="shared" si="32"/>
        <v>0</v>
      </c>
      <c r="E78" s="151">
        <f t="shared" si="33"/>
        <v>0</v>
      </c>
      <c r="F78" s="150"/>
      <c r="G78" s="150"/>
      <c r="H78" s="151">
        <f t="shared" si="34"/>
        <v>0</v>
      </c>
      <c r="I78" s="152">
        <f t="shared" si="35"/>
        <v>0</v>
      </c>
      <c r="J78" s="153">
        <f t="shared" si="35"/>
        <v>0</v>
      </c>
      <c r="K78" s="153">
        <f t="shared" si="35"/>
        <v>0</v>
      </c>
      <c r="L78" s="154">
        <v>0</v>
      </c>
      <c r="M78" s="151">
        <f t="shared" si="36"/>
        <v>0</v>
      </c>
      <c r="N78" s="151">
        <f t="shared" si="37"/>
        <v>0</v>
      </c>
      <c r="O78" s="150">
        <v>0</v>
      </c>
      <c r="P78" s="150">
        <v>0</v>
      </c>
      <c r="Q78" s="151">
        <f t="shared" si="38"/>
        <v>0</v>
      </c>
      <c r="R78" s="152">
        <f t="shared" si="39"/>
        <v>0</v>
      </c>
      <c r="S78" s="153">
        <f t="shared" si="39"/>
        <v>0</v>
      </c>
      <c r="T78" s="153">
        <f t="shared" si="39"/>
        <v>0</v>
      </c>
      <c r="U78" s="154"/>
      <c r="V78" s="151">
        <f t="shared" si="40"/>
        <v>0</v>
      </c>
      <c r="W78" s="151">
        <f t="shared" si="41"/>
        <v>0</v>
      </c>
      <c r="X78" s="150"/>
      <c r="Y78" s="151">
        <f t="shared" si="42"/>
        <v>0</v>
      </c>
      <c r="Z78" s="151">
        <f t="shared" si="43"/>
        <v>0</v>
      </c>
      <c r="AA78" s="152">
        <f t="shared" si="44"/>
        <v>0</v>
      </c>
      <c r="AB78" s="153">
        <f t="shared" si="44"/>
        <v>0</v>
      </c>
      <c r="AC78" s="153">
        <f t="shared" si="44"/>
        <v>0</v>
      </c>
      <c r="AD78" s="154"/>
      <c r="AE78" s="151">
        <f t="shared" si="45"/>
        <v>0</v>
      </c>
      <c r="AF78" s="151">
        <f t="shared" si="46"/>
        <v>0</v>
      </c>
      <c r="AG78" s="150"/>
      <c r="AH78" s="151">
        <v>0</v>
      </c>
      <c r="AI78" s="151">
        <f t="shared" si="47"/>
        <v>0</v>
      </c>
      <c r="AJ78" s="150">
        <f t="shared" si="48"/>
        <v>0</v>
      </c>
      <c r="AK78" s="151">
        <f t="shared" si="48"/>
        <v>0</v>
      </c>
      <c r="AL78" s="151">
        <f t="shared" si="48"/>
        <v>0</v>
      </c>
      <c r="AM78" s="154"/>
      <c r="AN78" s="151">
        <f t="shared" si="49"/>
        <v>0</v>
      </c>
      <c r="AO78" s="151">
        <f t="shared" si="50"/>
        <v>0</v>
      </c>
      <c r="AP78" s="150"/>
      <c r="AQ78" s="151">
        <f t="shared" si="51"/>
        <v>0</v>
      </c>
      <c r="AR78" s="151">
        <f t="shared" si="52"/>
        <v>0</v>
      </c>
      <c r="AS78" s="150">
        <f t="shared" si="53"/>
        <v>0</v>
      </c>
      <c r="AT78" s="151">
        <f t="shared" si="53"/>
        <v>0</v>
      </c>
      <c r="AU78" s="151">
        <f t="shared" si="53"/>
        <v>0</v>
      </c>
      <c r="AV78" s="154"/>
      <c r="AW78" s="151">
        <f t="shared" si="54"/>
        <v>0</v>
      </c>
      <c r="AX78" s="151">
        <f t="shared" si="55"/>
        <v>0</v>
      </c>
      <c r="AY78" s="150"/>
      <c r="AZ78" s="151">
        <v>0</v>
      </c>
      <c r="BA78" s="151">
        <f t="shared" si="56"/>
        <v>0</v>
      </c>
      <c r="BB78" s="150">
        <f t="shared" si="57"/>
        <v>0</v>
      </c>
      <c r="BC78" s="151">
        <f t="shared" si="57"/>
        <v>0</v>
      </c>
      <c r="BD78" s="151">
        <f t="shared" si="57"/>
        <v>0</v>
      </c>
      <c r="BE78" s="150">
        <v>0</v>
      </c>
      <c r="BF78" s="151">
        <f t="shared" si="58"/>
        <v>0</v>
      </c>
      <c r="BG78" s="151">
        <f t="shared" si="59"/>
        <v>0</v>
      </c>
      <c r="BH78" s="150">
        <v>0</v>
      </c>
      <c r="BI78" s="151">
        <v>0</v>
      </c>
      <c r="BJ78" s="151">
        <f t="shared" si="60"/>
        <v>0</v>
      </c>
      <c r="BK78" s="150">
        <f t="shared" si="61"/>
        <v>0</v>
      </c>
      <c r="BL78" s="151">
        <f t="shared" si="61"/>
        <v>0</v>
      </c>
      <c r="BM78" s="151">
        <f t="shared" si="61"/>
        <v>0</v>
      </c>
      <c r="BN78" s="207">
        <f t="shared" si="62"/>
        <v>0</v>
      </c>
      <c r="BO78" s="208">
        <f t="shared" si="63"/>
        <v>0</v>
      </c>
    </row>
    <row r="79" spans="1:67" s="155" customFormat="1" ht="16.5">
      <c r="A79" s="148">
        <v>72</v>
      </c>
      <c r="B79" s="158" t="s">
        <v>597</v>
      </c>
      <c r="C79" s="150"/>
      <c r="D79" s="151">
        <f t="shared" si="32"/>
        <v>0</v>
      </c>
      <c r="E79" s="151">
        <f t="shared" si="33"/>
        <v>0</v>
      </c>
      <c r="F79" s="150"/>
      <c r="G79" s="150"/>
      <c r="H79" s="151">
        <f t="shared" si="34"/>
        <v>0</v>
      </c>
      <c r="I79" s="152">
        <f t="shared" si="35"/>
        <v>0</v>
      </c>
      <c r="J79" s="153">
        <f t="shared" si="35"/>
        <v>0</v>
      </c>
      <c r="K79" s="153">
        <f t="shared" si="35"/>
        <v>0</v>
      </c>
      <c r="L79" s="154">
        <v>0</v>
      </c>
      <c r="M79" s="151">
        <f t="shared" si="36"/>
        <v>0</v>
      </c>
      <c r="N79" s="151">
        <f t="shared" si="37"/>
        <v>0</v>
      </c>
      <c r="O79" s="150">
        <v>0</v>
      </c>
      <c r="P79" s="150">
        <v>0</v>
      </c>
      <c r="Q79" s="151">
        <f t="shared" si="38"/>
        <v>0</v>
      </c>
      <c r="R79" s="152">
        <f t="shared" si="39"/>
        <v>0</v>
      </c>
      <c r="S79" s="153">
        <f t="shared" si="39"/>
        <v>0</v>
      </c>
      <c r="T79" s="153">
        <f t="shared" si="39"/>
        <v>0</v>
      </c>
      <c r="U79" s="154"/>
      <c r="V79" s="151">
        <f t="shared" si="40"/>
        <v>0</v>
      </c>
      <c r="W79" s="151">
        <f t="shared" si="41"/>
        <v>0</v>
      </c>
      <c r="X79" s="150"/>
      <c r="Y79" s="151">
        <f t="shared" si="42"/>
        <v>0</v>
      </c>
      <c r="Z79" s="151">
        <f t="shared" si="43"/>
        <v>0</v>
      </c>
      <c r="AA79" s="152">
        <f t="shared" si="44"/>
        <v>0</v>
      </c>
      <c r="AB79" s="153">
        <f t="shared" si="44"/>
        <v>0</v>
      </c>
      <c r="AC79" s="153">
        <f t="shared" si="44"/>
        <v>0</v>
      </c>
      <c r="AD79" s="154"/>
      <c r="AE79" s="151">
        <f t="shared" si="45"/>
        <v>0</v>
      </c>
      <c r="AF79" s="151">
        <f t="shared" si="46"/>
        <v>0</v>
      </c>
      <c r="AG79" s="150"/>
      <c r="AH79" s="151">
        <v>0</v>
      </c>
      <c r="AI79" s="151">
        <f t="shared" si="47"/>
        <v>0</v>
      </c>
      <c r="AJ79" s="150">
        <f t="shared" si="48"/>
        <v>0</v>
      </c>
      <c r="AK79" s="151">
        <f t="shared" si="48"/>
        <v>0</v>
      </c>
      <c r="AL79" s="151">
        <f t="shared" si="48"/>
        <v>0</v>
      </c>
      <c r="AM79" s="154"/>
      <c r="AN79" s="151">
        <f t="shared" si="49"/>
        <v>0</v>
      </c>
      <c r="AO79" s="151">
        <f t="shared" si="50"/>
        <v>0</v>
      </c>
      <c r="AP79" s="150"/>
      <c r="AQ79" s="151">
        <f t="shared" si="51"/>
        <v>0</v>
      </c>
      <c r="AR79" s="151">
        <f t="shared" si="52"/>
        <v>0</v>
      </c>
      <c r="AS79" s="150">
        <f t="shared" si="53"/>
        <v>0</v>
      </c>
      <c r="AT79" s="151">
        <f t="shared" si="53"/>
        <v>0</v>
      </c>
      <c r="AU79" s="151">
        <f t="shared" si="53"/>
        <v>0</v>
      </c>
      <c r="AV79" s="154"/>
      <c r="AW79" s="151">
        <f t="shared" si="54"/>
        <v>0</v>
      </c>
      <c r="AX79" s="151">
        <f t="shared" si="55"/>
        <v>0</v>
      </c>
      <c r="AY79" s="150"/>
      <c r="AZ79" s="151">
        <v>0</v>
      </c>
      <c r="BA79" s="151">
        <f t="shared" si="56"/>
        <v>0</v>
      </c>
      <c r="BB79" s="150">
        <f t="shared" si="57"/>
        <v>0</v>
      </c>
      <c r="BC79" s="151">
        <f t="shared" si="57"/>
        <v>0</v>
      </c>
      <c r="BD79" s="151">
        <f t="shared" si="57"/>
        <v>0</v>
      </c>
      <c r="BE79" s="150">
        <v>0</v>
      </c>
      <c r="BF79" s="151">
        <f t="shared" si="58"/>
        <v>0</v>
      </c>
      <c r="BG79" s="151">
        <f t="shared" si="59"/>
        <v>0</v>
      </c>
      <c r="BH79" s="150">
        <v>3</v>
      </c>
      <c r="BI79" s="151">
        <v>11.466000000000001</v>
      </c>
      <c r="BJ79" s="151">
        <f t="shared" si="60"/>
        <v>68.796000000000006</v>
      </c>
      <c r="BK79" s="150">
        <f t="shared" si="61"/>
        <v>3</v>
      </c>
      <c r="BL79" s="151">
        <f t="shared" si="61"/>
        <v>11.466000000000001</v>
      </c>
      <c r="BM79" s="151">
        <f t="shared" si="61"/>
        <v>68.796000000000006</v>
      </c>
      <c r="BN79" s="207">
        <f t="shared" si="62"/>
        <v>34.398000000000003</v>
      </c>
      <c r="BO79" s="208">
        <f t="shared" si="63"/>
        <v>68.8</v>
      </c>
    </row>
    <row r="80" spans="1:67" s="155" customFormat="1" ht="16.5">
      <c r="A80" s="148">
        <v>73</v>
      </c>
      <c r="B80" s="149" t="s">
        <v>598</v>
      </c>
      <c r="C80" s="150"/>
      <c r="D80" s="151">
        <f t="shared" si="32"/>
        <v>0</v>
      </c>
      <c r="E80" s="151">
        <f t="shared" si="33"/>
        <v>0</v>
      </c>
      <c r="F80" s="150"/>
      <c r="G80" s="150"/>
      <c r="H80" s="151">
        <f t="shared" si="34"/>
        <v>0</v>
      </c>
      <c r="I80" s="152">
        <f t="shared" si="35"/>
        <v>0</v>
      </c>
      <c r="J80" s="153">
        <f t="shared" si="35"/>
        <v>0</v>
      </c>
      <c r="K80" s="153">
        <f t="shared" si="35"/>
        <v>0</v>
      </c>
      <c r="L80" s="154">
        <v>0</v>
      </c>
      <c r="M80" s="151">
        <f t="shared" si="36"/>
        <v>0</v>
      </c>
      <c r="N80" s="151">
        <f t="shared" si="37"/>
        <v>0</v>
      </c>
      <c r="O80" s="150">
        <v>0</v>
      </c>
      <c r="P80" s="150">
        <v>0</v>
      </c>
      <c r="Q80" s="151">
        <f t="shared" si="38"/>
        <v>0</v>
      </c>
      <c r="R80" s="152">
        <f t="shared" si="39"/>
        <v>0</v>
      </c>
      <c r="S80" s="153">
        <f t="shared" si="39"/>
        <v>0</v>
      </c>
      <c r="T80" s="153">
        <f t="shared" si="39"/>
        <v>0</v>
      </c>
      <c r="U80" s="154"/>
      <c r="V80" s="151">
        <f t="shared" si="40"/>
        <v>0</v>
      </c>
      <c r="W80" s="151">
        <f t="shared" si="41"/>
        <v>0</v>
      </c>
      <c r="X80" s="150"/>
      <c r="Y80" s="151">
        <f t="shared" si="42"/>
        <v>0</v>
      </c>
      <c r="Z80" s="151">
        <f t="shared" si="43"/>
        <v>0</v>
      </c>
      <c r="AA80" s="152">
        <f t="shared" si="44"/>
        <v>0</v>
      </c>
      <c r="AB80" s="153">
        <f t="shared" si="44"/>
        <v>0</v>
      </c>
      <c r="AC80" s="153">
        <f t="shared" si="44"/>
        <v>0</v>
      </c>
      <c r="AD80" s="154"/>
      <c r="AE80" s="151">
        <f t="shared" si="45"/>
        <v>0</v>
      </c>
      <c r="AF80" s="151">
        <f t="shared" si="46"/>
        <v>0</v>
      </c>
      <c r="AG80" s="150"/>
      <c r="AH80" s="151">
        <v>0</v>
      </c>
      <c r="AI80" s="151">
        <f t="shared" si="47"/>
        <v>0</v>
      </c>
      <c r="AJ80" s="150">
        <f t="shared" si="48"/>
        <v>0</v>
      </c>
      <c r="AK80" s="151">
        <f t="shared" si="48"/>
        <v>0</v>
      </c>
      <c r="AL80" s="151">
        <f t="shared" si="48"/>
        <v>0</v>
      </c>
      <c r="AM80" s="154"/>
      <c r="AN80" s="151">
        <f t="shared" si="49"/>
        <v>0</v>
      </c>
      <c r="AO80" s="151">
        <f t="shared" si="50"/>
        <v>0</v>
      </c>
      <c r="AP80" s="150"/>
      <c r="AQ80" s="151">
        <f t="shared" si="51"/>
        <v>0</v>
      </c>
      <c r="AR80" s="151">
        <f t="shared" si="52"/>
        <v>0</v>
      </c>
      <c r="AS80" s="150">
        <f t="shared" si="53"/>
        <v>0</v>
      </c>
      <c r="AT80" s="151">
        <f t="shared" si="53"/>
        <v>0</v>
      </c>
      <c r="AU80" s="151">
        <f t="shared" si="53"/>
        <v>0</v>
      </c>
      <c r="AV80" s="154"/>
      <c r="AW80" s="151">
        <f t="shared" si="54"/>
        <v>0</v>
      </c>
      <c r="AX80" s="151">
        <f t="shared" si="55"/>
        <v>0</v>
      </c>
      <c r="AY80" s="150"/>
      <c r="AZ80" s="151">
        <v>0</v>
      </c>
      <c r="BA80" s="151">
        <f t="shared" si="56"/>
        <v>0</v>
      </c>
      <c r="BB80" s="150">
        <f t="shared" si="57"/>
        <v>0</v>
      </c>
      <c r="BC80" s="151">
        <f t="shared" si="57"/>
        <v>0</v>
      </c>
      <c r="BD80" s="151">
        <f t="shared" si="57"/>
        <v>0</v>
      </c>
      <c r="BE80" s="150">
        <v>0</v>
      </c>
      <c r="BF80" s="151">
        <f t="shared" si="58"/>
        <v>0</v>
      </c>
      <c r="BG80" s="151">
        <f t="shared" si="59"/>
        <v>0</v>
      </c>
      <c r="BH80" s="150">
        <v>9</v>
      </c>
      <c r="BI80" s="151">
        <v>34.398000000000003</v>
      </c>
      <c r="BJ80" s="151">
        <f t="shared" si="60"/>
        <v>206.38800000000003</v>
      </c>
      <c r="BK80" s="150">
        <f t="shared" si="61"/>
        <v>9</v>
      </c>
      <c r="BL80" s="151">
        <f t="shared" si="61"/>
        <v>34.398000000000003</v>
      </c>
      <c r="BM80" s="151">
        <f t="shared" si="61"/>
        <v>206.38800000000003</v>
      </c>
      <c r="BN80" s="207">
        <f t="shared" si="62"/>
        <v>103.19400000000002</v>
      </c>
      <c r="BO80" s="208">
        <f t="shared" si="63"/>
        <v>206.4</v>
      </c>
    </row>
    <row r="81" spans="1:67" s="155" customFormat="1" ht="16.5">
      <c r="A81" s="148">
        <v>74</v>
      </c>
      <c r="B81" s="149" t="s">
        <v>599</v>
      </c>
      <c r="C81" s="150"/>
      <c r="D81" s="151">
        <f t="shared" si="32"/>
        <v>0</v>
      </c>
      <c r="E81" s="151">
        <f t="shared" si="33"/>
        <v>0</v>
      </c>
      <c r="F81" s="150"/>
      <c r="G81" s="150"/>
      <c r="H81" s="151">
        <f t="shared" si="34"/>
        <v>0</v>
      </c>
      <c r="I81" s="152">
        <f t="shared" si="35"/>
        <v>0</v>
      </c>
      <c r="J81" s="153">
        <f t="shared" si="35"/>
        <v>0</v>
      </c>
      <c r="K81" s="153">
        <f t="shared" si="35"/>
        <v>0</v>
      </c>
      <c r="L81" s="154">
        <v>0</v>
      </c>
      <c r="M81" s="151">
        <f t="shared" si="36"/>
        <v>0</v>
      </c>
      <c r="N81" s="151">
        <f t="shared" si="37"/>
        <v>0</v>
      </c>
      <c r="O81" s="150">
        <v>0</v>
      </c>
      <c r="P81" s="150">
        <v>0</v>
      </c>
      <c r="Q81" s="151">
        <f t="shared" si="38"/>
        <v>0</v>
      </c>
      <c r="R81" s="152">
        <f t="shared" si="39"/>
        <v>0</v>
      </c>
      <c r="S81" s="153">
        <f t="shared" si="39"/>
        <v>0</v>
      </c>
      <c r="T81" s="153">
        <f t="shared" si="39"/>
        <v>0</v>
      </c>
      <c r="U81" s="154"/>
      <c r="V81" s="151">
        <f t="shared" si="40"/>
        <v>0</v>
      </c>
      <c r="W81" s="151">
        <f t="shared" si="41"/>
        <v>0</v>
      </c>
      <c r="X81" s="150"/>
      <c r="Y81" s="151">
        <f t="shared" si="42"/>
        <v>0</v>
      </c>
      <c r="Z81" s="151">
        <f t="shared" si="43"/>
        <v>0</v>
      </c>
      <c r="AA81" s="152">
        <f t="shared" si="44"/>
        <v>0</v>
      </c>
      <c r="AB81" s="153">
        <f t="shared" si="44"/>
        <v>0</v>
      </c>
      <c r="AC81" s="153">
        <f t="shared" si="44"/>
        <v>0</v>
      </c>
      <c r="AD81" s="154"/>
      <c r="AE81" s="151">
        <f t="shared" si="45"/>
        <v>0</v>
      </c>
      <c r="AF81" s="151">
        <f t="shared" si="46"/>
        <v>0</v>
      </c>
      <c r="AG81" s="150"/>
      <c r="AH81" s="151">
        <v>0</v>
      </c>
      <c r="AI81" s="151">
        <f t="shared" si="47"/>
        <v>0</v>
      </c>
      <c r="AJ81" s="150">
        <f t="shared" si="48"/>
        <v>0</v>
      </c>
      <c r="AK81" s="151">
        <f t="shared" si="48"/>
        <v>0</v>
      </c>
      <c r="AL81" s="151">
        <f t="shared" si="48"/>
        <v>0</v>
      </c>
      <c r="AM81" s="154"/>
      <c r="AN81" s="151">
        <f t="shared" si="49"/>
        <v>0</v>
      </c>
      <c r="AO81" s="151">
        <f t="shared" si="50"/>
        <v>0</v>
      </c>
      <c r="AP81" s="150"/>
      <c r="AQ81" s="151">
        <f t="shared" si="51"/>
        <v>0</v>
      </c>
      <c r="AR81" s="151">
        <f t="shared" si="52"/>
        <v>0</v>
      </c>
      <c r="AS81" s="150">
        <f t="shared" si="53"/>
        <v>0</v>
      </c>
      <c r="AT81" s="151">
        <f t="shared" si="53"/>
        <v>0</v>
      </c>
      <c r="AU81" s="151">
        <f t="shared" si="53"/>
        <v>0</v>
      </c>
      <c r="AV81" s="154"/>
      <c r="AW81" s="151">
        <f t="shared" si="54"/>
        <v>0</v>
      </c>
      <c r="AX81" s="151">
        <f t="shared" si="55"/>
        <v>0</v>
      </c>
      <c r="AY81" s="150"/>
      <c r="AZ81" s="151">
        <v>0</v>
      </c>
      <c r="BA81" s="151">
        <f t="shared" si="56"/>
        <v>0</v>
      </c>
      <c r="BB81" s="150">
        <f t="shared" si="57"/>
        <v>0</v>
      </c>
      <c r="BC81" s="151">
        <f t="shared" si="57"/>
        <v>0</v>
      </c>
      <c r="BD81" s="151">
        <f t="shared" si="57"/>
        <v>0</v>
      </c>
      <c r="BE81" s="150">
        <v>0</v>
      </c>
      <c r="BF81" s="151">
        <f t="shared" si="58"/>
        <v>0</v>
      </c>
      <c r="BG81" s="151">
        <f t="shared" si="59"/>
        <v>0</v>
      </c>
      <c r="BH81" s="150">
        <v>13</v>
      </c>
      <c r="BI81" s="151">
        <v>60.294000000000068</v>
      </c>
      <c r="BJ81" s="151">
        <f t="shared" si="60"/>
        <v>361.76400000000041</v>
      </c>
      <c r="BK81" s="150">
        <f t="shared" si="61"/>
        <v>13</v>
      </c>
      <c r="BL81" s="151">
        <f t="shared" si="61"/>
        <v>60.294000000000068</v>
      </c>
      <c r="BM81" s="151">
        <f t="shared" si="61"/>
        <v>361.76400000000041</v>
      </c>
      <c r="BN81" s="207">
        <f t="shared" si="62"/>
        <v>180.8820000000002</v>
      </c>
      <c r="BO81" s="208">
        <f t="shared" si="63"/>
        <v>361.8</v>
      </c>
    </row>
    <row r="82" spans="1:67" s="155" customFormat="1" ht="16.5">
      <c r="A82" s="148">
        <v>75</v>
      </c>
      <c r="B82" s="158" t="s">
        <v>600</v>
      </c>
      <c r="C82" s="150"/>
      <c r="D82" s="151">
        <f t="shared" si="32"/>
        <v>0</v>
      </c>
      <c r="E82" s="151">
        <f t="shared" si="33"/>
        <v>0</v>
      </c>
      <c r="F82" s="150"/>
      <c r="G82" s="150"/>
      <c r="H82" s="151">
        <f t="shared" si="34"/>
        <v>0</v>
      </c>
      <c r="I82" s="152">
        <f t="shared" si="35"/>
        <v>0</v>
      </c>
      <c r="J82" s="153">
        <f t="shared" si="35"/>
        <v>0</v>
      </c>
      <c r="K82" s="153">
        <f t="shared" si="35"/>
        <v>0</v>
      </c>
      <c r="L82" s="154">
        <v>0</v>
      </c>
      <c r="M82" s="151">
        <f t="shared" si="36"/>
        <v>0</v>
      </c>
      <c r="N82" s="151">
        <f t="shared" si="37"/>
        <v>0</v>
      </c>
      <c r="O82" s="150">
        <v>0</v>
      </c>
      <c r="P82" s="150">
        <v>0</v>
      </c>
      <c r="Q82" s="151">
        <f t="shared" si="38"/>
        <v>0</v>
      </c>
      <c r="R82" s="152">
        <f t="shared" si="39"/>
        <v>0</v>
      </c>
      <c r="S82" s="153">
        <f t="shared" si="39"/>
        <v>0</v>
      </c>
      <c r="T82" s="153">
        <f t="shared" si="39"/>
        <v>0</v>
      </c>
      <c r="U82" s="154"/>
      <c r="V82" s="151">
        <f t="shared" si="40"/>
        <v>0</v>
      </c>
      <c r="W82" s="151">
        <f t="shared" si="41"/>
        <v>0</v>
      </c>
      <c r="X82" s="150"/>
      <c r="Y82" s="151">
        <f t="shared" si="42"/>
        <v>0</v>
      </c>
      <c r="Z82" s="151">
        <f t="shared" si="43"/>
        <v>0</v>
      </c>
      <c r="AA82" s="152">
        <f t="shared" si="44"/>
        <v>0</v>
      </c>
      <c r="AB82" s="153">
        <f t="shared" si="44"/>
        <v>0</v>
      </c>
      <c r="AC82" s="153">
        <f t="shared" si="44"/>
        <v>0</v>
      </c>
      <c r="AD82" s="154"/>
      <c r="AE82" s="151">
        <f t="shared" si="45"/>
        <v>0</v>
      </c>
      <c r="AF82" s="151">
        <f t="shared" si="46"/>
        <v>0</v>
      </c>
      <c r="AG82" s="150"/>
      <c r="AH82" s="151">
        <v>0</v>
      </c>
      <c r="AI82" s="151">
        <f t="shared" si="47"/>
        <v>0</v>
      </c>
      <c r="AJ82" s="150">
        <f t="shared" si="48"/>
        <v>0</v>
      </c>
      <c r="AK82" s="151">
        <f t="shared" si="48"/>
        <v>0</v>
      </c>
      <c r="AL82" s="151">
        <f t="shared" si="48"/>
        <v>0</v>
      </c>
      <c r="AM82" s="154"/>
      <c r="AN82" s="151">
        <f t="shared" si="49"/>
        <v>0</v>
      </c>
      <c r="AO82" s="151">
        <f t="shared" si="50"/>
        <v>0</v>
      </c>
      <c r="AP82" s="150"/>
      <c r="AQ82" s="151">
        <f t="shared" si="51"/>
        <v>0</v>
      </c>
      <c r="AR82" s="151">
        <f t="shared" si="52"/>
        <v>0</v>
      </c>
      <c r="AS82" s="150">
        <f t="shared" si="53"/>
        <v>0</v>
      </c>
      <c r="AT82" s="151">
        <f t="shared" si="53"/>
        <v>0</v>
      </c>
      <c r="AU82" s="151">
        <f t="shared" si="53"/>
        <v>0</v>
      </c>
      <c r="AV82" s="154"/>
      <c r="AW82" s="151">
        <f t="shared" si="54"/>
        <v>0</v>
      </c>
      <c r="AX82" s="151">
        <f t="shared" si="55"/>
        <v>0</v>
      </c>
      <c r="AY82" s="150"/>
      <c r="AZ82" s="151">
        <v>0</v>
      </c>
      <c r="BA82" s="151">
        <f t="shared" si="56"/>
        <v>0</v>
      </c>
      <c r="BB82" s="150">
        <f t="shared" si="57"/>
        <v>0</v>
      </c>
      <c r="BC82" s="151">
        <f t="shared" si="57"/>
        <v>0</v>
      </c>
      <c r="BD82" s="151">
        <f t="shared" si="57"/>
        <v>0</v>
      </c>
      <c r="BE82" s="150">
        <v>0</v>
      </c>
      <c r="BF82" s="151">
        <f t="shared" si="58"/>
        <v>0</v>
      </c>
      <c r="BG82" s="151">
        <f t="shared" si="59"/>
        <v>0</v>
      </c>
      <c r="BH82" s="150">
        <v>2</v>
      </c>
      <c r="BI82" s="151">
        <v>9.2760000000000105</v>
      </c>
      <c r="BJ82" s="151">
        <f t="shared" si="60"/>
        <v>55.656000000000063</v>
      </c>
      <c r="BK82" s="150">
        <f t="shared" si="61"/>
        <v>2</v>
      </c>
      <c r="BL82" s="151">
        <f t="shared" si="61"/>
        <v>9.2760000000000105</v>
      </c>
      <c r="BM82" s="151">
        <f t="shared" si="61"/>
        <v>55.656000000000063</v>
      </c>
      <c r="BN82" s="207">
        <f t="shared" si="62"/>
        <v>27.828000000000031</v>
      </c>
      <c r="BO82" s="208">
        <f t="shared" si="63"/>
        <v>55.7</v>
      </c>
    </row>
    <row r="83" spans="1:67" s="155" customFormat="1" ht="16.5">
      <c r="A83" s="148">
        <v>76</v>
      </c>
      <c r="B83" s="158" t="s">
        <v>601</v>
      </c>
      <c r="C83" s="150"/>
      <c r="D83" s="151">
        <f t="shared" si="32"/>
        <v>0</v>
      </c>
      <c r="E83" s="151">
        <f t="shared" si="33"/>
        <v>0</v>
      </c>
      <c r="F83" s="150"/>
      <c r="G83" s="150"/>
      <c r="H83" s="151">
        <f t="shared" si="34"/>
        <v>0</v>
      </c>
      <c r="I83" s="152">
        <f t="shared" si="35"/>
        <v>0</v>
      </c>
      <c r="J83" s="153">
        <f t="shared" si="35"/>
        <v>0</v>
      </c>
      <c r="K83" s="153">
        <f t="shared" si="35"/>
        <v>0</v>
      </c>
      <c r="L83" s="154">
        <v>0</v>
      </c>
      <c r="M83" s="151">
        <f t="shared" si="36"/>
        <v>0</v>
      </c>
      <c r="N83" s="151">
        <f t="shared" si="37"/>
        <v>0</v>
      </c>
      <c r="O83" s="150">
        <v>0</v>
      </c>
      <c r="P83" s="150">
        <v>0</v>
      </c>
      <c r="Q83" s="151">
        <f t="shared" si="38"/>
        <v>0</v>
      </c>
      <c r="R83" s="152">
        <f t="shared" si="39"/>
        <v>0</v>
      </c>
      <c r="S83" s="153">
        <f t="shared" si="39"/>
        <v>0</v>
      </c>
      <c r="T83" s="153">
        <f t="shared" si="39"/>
        <v>0</v>
      </c>
      <c r="U83" s="154"/>
      <c r="V83" s="151">
        <f t="shared" si="40"/>
        <v>0</v>
      </c>
      <c r="W83" s="151">
        <f t="shared" si="41"/>
        <v>0</v>
      </c>
      <c r="X83" s="150"/>
      <c r="Y83" s="151">
        <f t="shared" si="42"/>
        <v>0</v>
      </c>
      <c r="Z83" s="151">
        <f t="shared" si="43"/>
        <v>0</v>
      </c>
      <c r="AA83" s="152">
        <f t="shared" si="44"/>
        <v>0</v>
      </c>
      <c r="AB83" s="153">
        <f t="shared" si="44"/>
        <v>0</v>
      </c>
      <c r="AC83" s="153">
        <f t="shared" si="44"/>
        <v>0</v>
      </c>
      <c r="AD83" s="154"/>
      <c r="AE83" s="151">
        <f t="shared" si="45"/>
        <v>0</v>
      </c>
      <c r="AF83" s="151">
        <f t="shared" si="46"/>
        <v>0</v>
      </c>
      <c r="AG83" s="150"/>
      <c r="AH83" s="151">
        <v>0</v>
      </c>
      <c r="AI83" s="151">
        <f t="shared" si="47"/>
        <v>0</v>
      </c>
      <c r="AJ83" s="150">
        <f t="shared" si="48"/>
        <v>0</v>
      </c>
      <c r="AK83" s="151">
        <f t="shared" si="48"/>
        <v>0</v>
      </c>
      <c r="AL83" s="151">
        <f t="shared" si="48"/>
        <v>0</v>
      </c>
      <c r="AM83" s="154"/>
      <c r="AN83" s="151">
        <f t="shared" si="49"/>
        <v>0</v>
      </c>
      <c r="AO83" s="151">
        <f t="shared" si="50"/>
        <v>0</v>
      </c>
      <c r="AP83" s="150"/>
      <c r="AQ83" s="151">
        <f t="shared" si="51"/>
        <v>0</v>
      </c>
      <c r="AR83" s="151">
        <f t="shared" si="52"/>
        <v>0</v>
      </c>
      <c r="AS83" s="150">
        <f t="shared" si="53"/>
        <v>0</v>
      </c>
      <c r="AT83" s="151">
        <f t="shared" si="53"/>
        <v>0</v>
      </c>
      <c r="AU83" s="151">
        <f t="shared" si="53"/>
        <v>0</v>
      </c>
      <c r="AV83" s="154"/>
      <c r="AW83" s="151">
        <f t="shared" si="54"/>
        <v>0</v>
      </c>
      <c r="AX83" s="151">
        <f t="shared" si="55"/>
        <v>0</v>
      </c>
      <c r="AY83" s="150"/>
      <c r="AZ83" s="151">
        <v>0</v>
      </c>
      <c r="BA83" s="151">
        <f t="shared" si="56"/>
        <v>0</v>
      </c>
      <c r="BB83" s="150">
        <f t="shared" si="57"/>
        <v>0</v>
      </c>
      <c r="BC83" s="151">
        <f t="shared" si="57"/>
        <v>0</v>
      </c>
      <c r="BD83" s="151">
        <f t="shared" si="57"/>
        <v>0</v>
      </c>
      <c r="BE83" s="150">
        <v>5</v>
      </c>
      <c r="BF83" s="151">
        <f t="shared" si="58"/>
        <v>23.42</v>
      </c>
      <c r="BG83" s="151">
        <f t="shared" si="59"/>
        <v>140.52000000000001</v>
      </c>
      <c r="BH83" s="150">
        <v>0</v>
      </c>
      <c r="BI83" s="151">
        <v>0</v>
      </c>
      <c r="BJ83" s="151">
        <f t="shared" si="60"/>
        <v>0</v>
      </c>
      <c r="BK83" s="150">
        <f t="shared" si="61"/>
        <v>5</v>
      </c>
      <c r="BL83" s="151">
        <f t="shared" si="61"/>
        <v>23.42</v>
      </c>
      <c r="BM83" s="151">
        <f t="shared" si="61"/>
        <v>140.52000000000001</v>
      </c>
      <c r="BN83" s="207">
        <f t="shared" si="62"/>
        <v>70.260000000000005</v>
      </c>
      <c r="BO83" s="208">
        <f t="shared" si="63"/>
        <v>140.5</v>
      </c>
    </row>
    <row r="84" spans="1:67" s="155" customFormat="1" ht="16.5">
      <c r="A84" s="148">
        <v>77</v>
      </c>
      <c r="B84" s="158" t="s">
        <v>424</v>
      </c>
      <c r="C84" s="150"/>
      <c r="D84" s="151">
        <f t="shared" si="32"/>
        <v>0</v>
      </c>
      <c r="E84" s="151">
        <f t="shared" si="33"/>
        <v>0</v>
      </c>
      <c r="F84" s="150"/>
      <c r="G84" s="150"/>
      <c r="H84" s="151">
        <f t="shared" si="34"/>
        <v>0</v>
      </c>
      <c r="I84" s="152">
        <f t="shared" si="35"/>
        <v>0</v>
      </c>
      <c r="J84" s="153">
        <f t="shared" si="35"/>
        <v>0</v>
      </c>
      <c r="K84" s="153">
        <f t="shared" si="35"/>
        <v>0</v>
      </c>
      <c r="L84" s="154">
        <v>0</v>
      </c>
      <c r="M84" s="151">
        <f t="shared" si="36"/>
        <v>0</v>
      </c>
      <c r="N84" s="151">
        <f t="shared" si="37"/>
        <v>0</v>
      </c>
      <c r="O84" s="150">
        <v>0</v>
      </c>
      <c r="P84" s="150">
        <v>0</v>
      </c>
      <c r="Q84" s="151">
        <f t="shared" si="38"/>
        <v>0</v>
      </c>
      <c r="R84" s="152">
        <f t="shared" si="39"/>
        <v>0</v>
      </c>
      <c r="S84" s="153">
        <f t="shared" si="39"/>
        <v>0</v>
      </c>
      <c r="T84" s="153">
        <f t="shared" si="39"/>
        <v>0</v>
      </c>
      <c r="U84" s="154"/>
      <c r="V84" s="151">
        <f t="shared" si="40"/>
        <v>0</v>
      </c>
      <c r="W84" s="151">
        <f t="shared" si="41"/>
        <v>0</v>
      </c>
      <c r="X84" s="150"/>
      <c r="Y84" s="151">
        <f t="shared" si="42"/>
        <v>0</v>
      </c>
      <c r="Z84" s="151">
        <f t="shared" si="43"/>
        <v>0</v>
      </c>
      <c r="AA84" s="152">
        <f t="shared" si="44"/>
        <v>0</v>
      </c>
      <c r="AB84" s="153">
        <f t="shared" si="44"/>
        <v>0</v>
      </c>
      <c r="AC84" s="153">
        <f t="shared" si="44"/>
        <v>0</v>
      </c>
      <c r="AD84" s="154"/>
      <c r="AE84" s="151">
        <f t="shared" si="45"/>
        <v>0</v>
      </c>
      <c r="AF84" s="151">
        <f t="shared" si="46"/>
        <v>0</v>
      </c>
      <c r="AG84" s="150"/>
      <c r="AH84" s="151">
        <v>0</v>
      </c>
      <c r="AI84" s="151">
        <f t="shared" si="47"/>
        <v>0</v>
      </c>
      <c r="AJ84" s="150">
        <f t="shared" si="48"/>
        <v>0</v>
      </c>
      <c r="AK84" s="151">
        <f t="shared" si="48"/>
        <v>0</v>
      </c>
      <c r="AL84" s="151">
        <f t="shared" si="48"/>
        <v>0</v>
      </c>
      <c r="AM84" s="154"/>
      <c r="AN84" s="151">
        <f t="shared" si="49"/>
        <v>0</v>
      </c>
      <c r="AO84" s="151">
        <f t="shared" si="50"/>
        <v>0</v>
      </c>
      <c r="AP84" s="150"/>
      <c r="AQ84" s="151">
        <f t="shared" si="51"/>
        <v>0</v>
      </c>
      <c r="AR84" s="151">
        <f t="shared" si="52"/>
        <v>0</v>
      </c>
      <c r="AS84" s="150">
        <f t="shared" si="53"/>
        <v>0</v>
      </c>
      <c r="AT84" s="151">
        <f t="shared" si="53"/>
        <v>0</v>
      </c>
      <c r="AU84" s="151">
        <f t="shared" si="53"/>
        <v>0</v>
      </c>
      <c r="AV84" s="154"/>
      <c r="AW84" s="151">
        <f t="shared" si="54"/>
        <v>0</v>
      </c>
      <c r="AX84" s="151">
        <f t="shared" si="55"/>
        <v>0</v>
      </c>
      <c r="AY84" s="150"/>
      <c r="AZ84" s="151">
        <v>0</v>
      </c>
      <c r="BA84" s="151">
        <f t="shared" si="56"/>
        <v>0</v>
      </c>
      <c r="BB84" s="150">
        <f t="shared" si="57"/>
        <v>0</v>
      </c>
      <c r="BC84" s="151">
        <f t="shared" si="57"/>
        <v>0</v>
      </c>
      <c r="BD84" s="151">
        <f t="shared" si="57"/>
        <v>0</v>
      </c>
      <c r="BE84" s="150">
        <v>1</v>
      </c>
      <c r="BF84" s="151">
        <f t="shared" si="58"/>
        <v>4.6840000000000002</v>
      </c>
      <c r="BG84" s="151">
        <f t="shared" si="59"/>
        <v>28.103999999999999</v>
      </c>
      <c r="BH84" s="150">
        <v>0</v>
      </c>
      <c r="BI84" s="151">
        <v>0</v>
      </c>
      <c r="BJ84" s="151">
        <f t="shared" si="60"/>
        <v>0</v>
      </c>
      <c r="BK84" s="150">
        <f t="shared" si="61"/>
        <v>1</v>
      </c>
      <c r="BL84" s="151">
        <f t="shared" si="61"/>
        <v>4.6840000000000002</v>
      </c>
      <c r="BM84" s="151">
        <f t="shared" si="61"/>
        <v>28.103999999999999</v>
      </c>
      <c r="BN84" s="207">
        <f t="shared" si="62"/>
        <v>14.052</v>
      </c>
      <c r="BO84" s="208">
        <f t="shared" si="63"/>
        <v>28.1</v>
      </c>
    </row>
    <row r="85" spans="1:67" s="155" customFormat="1" ht="16.5">
      <c r="A85" s="148">
        <v>78</v>
      </c>
      <c r="B85" s="158" t="s">
        <v>602</v>
      </c>
      <c r="C85" s="150"/>
      <c r="D85" s="151">
        <f t="shared" si="32"/>
        <v>0</v>
      </c>
      <c r="E85" s="151">
        <f t="shared" si="33"/>
        <v>0</v>
      </c>
      <c r="F85" s="150"/>
      <c r="G85" s="150"/>
      <c r="H85" s="151">
        <f t="shared" si="34"/>
        <v>0</v>
      </c>
      <c r="I85" s="152">
        <f t="shared" si="35"/>
        <v>0</v>
      </c>
      <c r="J85" s="153">
        <f t="shared" si="35"/>
        <v>0</v>
      </c>
      <c r="K85" s="153">
        <f t="shared" si="35"/>
        <v>0</v>
      </c>
      <c r="L85" s="154">
        <v>0</v>
      </c>
      <c r="M85" s="151">
        <f t="shared" si="36"/>
        <v>0</v>
      </c>
      <c r="N85" s="151">
        <f t="shared" si="37"/>
        <v>0</v>
      </c>
      <c r="O85" s="150">
        <v>0</v>
      </c>
      <c r="P85" s="150">
        <v>0</v>
      </c>
      <c r="Q85" s="151">
        <f t="shared" si="38"/>
        <v>0</v>
      </c>
      <c r="R85" s="152">
        <f t="shared" si="39"/>
        <v>0</v>
      </c>
      <c r="S85" s="153">
        <f t="shared" si="39"/>
        <v>0</v>
      </c>
      <c r="T85" s="153">
        <f t="shared" si="39"/>
        <v>0</v>
      </c>
      <c r="U85" s="154"/>
      <c r="V85" s="151">
        <f t="shared" si="40"/>
        <v>0</v>
      </c>
      <c r="W85" s="151">
        <f t="shared" si="41"/>
        <v>0</v>
      </c>
      <c r="X85" s="150"/>
      <c r="Y85" s="151">
        <f t="shared" si="42"/>
        <v>0</v>
      </c>
      <c r="Z85" s="151">
        <f t="shared" si="43"/>
        <v>0</v>
      </c>
      <c r="AA85" s="152">
        <f t="shared" si="44"/>
        <v>0</v>
      </c>
      <c r="AB85" s="153">
        <f t="shared" si="44"/>
        <v>0</v>
      </c>
      <c r="AC85" s="153">
        <f t="shared" si="44"/>
        <v>0</v>
      </c>
      <c r="AD85" s="154"/>
      <c r="AE85" s="151">
        <f t="shared" si="45"/>
        <v>0</v>
      </c>
      <c r="AF85" s="151">
        <f t="shared" si="46"/>
        <v>0</v>
      </c>
      <c r="AG85" s="150"/>
      <c r="AH85" s="151">
        <v>0</v>
      </c>
      <c r="AI85" s="151">
        <f t="shared" si="47"/>
        <v>0</v>
      </c>
      <c r="AJ85" s="150">
        <f t="shared" si="48"/>
        <v>0</v>
      </c>
      <c r="AK85" s="151">
        <f t="shared" si="48"/>
        <v>0</v>
      </c>
      <c r="AL85" s="151">
        <f t="shared" si="48"/>
        <v>0</v>
      </c>
      <c r="AM85" s="154"/>
      <c r="AN85" s="151">
        <f t="shared" si="49"/>
        <v>0</v>
      </c>
      <c r="AO85" s="151">
        <f t="shared" si="50"/>
        <v>0</v>
      </c>
      <c r="AP85" s="150"/>
      <c r="AQ85" s="151">
        <f t="shared" si="51"/>
        <v>0</v>
      </c>
      <c r="AR85" s="151">
        <f t="shared" si="52"/>
        <v>0</v>
      </c>
      <c r="AS85" s="150">
        <f t="shared" si="53"/>
        <v>0</v>
      </c>
      <c r="AT85" s="151">
        <f t="shared" si="53"/>
        <v>0</v>
      </c>
      <c r="AU85" s="151">
        <f t="shared" si="53"/>
        <v>0</v>
      </c>
      <c r="AV85" s="154"/>
      <c r="AW85" s="151">
        <f t="shared" si="54"/>
        <v>0</v>
      </c>
      <c r="AX85" s="151">
        <f t="shared" si="55"/>
        <v>0</v>
      </c>
      <c r="AY85" s="150"/>
      <c r="AZ85" s="151">
        <v>0</v>
      </c>
      <c r="BA85" s="151">
        <f t="shared" si="56"/>
        <v>0</v>
      </c>
      <c r="BB85" s="150">
        <f t="shared" si="57"/>
        <v>0</v>
      </c>
      <c r="BC85" s="151">
        <f t="shared" si="57"/>
        <v>0</v>
      </c>
      <c r="BD85" s="151">
        <f t="shared" si="57"/>
        <v>0</v>
      </c>
      <c r="BE85" s="150">
        <v>0</v>
      </c>
      <c r="BF85" s="151">
        <f t="shared" si="58"/>
        <v>0</v>
      </c>
      <c r="BG85" s="151">
        <f t="shared" si="59"/>
        <v>0</v>
      </c>
      <c r="BH85" s="150">
        <v>0</v>
      </c>
      <c r="BI85" s="151">
        <v>0</v>
      </c>
      <c r="BJ85" s="151">
        <f t="shared" si="60"/>
        <v>0</v>
      </c>
      <c r="BK85" s="150">
        <f t="shared" si="61"/>
        <v>0</v>
      </c>
      <c r="BL85" s="151">
        <f t="shared" si="61"/>
        <v>0</v>
      </c>
      <c r="BM85" s="151">
        <f t="shared" si="61"/>
        <v>0</v>
      </c>
      <c r="BN85" s="207">
        <f t="shared" si="62"/>
        <v>0</v>
      </c>
      <c r="BO85" s="208">
        <f t="shared" si="63"/>
        <v>0</v>
      </c>
    </row>
    <row r="86" spans="1:67" s="155" customFormat="1" ht="16.5">
      <c r="A86" s="148">
        <v>79</v>
      </c>
      <c r="B86" s="158" t="s">
        <v>603</v>
      </c>
      <c r="C86" s="150"/>
      <c r="D86" s="151">
        <f t="shared" si="32"/>
        <v>0</v>
      </c>
      <c r="E86" s="151">
        <f t="shared" si="33"/>
        <v>0</v>
      </c>
      <c r="F86" s="150"/>
      <c r="G86" s="150"/>
      <c r="H86" s="151">
        <f t="shared" si="34"/>
        <v>0</v>
      </c>
      <c r="I86" s="152">
        <f t="shared" si="35"/>
        <v>0</v>
      </c>
      <c r="J86" s="153">
        <f t="shared" si="35"/>
        <v>0</v>
      </c>
      <c r="K86" s="153">
        <f t="shared" si="35"/>
        <v>0</v>
      </c>
      <c r="L86" s="154">
        <v>0</v>
      </c>
      <c r="M86" s="151">
        <f t="shared" si="36"/>
        <v>0</v>
      </c>
      <c r="N86" s="151">
        <f t="shared" si="37"/>
        <v>0</v>
      </c>
      <c r="O86" s="150">
        <v>0</v>
      </c>
      <c r="P86" s="150">
        <v>0</v>
      </c>
      <c r="Q86" s="151">
        <f t="shared" si="38"/>
        <v>0</v>
      </c>
      <c r="R86" s="152">
        <f t="shared" si="39"/>
        <v>0</v>
      </c>
      <c r="S86" s="153">
        <f t="shared" si="39"/>
        <v>0</v>
      </c>
      <c r="T86" s="153">
        <f t="shared" si="39"/>
        <v>0</v>
      </c>
      <c r="U86" s="154"/>
      <c r="V86" s="151">
        <f t="shared" si="40"/>
        <v>0</v>
      </c>
      <c r="W86" s="151">
        <f t="shared" si="41"/>
        <v>0</v>
      </c>
      <c r="X86" s="150"/>
      <c r="Y86" s="151">
        <f t="shared" si="42"/>
        <v>0</v>
      </c>
      <c r="Z86" s="151">
        <f t="shared" si="43"/>
        <v>0</v>
      </c>
      <c r="AA86" s="152">
        <f t="shared" si="44"/>
        <v>0</v>
      </c>
      <c r="AB86" s="153">
        <f t="shared" si="44"/>
        <v>0</v>
      </c>
      <c r="AC86" s="153">
        <f t="shared" si="44"/>
        <v>0</v>
      </c>
      <c r="AD86" s="154"/>
      <c r="AE86" s="151">
        <f t="shared" si="45"/>
        <v>0</v>
      </c>
      <c r="AF86" s="151">
        <f t="shared" si="46"/>
        <v>0</v>
      </c>
      <c r="AG86" s="150"/>
      <c r="AH86" s="151">
        <v>0</v>
      </c>
      <c r="AI86" s="151">
        <f t="shared" si="47"/>
        <v>0</v>
      </c>
      <c r="AJ86" s="150">
        <f t="shared" si="48"/>
        <v>0</v>
      </c>
      <c r="AK86" s="151">
        <f t="shared" si="48"/>
        <v>0</v>
      </c>
      <c r="AL86" s="151">
        <f t="shared" si="48"/>
        <v>0</v>
      </c>
      <c r="AM86" s="154"/>
      <c r="AN86" s="151">
        <f t="shared" si="49"/>
        <v>0</v>
      </c>
      <c r="AO86" s="151">
        <f t="shared" si="50"/>
        <v>0</v>
      </c>
      <c r="AP86" s="150"/>
      <c r="AQ86" s="151">
        <f t="shared" si="51"/>
        <v>0</v>
      </c>
      <c r="AR86" s="151">
        <f t="shared" si="52"/>
        <v>0</v>
      </c>
      <c r="AS86" s="150">
        <f t="shared" si="53"/>
        <v>0</v>
      </c>
      <c r="AT86" s="151">
        <f t="shared" si="53"/>
        <v>0</v>
      </c>
      <c r="AU86" s="151">
        <f t="shared" si="53"/>
        <v>0</v>
      </c>
      <c r="AV86" s="154"/>
      <c r="AW86" s="151">
        <f t="shared" si="54"/>
        <v>0</v>
      </c>
      <c r="AX86" s="151">
        <f t="shared" si="55"/>
        <v>0</v>
      </c>
      <c r="AY86" s="150"/>
      <c r="AZ86" s="151">
        <v>0</v>
      </c>
      <c r="BA86" s="151">
        <f t="shared" si="56"/>
        <v>0</v>
      </c>
      <c r="BB86" s="150">
        <f t="shared" si="57"/>
        <v>0</v>
      </c>
      <c r="BC86" s="151">
        <f t="shared" si="57"/>
        <v>0</v>
      </c>
      <c r="BD86" s="151">
        <f t="shared" si="57"/>
        <v>0</v>
      </c>
      <c r="BE86" s="150">
        <v>2</v>
      </c>
      <c r="BF86" s="151">
        <f t="shared" si="58"/>
        <v>9.3680000000000003</v>
      </c>
      <c r="BG86" s="151">
        <f t="shared" si="59"/>
        <v>56.207999999999998</v>
      </c>
      <c r="BH86" s="150">
        <v>0</v>
      </c>
      <c r="BI86" s="151">
        <v>0</v>
      </c>
      <c r="BJ86" s="151">
        <f t="shared" si="60"/>
        <v>0</v>
      </c>
      <c r="BK86" s="150">
        <f t="shared" si="61"/>
        <v>2</v>
      </c>
      <c r="BL86" s="151">
        <f t="shared" si="61"/>
        <v>9.3680000000000003</v>
      </c>
      <c r="BM86" s="151">
        <f t="shared" si="61"/>
        <v>56.207999999999998</v>
      </c>
      <c r="BN86" s="207">
        <f t="shared" si="62"/>
        <v>28.103999999999999</v>
      </c>
      <c r="BO86" s="208">
        <f t="shared" si="63"/>
        <v>56.2</v>
      </c>
    </row>
    <row r="87" spans="1:67" s="155" customFormat="1" ht="16.5">
      <c r="A87" s="148">
        <v>80</v>
      </c>
      <c r="B87" s="158" t="s">
        <v>604</v>
      </c>
      <c r="C87" s="150"/>
      <c r="D87" s="151">
        <f t="shared" si="32"/>
        <v>0</v>
      </c>
      <c r="E87" s="151">
        <f t="shared" si="33"/>
        <v>0</v>
      </c>
      <c r="F87" s="150"/>
      <c r="G87" s="150"/>
      <c r="H87" s="151">
        <f t="shared" si="34"/>
        <v>0</v>
      </c>
      <c r="I87" s="152">
        <f t="shared" si="35"/>
        <v>0</v>
      </c>
      <c r="J87" s="153">
        <f t="shared" si="35"/>
        <v>0</v>
      </c>
      <c r="K87" s="153">
        <f t="shared" si="35"/>
        <v>0</v>
      </c>
      <c r="L87" s="154">
        <v>0</v>
      </c>
      <c r="M87" s="151">
        <f t="shared" si="36"/>
        <v>0</v>
      </c>
      <c r="N87" s="151">
        <f t="shared" si="37"/>
        <v>0</v>
      </c>
      <c r="O87" s="150">
        <v>0</v>
      </c>
      <c r="P87" s="150">
        <v>0</v>
      </c>
      <c r="Q87" s="151">
        <f t="shared" si="38"/>
        <v>0</v>
      </c>
      <c r="R87" s="152">
        <f t="shared" si="39"/>
        <v>0</v>
      </c>
      <c r="S87" s="153">
        <f t="shared" si="39"/>
        <v>0</v>
      </c>
      <c r="T87" s="153">
        <f t="shared" si="39"/>
        <v>0</v>
      </c>
      <c r="U87" s="154"/>
      <c r="V87" s="151">
        <f t="shared" si="40"/>
        <v>0</v>
      </c>
      <c r="W87" s="151">
        <f t="shared" si="41"/>
        <v>0</v>
      </c>
      <c r="X87" s="150"/>
      <c r="Y87" s="151">
        <f t="shared" si="42"/>
        <v>0</v>
      </c>
      <c r="Z87" s="151">
        <f t="shared" si="43"/>
        <v>0</v>
      </c>
      <c r="AA87" s="152">
        <f t="shared" si="44"/>
        <v>0</v>
      </c>
      <c r="AB87" s="153">
        <f t="shared" si="44"/>
        <v>0</v>
      </c>
      <c r="AC87" s="153">
        <f t="shared" si="44"/>
        <v>0</v>
      </c>
      <c r="AD87" s="154"/>
      <c r="AE87" s="151">
        <f t="shared" si="45"/>
        <v>0</v>
      </c>
      <c r="AF87" s="151">
        <f t="shared" si="46"/>
        <v>0</v>
      </c>
      <c r="AG87" s="150"/>
      <c r="AH87" s="151">
        <v>0</v>
      </c>
      <c r="AI87" s="151">
        <f t="shared" si="47"/>
        <v>0</v>
      </c>
      <c r="AJ87" s="150">
        <f t="shared" si="48"/>
        <v>0</v>
      </c>
      <c r="AK87" s="151">
        <f t="shared" si="48"/>
        <v>0</v>
      </c>
      <c r="AL87" s="151">
        <f t="shared" si="48"/>
        <v>0</v>
      </c>
      <c r="AM87" s="154"/>
      <c r="AN87" s="151">
        <f t="shared" si="49"/>
        <v>0</v>
      </c>
      <c r="AO87" s="151">
        <f t="shared" si="50"/>
        <v>0</v>
      </c>
      <c r="AP87" s="150"/>
      <c r="AQ87" s="151">
        <f t="shared" si="51"/>
        <v>0</v>
      </c>
      <c r="AR87" s="151">
        <f t="shared" si="52"/>
        <v>0</v>
      </c>
      <c r="AS87" s="150">
        <f t="shared" si="53"/>
        <v>0</v>
      </c>
      <c r="AT87" s="151">
        <f t="shared" si="53"/>
        <v>0</v>
      </c>
      <c r="AU87" s="151">
        <f t="shared" si="53"/>
        <v>0</v>
      </c>
      <c r="AV87" s="154"/>
      <c r="AW87" s="151">
        <f t="shared" si="54"/>
        <v>0</v>
      </c>
      <c r="AX87" s="151">
        <f t="shared" si="55"/>
        <v>0</v>
      </c>
      <c r="AY87" s="150"/>
      <c r="AZ87" s="151">
        <v>0</v>
      </c>
      <c r="BA87" s="151">
        <f t="shared" si="56"/>
        <v>0</v>
      </c>
      <c r="BB87" s="150">
        <f t="shared" si="57"/>
        <v>0</v>
      </c>
      <c r="BC87" s="151">
        <f t="shared" si="57"/>
        <v>0</v>
      </c>
      <c r="BD87" s="151">
        <f t="shared" si="57"/>
        <v>0</v>
      </c>
      <c r="BE87" s="150">
        <v>3</v>
      </c>
      <c r="BF87" s="151">
        <f t="shared" si="58"/>
        <v>14.052</v>
      </c>
      <c r="BG87" s="151">
        <f t="shared" si="59"/>
        <v>84.311999999999998</v>
      </c>
      <c r="BH87" s="150">
        <v>0</v>
      </c>
      <c r="BI87" s="151">
        <v>0</v>
      </c>
      <c r="BJ87" s="151">
        <f t="shared" si="60"/>
        <v>0</v>
      </c>
      <c r="BK87" s="150">
        <f t="shared" si="61"/>
        <v>3</v>
      </c>
      <c r="BL87" s="151">
        <f t="shared" si="61"/>
        <v>14.052</v>
      </c>
      <c r="BM87" s="151">
        <f t="shared" si="61"/>
        <v>84.311999999999998</v>
      </c>
      <c r="BN87" s="207">
        <f t="shared" si="62"/>
        <v>42.155999999999999</v>
      </c>
      <c r="BO87" s="208">
        <f t="shared" si="63"/>
        <v>84.3</v>
      </c>
    </row>
    <row r="88" spans="1:67" s="155" customFormat="1" ht="16.5">
      <c r="A88" s="148">
        <v>81</v>
      </c>
      <c r="B88" s="158" t="s">
        <v>605</v>
      </c>
      <c r="C88" s="150"/>
      <c r="D88" s="151">
        <f t="shared" si="32"/>
        <v>0</v>
      </c>
      <c r="E88" s="151">
        <f t="shared" si="33"/>
        <v>0</v>
      </c>
      <c r="F88" s="150"/>
      <c r="G88" s="150"/>
      <c r="H88" s="151">
        <f t="shared" si="34"/>
        <v>0</v>
      </c>
      <c r="I88" s="152">
        <f t="shared" si="35"/>
        <v>0</v>
      </c>
      <c r="J88" s="153">
        <f t="shared" si="35"/>
        <v>0</v>
      </c>
      <c r="K88" s="153">
        <f t="shared" si="35"/>
        <v>0</v>
      </c>
      <c r="L88" s="154">
        <v>0</v>
      </c>
      <c r="M88" s="151">
        <f t="shared" si="36"/>
        <v>0</v>
      </c>
      <c r="N88" s="151">
        <f t="shared" si="37"/>
        <v>0</v>
      </c>
      <c r="O88" s="150">
        <v>0</v>
      </c>
      <c r="P88" s="150">
        <v>0</v>
      </c>
      <c r="Q88" s="151">
        <f t="shared" si="38"/>
        <v>0</v>
      </c>
      <c r="R88" s="152">
        <f t="shared" si="39"/>
        <v>0</v>
      </c>
      <c r="S88" s="153">
        <f t="shared" si="39"/>
        <v>0</v>
      </c>
      <c r="T88" s="153">
        <f t="shared" si="39"/>
        <v>0</v>
      </c>
      <c r="U88" s="154"/>
      <c r="V88" s="151">
        <f t="shared" si="40"/>
        <v>0</v>
      </c>
      <c r="W88" s="151">
        <f t="shared" si="41"/>
        <v>0</v>
      </c>
      <c r="X88" s="150"/>
      <c r="Y88" s="151">
        <f t="shared" si="42"/>
        <v>0</v>
      </c>
      <c r="Z88" s="151">
        <f t="shared" si="43"/>
        <v>0</v>
      </c>
      <c r="AA88" s="152">
        <f t="shared" si="44"/>
        <v>0</v>
      </c>
      <c r="AB88" s="153">
        <f t="shared" si="44"/>
        <v>0</v>
      </c>
      <c r="AC88" s="153">
        <f t="shared" si="44"/>
        <v>0</v>
      </c>
      <c r="AD88" s="154"/>
      <c r="AE88" s="151">
        <f t="shared" si="45"/>
        <v>0</v>
      </c>
      <c r="AF88" s="151">
        <f t="shared" si="46"/>
        <v>0</v>
      </c>
      <c r="AG88" s="150"/>
      <c r="AH88" s="151">
        <v>0</v>
      </c>
      <c r="AI88" s="151">
        <f t="shared" si="47"/>
        <v>0</v>
      </c>
      <c r="AJ88" s="150">
        <f t="shared" si="48"/>
        <v>0</v>
      </c>
      <c r="AK88" s="151">
        <f t="shared" si="48"/>
        <v>0</v>
      </c>
      <c r="AL88" s="151">
        <f t="shared" si="48"/>
        <v>0</v>
      </c>
      <c r="AM88" s="154"/>
      <c r="AN88" s="151">
        <f t="shared" si="49"/>
        <v>0</v>
      </c>
      <c r="AO88" s="151">
        <f t="shared" si="50"/>
        <v>0</v>
      </c>
      <c r="AP88" s="150"/>
      <c r="AQ88" s="151">
        <f t="shared" si="51"/>
        <v>0</v>
      </c>
      <c r="AR88" s="151">
        <f t="shared" si="52"/>
        <v>0</v>
      </c>
      <c r="AS88" s="150">
        <f t="shared" si="53"/>
        <v>0</v>
      </c>
      <c r="AT88" s="151">
        <f t="shared" si="53"/>
        <v>0</v>
      </c>
      <c r="AU88" s="151">
        <f t="shared" si="53"/>
        <v>0</v>
      </c>
      <c r="AV88" s="154"/>
      <c r="AW88" s="151">
        <f t="shared" si="54"/>
        <v>0</v>
      </c>
      <c r="AX88" s="151">
        <f t="shared" si="55"/>
        <v>0</v>
      </c>
      <c r="AY88" s="150"/>
      <c r="AZ88" s="151">
        <v>0</v>
      </c>
      <c r="BA88" s="151">
        <f t="shared" si="56"/>
        <v>0</v>
      </c>
      <c r="BB88" s="150">
        <f t="shared" si="57"/>
        <v>0</v>
      </c>
      <c r="BC88" s="151">
        <f t="shared" si="57"/>
        <v>0</v>
      </c>
      <c r="BD88" s="151">
        <f t="shared" si="57"/>
        <v>0</v>
      </c>
      <c r="BE88" s="150">
        <v>76</v>
      </c>
      <c r="BF88" s="151">
        <f t="shared" si="58"/>
        <v>355.98400000000004</v>
      </c>
      <c r="BG88" s="151">
        <f t="shared" si="59"/>
        <v>2135.9040000000005</v>
      </c>
      <c r="BH88" s="150">
        <v>24</v>
      </c>
      <c r="BI88" s="151">
        <v>67.296000000000035</v>
      </c>
      <c r="BJ88" s="151">
        <f t="shared" si="60"/>
        <v>403.77600000000018</v>
      </c>
      <c r="BK88" s="150">
        <f t="shared" si="61"/>
        <v>100</v>
      </c>
      <c r="BL88" s="151">
        <f t="shared" si="61"/>
        <v>423.28000000000009</v>
      </c>
      <c r="BM88" s="151">
        <f t="shared" si="61"/>
        <v>2539.6800000000007</v>
      </c>
      <c r="BN88" s="207">
        <f t="shared" si="62"/>
        <v>1269.8400000000004</v>
      </c>
      <c r="BO88" s="208">
        <f t="shared" si="63"/>
        <v>2539.6999999999998</v>
      </c>
    </row>
    <row r="89" spans="1:67" s="155" customFormat="1" ht="16.5">
      <c r="A89" s="148">
        <v>82</v>
      </c>
      <c r="B89" s="158" t="s">
        <v>606</v>
      </c>
      <c r="C89" s="150"/>
      <c r="D89" s="151">
        <f t="shared" si="32"/>
        <v>0</v>
      </c>
      <c r="E89" s="151">
        <f t="shared" si="33"/>
        <v>0</v>
      </c>
      <c r="F89" s="150"/>
      <c r="G89" s="150"/>
      <c r="H89" s="151">
        <f t="shared" si="34"/>
        <v>0</v>
      </c>
      <c r="I89" s="152">
        <f t="shared" si="35"/>
        <v>0</v>
      </c>
      <c r="J89" s="153">
        <f t="shared" si="35"/>
        <v>0</v>
      </c>
      <c r="K89" s="153">
        <f t="shared" si="35"/>
        <v>0</v>
      </c>
      <c r="L89" s="154">
        <v>0</v>
      </c>
      <c r="M89" s="151">
        <f t="shared" si="36"/>
        <v>0</v>
      </c>
      <c r="N89" s="151">
        <f t="shared" si="37"/>
        <v>0</v>
      </c>
      <c r="O89" s="150">
        <v>0</v>
      </c>
      <c r="P89" s="150">
        <v>0</v>
      </c>
      <c r="Q89" s="151">
        <f t="shared" si="38"/>
        <v>0</v>
      </c>
      <c r="R89" s="152">
        <f t="shared" si="39"/>
        <v>0</v>
      </c>
      <c r="S89" s="153">
        <f t="shared" si="39"/>
        <v>0</v>
      </c>
      <c r="T89" s="153">
        <f t="shared" si="39"/>
        <v>0</v>
      </c>
      <c r="U89" s="154"/>
      <c r="V89" s="151">
        <f t="shared" si="40"/>
        <v>0</v>
      </c>
      <c r="W89" s="151">
        <f t="shared" si="41"/>
        <v>0</v>
      </c>
      <c r="X89" s="150"/>
      <c r="Y89" s="151">
        <f t="shared" si="42"/>
        <v>0</v>
      </c>
      <c r="Z89" s="151">
        <f t="shared" si="43"/>
        <v>0</v>
      </c>
      <c r="AA89" s="152">
        <f t="shared" si="44"/>
        <v>0</v>
      </c>
      <c r="AB89" s="153">
        <f t="shared" si="44"/>
        <v>0</v>
      </c>
      <c r="AC89" s="153">
        <f t="shared" si="44"/>
        <v>0</v>
      </c>
      <c r="AD89" s="154"/>
      <c r="AE89" s="151">
        <f t="shared" si="45"/>
        <v>0</v>
      </c>
      <c r="AF89" s="151">
        <f t="shared" si="46"/>
        <v>0</v>
      </c>
      <c r="AG89" s="150"/>
      <c r="AH89" s="151">
        <v>0</v>
      </c>
      <c r="AI89" s="151">
        <f t="shared" si="47"/>
        <v>0</v>
      </c>
      <c r="AJ89" s="150">
        <f t="shared" si="48"/>
        <v>0</v>
      </c>
      <c r="AK89" s="151">
        <f t="shared" si="48"/>
        <v>0</v>
      </c>
      <c r="AL89" s="151">
        <f t="shared" si="48"/>
        <v>0</v>
      </c>
      <c r="AM89" s="154"/>
      <c r="AN89" s="151">
        <f t="shared" si="49"/>
        <v>0</v>
      </c>
      <c r="AO89" s="151">
        <f t="shared" si="50"/>
        <v>0</v>
      </c>
      <c r="AP89" s="150"/>
      <c r="AQ89" s="151">
        <f t="shared" si="51"/>
        <v>0</v>
      </c>
      <c r="AR89" s="151">
        <f t="shared" si="52"/>
        <v>0</v>
      </c>
      <c r="AS89" s="150">
        <f t="shared" si="53"/>
        <v>0</v>
      </c>
      <c r="AT89" s="151">
        <f t="shared" si="53"/>
        <v>0</v>
      </c>
      <c r="AU89" s="151">
        <f t="shared" si="53"/>
        <v>0</v>
      </c>
      <c r="AV89" s="154"/>
      <c r="AW89" s="151">
        <f t="shared" si="54"/>
        <v>0</v>
      </c>
      <c r="AX89" s="151">
        <f t="shared" si="55"/>
        <v>0</v>
      </c>
      <c r="AY89" s="150"/>
      <c r="AZ89" s="151">
        <v>0</v>
      </c>
      <c r="BA89" s="151">
        <f t="shared" si="56"/>
        <v>0</v>
      </c>
      <c r="BB89" s="150">
        <f t="shared" si="57"/>
        <v>0</v>
      </c>
      <c r="BC89" s="151">
        <f t="shared" si="57"/>
        <v>0</v>
      </c>
      <c r="BD89" s="151">
        <f t="shared" si="57"/>
        <v>0</v>
      </c>
      <c r="BE89" s="150">
        <v>4</v>
      </c>
      <c r="BF89" s="151">
        <f t="shared" si="58"/>
        <v>18.736000000000001</v>
      </c>
      <c r="BG89" s="151">
        <f t="shared" si="59"/>
        <v>112.416</v>
      </c>
      <c r="BH89" s="150">
        <v>0</v>
      </c>
      <c r="BI89" s="151">
        <v>0</v>
      </c>
      <c r="BJ89" s="151">
        <f t="shared" si="60"/>
        <v>0</v>
      </c>
      <c r="BK89" s="150">
        <f t="shared" si="61"/>
        <v>4</v>
      </c>
      <c r="BL89" s="151">
        <f t="shared" si="61"/>
        <v>18.736000000000001</v>
      </c>
      <c r="BM89" s="151">
        <f t="shared" si="61"/>
        <v>112.416</v>
      </c>
      <c r="BN89" s="207">
        <f t="shared" si="62"/>
        <v>56.207999999999998</v>
      </c>
      <c r="BO89" s="208">
        <f t="shared" si="63"/>
        <v>112.4</v>
      </c>
    </row>
    <row r="90" spans="1:67" s="155" customFormat="1" ht="16.5">
      <c r="A90" s="148">
        <v>83</v>
      </c>
      <c r="B90" s="158" t="s">
        <v>607</v>
      </c>
      <c r="C90" s="150"/>
      <c r="D90" s="151">
        <f t="shared" si="32"/>
        <v>0</v>
      </c>
      <c r="E90" s="151">
        <f t="shared" si="33"/>
        <v>0</v>
      </c>
      <c r="F90" s="150"/>
      <c r="G90" s="150"/>
      <c r="H90" s="151">
        <f t="shared" si="34"/>
        <v>0</v>
      </c>
      <c r="I90" s="152">
        <f t="shared" si="35"/>
        <v>0</v>
      </c>
      <c r="J90" s="153">
        <f t="shared" si="35"/>
        <v>0</v>
      </c>
      <c r="K90" s="153">
        <f t="shared" si="35"/>
        <v>0</v>
      </c>
      <c r="L90" s="154">
        <v>0</v>
      </c>
      <c r="M90" s="151">
        <f t="shared" si="36"/>
        <v>0</v>
      </c>
      <c r="N90" s="151">
        <f t="shared" si="37"/>
        <v>0</v>
      </c>
      <c r="O90" s="150">
        <v>0</v>
      </c>
      <c r="P90" s="150">
        <v>0</v>
      </c>
      <c r="Q90" s="151">
        <f t="shared" si="38"/>
        <v>0</v>
      </c>
      <c r="R90" s="152">
        <f t="shared" si="39"/>
        <v>0</v>
      </c>
      <c r="S90" s="153">
        <f t="shared" si="39"/>
        <v>0</v>
      </c>
      <c r="T90" s="153">
        <f t="shared" si="39"/>
        <v>0</v>
      </c>
      <c r="U90" s="154"/>
      <c r="V90" s="151">
        <f t="shared" si="40"/>
        <v>0</v>
      </c>
      <c r="W90" s="151">
        <f t="shared" si="41"/>
        <v>0</v>
      </c>
      <c r="X90" s="150"/>
      <c r="Y90" s="151">
        <f t="shared" si="42"/>
        <v>0</v>
      </c>
      <c r="Z90" s="151">
        <f t="shared" si="43"/>
        <v>0</v>
      </c>
      <c r="AA90" s="152">
        <f t="shared" si="44"/>
        <v>0</v>
      </c>
      <c r="AB90" s="153">
        <f t="shared" si="44"/>
        <v>0</v>
      </c>
      <c r="AC90" s="153">
        <f t="shared" si="44"/>
        <v>0</v>
      </c>
      <c r="AD90" s="154"/>
      <c r="AE90" s="151">
        <f t="shared" si="45"/>
        <v>0</v>
      </c>
      <c r="AF90" s="151">
        <f t="shared" si="46"/>
        <v>0</v>
      </c>
      <c r="AG90" s="150"/>
      <c r="AH90" s="151">
        <v>0</v>
      </c>
      <c r="AI90" s="151">
        <f t="shared" si="47"/>
        <v>0</v>
      </c>
      <c r="AJ90" s="150">
        <f t="shared" si="48"/>
        <v>0</v>
      </c>
      <c r="AK90" s="151">
        <f t="shared" si="48"/>
        <v>0</v>
      </c>
      <c r="AL90" s="151">
        <f t="shared" si="48"/>
        <v>0</v>
      </c>
      <c r="AM90" s="154"/>
      <c r="AN90" s="151">
        <f t="shared" si="49"/>
        <v>0</v>
      </c>
      <c r="AO90" s="151">
        <f t="shared" si="50"/>
        <v>0</v>
      </c>
      <c r="AP90" s="150"/>
      <c r="AQ90" s="151">
        <f t="shared" si="51"/>
        <v>0</v>
      </c>
      <c r="AR90" s="151">
        <f t="shared" si="52"/>
        <v>0</v>
      </c>
      <c r="AS90" s="150">
        <f t="shared" si="53"/>
        <v>0</v>
      </c>
      <c r="AT90" s="151">
        <f t="shared" si="53"/>
        <v>0</v>
      </c>
      <c r="AU90" s="151">
        <f t="shared" si="53"/>
        <v>0</v>
      </c>
      <c r="AV90" s="154"/>
      <c r="AW90" s="151">
        <f t="shared" si="54"/>
        <v>0</v>
      </c>
      <c r="AX90" s="151">
        <f t="shared" si="55"/>
        <v>0</v>
      </c>
      <c r="AY90" s="150"/>
      <c r="AZ90" s="151">
        <v>0</v>
      </c>
      <c r="BA90" s="151">
        <f t="shared" si="56"/>
        <v>0</v>
      </c>
      <c r="BB90" s="150">
        <f t="shared" si="57"/>
        <v>0</v>
      </c>
      <c r="BC90" s="151">
        <f t="shared" si="57"/>
        <v>0</v>
      </c>
      <c r="BD90" s="151">
        <f t="shared" si="57"/>
        <v>0</v>
      </c>
      <c r="BE90" s="150">
        <v>0</v>
      </c>
      <c r="BF90" s="151">
        <f t="shared" si="58"/>
        <v>0</v>
      </c>
      <c r="BG90" s="151">
        <f t="shared" si="59"/>
        <v>0</v>
      </c>
      <c r="BH90" s="150">
        <v>1</v>
      </c>
      <c r="BI90" s="151">
        <v>2.3220000000000027</v>
      </c>
      <c r="BJ90" s="151">
        <f t="shared" si="60"/>
        <v>13.932000000000016</v>
      </c>
      <c r="BK90" s="150">
        <f t="shared" si="61"/>
        <v>1</v>
      </c>
      <c r="BL90" s="151">
        <f t="shared" si="61"/>
        <v>2.3220000000000027</v>
      </c>
      <c r="BM90" s="151">
        <f t="shared" si="61"/>
        <v>13.932000000000016</v>
      </c>
      <c r="BN90" s="207">
        <f t="shared" si="62"/>
        <v>6.9660000000000082</v>
      </c>
      <c r="BO90" s="208">
        <f t="shared" si="63"/>
        <v>13.9</v>
      </c>
    </row>
    <row r="91" spans="1:67" s="155" customFormat="1" ht="16.5">
      <c r="A91" s="148">
        <v>84</v>
      </c>
      <c r="B91" s="158" t="s">
        <v>447</v>
      </c>
      <c r="C91" s="150"/>
      <c r="D91" s="151">
        <f t="shared" si="32"/>
        <v>0</v>
      </c>
      <c r="E91" s="151">
        <f t="shared" si="33"/>
        <v>0</v>
      </c>
      <c r="F91" s="150"/>
      <c r="G91" s="150"/>
      <c r="H91" s="151">
        <f t="shared" si="34"/>
        <v>0</v>
      </c>
      <c r="I91" s="152">
        <f t="shared" si="35"/>
        <v>0</v>
      </c>
      <c r="J91" s="153">
        <f t="shared" si="35"/>
        <v>0</v>
      </c>
      <c r="K91" s="153">
        <f t="shared" si="35"/>
        <v>0</v>
      </c>
      <c r="L91" s="154">
        <v>0</v>
      </c>
      <c r="M91" s="151">
        <f t="shared" si="36"/>
        <v>0</v>
      </c>
      <c r="N91" s="151">
        <f t="shared" si="37"/>
        <v>0</v>
      </c>
      <c r="O91" s="150">
        <v>0</v>
      </c>
      <c r="P91" s="150">
        <v>0</v>
      </c>
      <c r="Q91" s="151">
        <f t="shared" si="38"/>
        <v>0</v>
      </c>
      <c r="R91" s="152">
        <f t="shared" si="39"/>
        <v>0</v>
      </c>
      <c r="S91" s="153">
        <f t="shared" si="39"/>
        <v>0</v>
      </c>
      <c r="T91" s="153">
        <f t="shared" si="39"/>
        <v>0</v>
      </c>
      <c r="U91" s="154"/>
      <c r="V91" s="151">
        <f t="shared" si="40"/>
        <v>0</v>
      </c>
      <c r="W91" s="151">
        <f t="shared" si="41"/>
        <v>0</v>
      </c>
      <c r="X91" s="150"/>
      <c r="Y91" s="151">
        <f t="shared" si="42"/>
        <v>0</v>
      </c>
      <c r="Z91" s="151">
        <f t="shared" si="43"/>
        <v>0</v>
      </c>
      <c r="AA91" s="152">
        <f t="shared" si="44"/>
        <v>0</v>
      </c>
      <c r="AB91" s="153">
        <f t="shared" si="44"/>
        <v>0</v>
      </c>
      <c r="AC91" s="153">
        <f t="shared" si="44"/>
        <v>0</v>
      </c>
      <c r="AD91" s="154"/>
      <c r="AE91" s="151">
        <f t="shared" si="45"/>
        <v>0</v>
      </c>
      <c r="AF91" s="151">
        <f t="shared" si="46"/>
        <v>0</v>
      </c>
      <c r="AG91" s="150"/>
      <c r="AH91" s="151">
        <v>0</v>
      </c>
      <c r="AI91" s="151">
        <f t="shared" si="47"/>
        <v>0</v>
      </c>
      <c r="AJ91" s="150">
        <f t="shared" si="48"/>
        <v>0</v>
      </c>
      <c r="AK91" s="151">
        <f t="shared" si="48"/>
        <v>0</v>
      </c>
      <c r="AL91" s="151">
        <f t="shared" si="48"/>
        <v>0</v>
      </c>
      <c r="AM91" s="154"/>
      <c r="AN91" s="151">
        <f t="shared" si="49"/>
        <v>0</v>
      </c>
      <c r="AO91" s="151">
        <f t="shared" si="50"/>
        <v>0</v>
      </c>
      <c r="AP91" s="150"/>
      <c r="AQ91" s="151">
        <f t="shared" si="51"/>
        <v>0</v>
      </c>
      <c r="AR91" s="151">
        <f t="shared" si="52"/>
        <v>0</v>
      </c>
      <c r="AS91" s="150">
        <f t="shared" si="53"/>
        <v>0</v>
      </c>
      <c r="AT91" s="151">
        <f t="shared" si="53"/>
        <v>0</v>
      </c>
      <c r="AU91" s="151">
        <f t="shared" si="53"/>
        <v>0</v>
      </c>
      <c r="AV91" s="154"/>
      <c r="AW91" s="151">
        <f t="shared" si="54"/>
        <v>0</v>
      </c>
      <c r="AX91" s="151">
        <f t="shared" si="55"/>
        <v>0</v>
      </c>
      <c r="AY91" s="150"/>
      <c r="AZ91" s="151">
        <v>0</v>
      </c>
      <c r="BA91" s="151">
        <f t="shared" si="56"/>
        <v>0</v>
      </c>
      <c r="BB91" s="150">
        <f t="shared" si="57"/>
        <v>0</v>
      </c>
      <c r="BC91" s="151">
        <f t="shared" si="57"/>
        <v>0</v>
      </c>
      <c r="BD91" s="151">
        <f t="shared" si="57"/>
        <v>0</v>
      </c>
      <c r="BE91" s="150">
        <v>0</v>
      </c>
      <c r="BF91" s="151">
        <f t="shared" si="58"/>
        <v>0</v>
      </c>
      <c r="BG91" s="151">
        <f t="shared" si="59"/>
        <v>0</v>
      </c>
      <c r="BH91" s="150">
        <v>0</v>
      </c>
      <c r="BI91" s="151">
        <v>0</v>
      </c>
      <c r="BJ91" s="151">
        <f t="shared" si="60"/>
        <v>0</v>
      </c>
      <c r="BK91" s="150">
        <f t="shared" si="61"/>
        <v>0</v>
      </c>
      <c r="BL91" s="151">
        <f t="shared" si="61"/>
        <v>0</v>
      </c>
      <c r="BM91" s="151">
        <f t="shared" si="61"/>
        <v>0</v>
      </c>
      <c r="BN91" s="207">
        <f t="shared" si="62"/>
        <v>0</v>
      </c>
      <c r="BO91" s="208">
        <f t="shared" si="63"/>
        <v>0</v>
      </c>
    </row>
    <row r="92" spans="1:67" s="155" customFormat="1" ht="16.5">
      <c r="A92" s="148">
        <v>85</v>
      </c>
      <c r="B92" s="158" t="s">
        <v>608</v>
      </c>
      <c r="C92" s="150"/>
      <c r="D92" s="151">
        <f t="shared" si="32"/>
        <v>0</v>
      </c>
      <c r="E92" s="151">
        <f t="shared" si="33"/>
        <v>0</v>
      </c>
      <c r="F92" s="150"/>
      <c r="G92" s="150"/>
      <c r="H92" s="151">
        <f t="shared" si="34"/>
        <v>0</v>
      </c>
      <c r="I92" s="152">
        <f t="shared" si="35"/>
        <v>0</v>
      </c>
      <c r="J92" s="153">
        <f t="shared" si="35"/>
        <v>0</v>
      </c>
      <c r="K92" s="153">
        <f t="shared" si="35"/>
        <v>0</v>
      </c>
      <c r="L92" s="154">
        <v>0</v>
      </c>
      <c r="M92" s="151">
        <f t="shared" si="36"/>
        <v>0</v>
      </c>
      <c r="N92" s="151">
        <f t="shared" si="37"/>
        <v>0</v>
      </c>
      <c r="O92" s="150">
        <v>0</v>
      </c>
      <c r="P92" s="150">
        <v>0</v>
      </c>
      <c r="Q92" s="151">
        <f t="shared" si="38"/>
        <v>0</v>
      </c>
      <c r="R92" s="152">
        <f t="shared" si="39"/>
        <v>0</v>
      </c>
      <c r="S92" s="153">
        <f t="shared" si="39"/>
        <v>0</v>
      </c>
      <c r="T92" s="153">
        <f t="shared" si="39"/>
        <v>0</v>
      </c>
      <c r="U92" s="154"/>
      <c r="V92" s="151">
        <f t="shared" si="40"/>
        <v>0</v>
      </c>
      <c r="W92" s="151">
        <f t="shared" si="41"/>
        <v>0</v>
      </c>
      <c r="X92" s="150"/>
      <c r="Y92" s="151">
        <f t="shared" si="42"/>
        <v>0</v>
      </c>
      <c r="Z92" s="151">
        <f t="shared" si="43"/>
        <v>0</v>
      </c>
      <c r="AA92" s="152">
        <f t="shared" si="44"/>
        <v>0</v>
      </c>
      <c r="AB92" s="153">
        <f t="shared" si="44"/>
        <v>0</v>
      </c>
      <c r="AC92" s="153">
        <f t="shared" si="44"/>
        <v>0</v>
      </c>
      <c r="AD92" s="154"/>
      <c r="AE92" s="151">
        <f t="shared" si="45"/>
        <v>0</v>
      </c>
      <c r="AF92" s="151">
        <f t="shared" si="46"/>
        <v>0</v>
      </c>
      <c r="AG92" s="150"/>
      <c r="AH92" s="151">
        <v>0</v>
      </c>
      <c r="AI92" s="151">
        <f t="shared" si="47"/>
        <v>0</v>
      </c>
      <c r="AJ92" s="150">
        <f t="shared" si="48"/>
        <v>0</v>
      </c>
      <c r="AK92" s="151">
        <f t="shared" si="48"/>
        <v>0</v>
      </c>
      <c r="AL92" s="151">
        <f t="shared" si="48"/>
        <v>0</v>
      </c>
      <c r="AM92" s="154"/>
      <c r="AN92" s="151">
        <f t="shared" si="49"/>
        <v>0</v>
      </c>
      <c r="AO92" s="151">
        <f t="shared" si="50"/>
        <v>0</v>
      </c>
      <c r="AP92" s="150"/>
      <c r="AQ92" s="151">
        <f t="shared" si="51"/>
        <v>0</v>
      </c>
      <c r="AR92" s="151">
        <f t="shared" si="52"/>
        <v>0</v>
      </c>
      <c r="AS92" s="150">
        <f t="shared" si="53"/>
        <v>0</v>
      </c>
      <c r="AT92" s="151">
        <f t="shared" si="53"/>
        <v>0</v>
      </c>
      <c r="AU92" s="151">
        <f t="shared" si="53"/>
        <v>0</v>
      </c>
      <c r="AV92" s="154"/>
      <c r="AW92" s="151">
        <f t="shared" si="54"/>
        <v>0</v>
      </c>
      <c r="AX92" s="151">
        <f t="shared" si="55"/>
        <v>0</v>
      </c>
      <c r="AY92" s="150"/>
      <c r="AZ92" s="151">
        <v>0</v>
      </c>
      <c r="BA92" s="151">
        <f t="shared" si="56"/>
        <v>0</v>
      </c>
      <c r="BB92" s="150">
        <f t="shared" si="57"/>
        <v>0</v>
      </c>
      <c r="BC92" s="151">
        <f t="shared" si="57"/>
        <v>0</v>
      </c>
      <c r="BD92" s="151">
        <f t="shared" si="57"/>
        <v>0</v>
      </c>
      <c r="BE92" s="150">
        <v>0</v>
      </c>
      <c r="BF92" s="151">
        <f t="shared" si="58"/>
        <v>0</v>
      </c>
      <c r="BG92" s="151">
        <f t="shared" si="59"/>
        <v>0</v>
      </c>
      <c r="BH92" s="150">
        <v>0</v>
      </c>
      <c r="BI92" s="151">
        <v>0</v>
      </c>
      <c r="BJ92" s="151">
        <f t="shared" si="60"/>
        <v>0</v>
      </c>
      <c r="BK92" s="150">
        <f t="shared" si="61"/>
        <v>0</v>
      </c>
      <c r="BL92" s="151">
        <f t="shared" si="61"/>
        <v>0</v>
      </c>
      <c r="BM92" s="151">
        <f t="shared" si="61"/>
        <v>0</v>
      </c>
      <c r="BN92" s="207">
        <f t="shared" si="62"/>
        <v>0</v>
      </c>
      <c r="BO92" s="208">
        <f t="shared" si="63"/>
        <v>0</v>
      </c>
    </row>
    <row r="93" spans="1:67" s="155" customFormat="1" ht="16.5">
      <c r="A93" s="148">
        <v>86</v>
      </c>
      <c r="B93" s="158" t="s">
        <v>609</v>
      </c>
      <c r="C93" s="150"/>
      <c r="D93" s="151">
        <f t="shared" si="32"/>
        <v>0</v>
      </c>
      <c r="E93" s="151">
        <f t="shared" si="33"/>
        <v>0</v>
      </c>
      <c r="F93" s="150"/>
      <c r="G93" s="150"/>
      <c r="H93" s="151">
        <f t="shared" si="34"/>
        <v>0</v>
      </c>
      <c r="I93" s="152">
        <f t="shared" si="35"/>
        <v>0</v>
      </c>
      <c r="J93" s="153">
        <f t="shared" si="35"/>
        <v>0</v>
      </c>
      <c r="K93" s="153">
        <f t="shared" si="35"/>
        <v>0</v>
      </c>
      <c r="L93" s="154">
        <v>0</v>
      </c>
      <c r="M93" s="151">
        <f t="shared" si="36"/>
        <v>0</v>
      </c>
      <c r="N93" s="151">
        <f t="shared" si="37"/>
        <v>0</v>
      </c>
      <c r="O93" s="150">
        <v>0</v>
      </c>
      <c r="P93" s="150">
        <v>0</v>
      </c>
      <c r="Q93" s="151">
        <f t="shared" si="38"/>
        <v>0</v>
      </c>
      <c r="R93" s="152">
        <f t="shared" si="39"/>
        <v>0</v>
      </c>
      <c r="S93" s="153">
        <f t="shared" si="39"/>
        <v>0</v>
      </c>
      <c r="T93" s="153">
        <f t="shared" si="39"/>
        <v>0</v>
      </c>
      <c r="U93" s="154"/>
      <c r="V93" s="151">
        <f t="shared" si="40"/>
        <v>0</v>
      </c>
      <c r="W93" s="151">
        <f t="shared" si="41"/>
        <v>0</v>
      </c>
      <c r="X93" s="150"/>
      <c r="Y93" s="151">
        <f t="shared" si="42"/>
        <v>0</v>
      </c>
      <c r="Z93" s="151">
        <f t="shared" si="43"/>
        <v>0</v>
      </c>
      <c r="AA93" s="152">
        <f t="shared" si="44"/>
        <v>0</v>
      </c>
      <c r="AB93" s="153">
        <f t="shared" si="44"/>
        <v>0</v>
      </c>
      <c r="AC93" s="153">
        <f t="shared" si="44"/>
        <v>0</v>
      </c>
      <c r="AD93" s="154"/>
      <c r="AE93" s="151">
        <f t="shared" si="45"/>
        <v>0</v>
      </c>
      <c r="AF93" s="151">
        <f t="shared" si="46"/>
        <v>0</v>
      </c>
      <c r="AG93" s="150"/>
      <c r="AH93" s="151">
        <v>0</v>
      </c>
      <c r="AI93" s="151">
        <f t="shared" si="47"/>
        <v>0</v>
      </c>
      <c r="AJ93" s="150">
        <f t="shared" si="48"/>
        <v>0</v>
      </c>
      <c r="AK93" s="151">
        <f t="shared" si="48"/>
        <v>0</v>
      </c>
      <c r="AL93" s="151">
        <f t="shared" si="48"/>
        <v>0</v>
      </c>
      <c r="AM93" s="154"/>
      <c r="AN93" s="151">
        <f t="shared" si="49"/>
        <v>0</v>
      </c>
      <c r="AO93" s="151">
        <f t="shared" si="50"/>
        <v>0</v>
      </c>
      <c r="AP93" s="150"/>
      <c r="AQ93" s="151">
        <f t="shared" si="51"/>
        <v>0</v>
      </c>
      <c r="AR93" s="151">
        <f t="shared" si="52"/>
        <v>0</v>
      </c>
      <c r="AS93" s="150">
        <f t="shared" si="53"/>
        <v>0</v>
      </c>
      <c r="AT93" s="151">
        <f t="shared" si="53"/>
        <v>0</v>
      </c>
      <c r="AU93" s="151">
        <f t="shared" si="53"/>
        <v>0</v>
      </c>
      <c r="AV93" s="154"/>
      <c r="AW93" s="151">
        <f t="shared" si="54"/>
        <v>0</v>
      </c>
      <c r="AX93" s="151">
        <f t="shared" si="55"/>
        <v>0</v>
      </c>
      <c r="AY93" s="150"/>
      <c r="AZ93" s="151">
        <v>0</v>
      </c>
      <c r="BA93" s="151">
        <f t="shared" si="56"/>
        <v>0</v>
      </c>
      <c r="BB93" s="150">
        <f t="shared" si="57"/>
        <v>0</v>
      </c>
      <c r="BC93" s="151">
        <f t="shared" si="57"/>
        <v>0</v>
      </c>
      <c r="BD93" s="151">
        <f t="shared" si="57"/>
        <v>0</v>
      </c>
      <c r="BE93" s="150">
        <v>0</v>
      </c>
      <c r="BF93" s="151">
        <f t="shared" si="58"/>
        <v>0</v>
      </c>
      <c r="BG93" s="151">
        <f t="shared" si="59"/>
        <v>0</v>
      </c>
      <c r="BH93" s="150">
        <v>1</v>
      </c>
      <c r="BI93" s="151">
        <v>3.8220000000000001</v>
      </c>
      <c r="BJ93" s="151">
        <f t="shared" si="60"/>
        <v>22.932000000000002</v>
      </c>
      <c r="BK93" s="150">
        <f t="shared" si="61"/>
        <v>1</v>
      </c>
      <c r="BL93" s="151">
        <f t="shared" si="61"/>
        <v>3.8220000000000001</v>
      </c>
      <c r="BM93" s="151">
        <f t="shared" si="61"/>
        <v>22.932000000000002</v>
      </c>
      <c r="BN93" s="207">
        <f t="shared" si="62"/>
        <v>11.466000000000001</v>
      </c>
      <c r="BO93" s="208">
        <f t="shared" si="63"/>
        <v>22.9</v>
      </c>
    </row>
    <row r="94" spans="1:67" s="155" customFormat="1" ht="16.5">
      <c r="A94" s="148">
        <v>87</v>
      </c>
      <c r="B94" s="158" t="s">
        <v>610</v>
      </c>
      <c r="C94" s="150"/>
      <c r="D94" s="151">
        <f t="shared" si="32"/>
        <v>0</v>
      </c>
      <c r="E94" s="151">
        <f t="shared" si="33"/>
        <v>0</v>
      </c>
      <c r="F94" s="150"/>
      <c r="G94" s="150"/>
      <c r="H94" s="151">
        <f t="shared" si="34"/>
        <v>0</v>
      </c>
      <c r="I94" s="152">
        <f t="shared" si="35"/>
        <v>0</v>
      </c>
      <c r="J94" s="153">
        <f t="shared" si="35"/>
        <v>0</v>
      </c>
      <c r="K94" s="153">
        <f t="shared" si="35"/>
        <v>0</v>
      </c>
      <c r="L94" s="154">
        <v>0</v>
      </c>
      <c r="M94" s="151">
        <f t="shared" si="36"/>
        <v>0</v>
      </c>
      <c r="N94" s="151">
        <f t="shared" si="37"/>
        <v>0</v>
      </c>
      <c r="O94" s="150">
        <v>0</v>
      </c>
      <c r="P94" s="150">
        <v>0</v>
      </c>
      <c r="Q94" s="151">
        <f t="shared" si="38"/>
        <v>0</v>
      </c>
      <c r="R94" s="152">
        <f t="shared" si="39"/>
        <v>0</v>
      </c>
      <c r="S94" s="153">
        <f t="shared" si="39"/>
        <v>0</v>
      </c>
      <c r="T94" s="153">
        <f t="shared" si="39"/>
        <v>0</v>
      </c>
      <c r="U94" s="154"/>
      <c r="V94" s="151">
        <f t="shared" si="40"/>
        <v>0</v>
      </c>
      <c r="W94" s="151">
        <f t="shared" si="41"/>
        <v>0</v>
      </c>
      <c r="X94" s="150"/>
      <c r="Y94" s="151">
        <f t="shared" si="42"/>
        <v>0</v>
      </c>
      <c r="Z94" s="151">
        <f t="shared" si="43"/>
        <v>0</v>
      </c>
      <c r="AA94" s="152">
        <f t="shared" si="44"/>
        <v>0</v>
      </c>
      <c r="AB94" s="153">
        <f t="shared" si="44"/>
        <v>0</v>
      </c>
      <c r="AC94" s="153">
        <f t="shared" si="44"/>
        <v>0</v>
      </c>
      <c r="AD94" s="154"/>
      <c r="AE94" s="151">
        <f t="shared" si="45"/>
        <v>0</v>
      </c>
      <c r="AF94" s="151">
        <f t="shared" si="46"/>
        <v>0</v>
      </c>
      <c r="AG94" s="150"/>
      <c r="AH94" s="151">
        <v>0</v>
      </c>
      <c r="AI94" s="151">
        <f t="shared" si="47"/>
        <v>0</v>
      </c>
      <c r="AJ94" s="150">
        <f t="shared" si="48"/>
        <v>0</v>
      </c>
      <c r="AK94" s="151">
        <f t="shared" si="48"/>
        <v>0</v>
      </c>
      <c r="AL94" s="151">
        <f t="shared" si="48"/>
        <v>0</v>
      </c>
      <c r="AM94" s="154"/>
      <c r="AN94" s="151">
        <f t="shared" si="49"/>
        <v>0</v>
      </c>
      <c r="AO94" s="151">
        <f t="shared" si="50"/>
        <v>0</v>
      </c>
      <c r="AP94" s="150"/>
      <c r="AQ94" s="151">
        <f t="shared" si="51"/>
        <v>0</v>
      </c>
      <c r="AR94" s="151">
        <f t="shared" si="52"/>
        <v>0</v>
      </c>
      <c r="AS94" s="150">
        <f t="shared" si="53"/>
        <v>0</v>
      </c>
      <c r="AT94" s="151">
        <f t="shared" si="53"/>
        <v>0</v>
      </c>
      <c r="AU94" s="151">
        <f t="shared" si="53"/>
        <v>0</v>
      </c>
      <c r="AV94" s="154"/>
      <c r="AW94" s="151">
        <f t="shared" si="54"/>
        <v>0</v>
      </c>
      <c r="AX94" s="151">
        <f t="shared" si="55"/>
        <v>0</v>
      </c>
      <c r="AY94" s="150"/>
      <c r="AZ94" s="151">
        <v>0</v>
      </c>
      <c r="BA94" s="151">
        <f t="shared" si="56"/>
        <v>0</v>
      </c>
      <c r="BB94" s="150">
        <f t="shared" si="57"/>
        <v>0</v>
      </c>
      <c r="BC94" s="151">
        <f t="shared" si="57"/>
        <v>0</v>
      </c>
      <c r="BD94" s="151">
        <f t="shared" si="57"/>
        <v>0</v>
      </c>
      <c r="BE94" s="150">
        <v>0</v>
      </c>
      <c r="BF94" s="151">
        <f t="shared" si="58"/>
        <v>0</v>
      </c>
      <c r="BG94" s="151">
        <f t="shared" si="59"/>
        <v>0</v>
      </c>
      <c r="BH94" s="150">
        <v>0</v>
      </c>
      <c r="BI94" s="151">
        <v>0</v>
      </c>
      <c r="BJ94" s="151">
        <f t="shared" si="60"/>
        <v>0</v>
      </c>
      <c r="BK94" s="150">
        <f t="shared" si="61"/>
        <v>0</v>
      </c>
      <c r="BL94" s="151">
        <f t="shared" si="61"/>
        <v>0</v>
      </c>
      <c r="BM94" s="151">
        <f t="shared" si="61"/>
        <v>0</v>
      </c>
      <c r="BN94" s="207">
        <f t="shared" si="62"/>
        <v>0</v>
      </c>
      <c r="BO94" s="208">
        <f t="shared" si="63"/>
        <v>0</v>
      </c>
    </row>
    <row r="95" spans="1:67" s="155" customFormat="1" ht="16.5">
      <c r="A95" s="148">
        <v>88</v>
      </c>
      <c r="B95" s="158" t="s">
        <v>611</v>
      </c>
      <c r="C95" s="150"/>
      <c r="D95" s="151">
        <f t="shared" si="32"/>
        <v>0</v>
      </c>
      <c r="E95" s="151">
        <f t="shared" si="33"/>
        <v>0</v>
      </c>
      <c r="F95" s="150"/>
      <c r="G95" s="150"/>
      <c r="H95" s="151">
        <f t="shared" si="34"/>
        <v>0</v>
      </c>
      <c r="I95" s="152">
        <f t="shared" si="35"/>
        <v>0</v>
      </c>
      <c r="J95" s="153">
        <f t="shared" si="35"/>
        <v>0</v>
      </c>
      <c r="K95" s="153">
        <f t="shared" si="35"/>
        <v>0</v>
      </c>
      <c r="L95" s="154">
        <v>0</v>
      </c>
      <c r="M95" s="151">
        <f t="shared" si="36"/>
        <v>0</v>
      </c>
      <c r="N95" s="151">
        <f t="shared" si="37"/>
        <v>0</v>
      </c>
      <c r="O95" s="150">
        <v>0</v>
      </c>
      <c r="P95" s="150">
        <v>0</v>
      </c>
      <c r="Q95" s="151">
        <f t="shared" si="38"/>
        <v>0</v>
      </c>
      <c r="R95" s="152">
        <f t="shared" si="39"/>
        <v>0</v>
      </c>
      <c r="S95" s="153">
        <f t="shared" si="39"/>
        <v>0</v>
      </c>
      <c r="T95" s="153">
        <f t="shared" si="39"/>
        <v>0</v>
      </c>
      <c r="U95" s="154"/>
      <c r="V95" s="151">
        <f t="shared" si="40"/>
        <v>0</v>
      </c>
      <c r="W95" s="151">
        <f t="shared" si="41"/>
        <v>0</v>
      </c>
      <c r="X95" s="150"/>
      <c r="Y95" s="151">
        <f t="shared" si="42"/>
        <v>0</v>
      </c>
      <c r="Z95" s="151">
        <f t="shared" si="43"/>
        <v>0</v>
      </c>
      <c r="AA95" s="152">
        <f t="shared" si="44"/>
        <v>0</v>
      </c>
      <c r="AB95" s="153">
        <f t="shared" si="44"/>
        <v>0</v>
      </c>
      <c r="AC95" s="153">
        <f t="shared" si="44"/>
        <v>0</v>
      </c>
      <c r="AD95" s="154"/>
      <c r="AE95" s="151">
        <f t="shared" si="45"/>
        <v>0</v>
      </c>
      <c r="AF95" s="151">
        <f t="shared" si="46"/>
        <v>0</v>
      </c>
      <c r="AG95" s="150"/>
      <c r="AH95" s="151">
        <v>0</v>
      </c>
      <c r="AI95" s="151">
        <f t="shared" si="47"/>
        <v>0</v>
      </c>
      <c r="AJ95" s="150">
        <f t="shared" si="48"/>
        <v>0</v>
      </c>
      <c r="AK95" s="151">
        <f t="shared" si="48"/>
        <v>0</v>
      </c>
      <c r="AL95" s="151">
        <f t="shared" si="48"/>
        <v>0</v>
      </c>
      <c r="AM95" s="154"/>
      <c r="AN95" s="151">
        <f t="shared" si="49"/>
        <v>0</v>
      </c>
      <c r="AO95" s="151">
        <f t="shared" si="50"/>
        <v>0</v>
      </c>
      <c r="AP95" s="150"/>
      <c r="AQ95" s="151">
        <f t="shared" si="51"/>
        <v>0</v>
      </c>
      <c r="AR95" s="151">
        <f t="shared" si="52"/>
        <v>0</v>
      </c>
      <c r="AS95" s="150">
        <f t="shared" si="53"/>
        <v>0</v>
      </c>
      <c r="AT95" s="151">
        <f t="shared" si="53"/>
        <v>0</v>
      </c>
      <c r="AU95" s="151">
        <f t="shared" si="53"/>
        <v>0</v>
      </c>
      <c r="AV95" s="154"/>
      <c r="AW95" s="151">
        <f t="shared" si="54"/>
        <v>0</v>
      </c>
      <c r="AX95" s="151">
        <f t="shared" si="55"/>
        <v>0</v>
      </c>
      <c r="AY95" s="150"/>
      <c r="AZ95" s="151">
        <v>0</v>
      </c>
      <c r="BA95" s="151">
        <f t="shared" si="56"/>
        <v>0</v>
      </c>
      <c r="BB95" s="150">
        <f t="shared" si="57"/>
        <v>0</v>
      </c>
      <c r="BC95" s="151">
        <f t="shared" si="57"/>
        <v>0</v>
      </c>
      <c r="BD95" s="151">
        <f t="shared" si="57"/>
        <v>0</v>
      </c>
      <c r="BE95" s="150">
        <v>1</v>
      </c>
      <c r="BF95" s="151">
        <f t="shared" si="58"/>
        <v>4.6840000000000002</v>
      </c>
      <c r="BG95" s="151">
        <f t="shared" si="59"/>
        <v>28.103999999999999</v>
      </c>
      <c r="BH95" s="150">
        <v>0</v>
      </c>
      <c r="BI95" s="151">
        <v>0</v>
      </c>
      <c r="BJ95" s="151">
        <f t="shared" si="60"/>
        <v>0</v>
      </c>
      <c r="BK95" s="150">
        <f t="shared" si="61"/>
        <v>1</v>
      </c>
      <c r="BL95" s="151">
        <f t="shared" si="61"/>
        <v>4.6840000000000002</v>
      </c>
      <c r="BM95" s="151">
        <f t="shared" si="61"/>
        <v>28.103999999999999</v>
      </c>
      <c r="BN95" s="207">
        <f t="shared" si="62"/>
        <v>14.052</v>
      </c>
      <c r="BO95" s="208">
        <f t="shared" si="63"/>
        <v>28.1</v>
      </c>
    </row>
    <row r="96" spans="1:67" s="155" customFormat="1" ht="16.5">
      <c r="A96" s="148">
        <v>89</v>
      </c>
      <c r="B96" s="158" t="s">
        <v>612</v>
      </c>
      <c r="C96" s="150"/>
      <c r="D96" s="151">
        <f t="shared" si="32"/>
        <v>0</v>
      </c>
      <c r="E96" s="151">
        <f t="shared" si="33"/>
        <v>0</v>
      </c>
      <c r="F96" s="150"/>
      <c r="G96" s="150"/>
      <c r="H96" s="151">
        <f t="shared" si="34"/>
        <v>0</v>
      </c>
      <c r="I96" s="152">
        <f t="shared" si="35"/>
        <v>0</v>
      </c>
      <c r="J96" s="153">
        <f t="shared" si="35"/>
        <v>0</v>
      </c>
      <c r="K96" s="153">
        <f t="shared" si="35"/>
        <v>0</v>
      </c>
      <c r="L96" s="154">
        <v>0</v>
      </c>
      <c r="M96" s="151">
        <f t="shared" si="36"/>
        <v>0</v>
      </c>
      <c r="N96" s="151">
        <f t="shared" si="37"/>
        <v>0</v>
      </c>
      <c r="O96" s="150">
        <v>0</v>
      </c>
      <c r="P96" s="150">
        <v>0</v>
      </c>
      <c r="Q96" s="151">
        <f t="shared" si="38"/>
        <v>0</v>
      </c>
      <c r="R96" s="152">
        <f t="shared" si="39"/>
        <v>0</v>
      </c>
      <c r="S96" s="153">
        <f t="shared" si="39"/>
        <v>0</v>
      </c>
      <c r="T96" s="153">
        <f t="shared" si="39"/>
        <v>0</v>
      </c>
      <c r="U96" s="154"/>
      <c r="V96" s="151">
        <f t="shared" si="40"/>
        <v>0</v>
      </c>
      <c r="W96" s="151">
        <f t="shared" si="41"/>
        <v>0</v>
      </c>
      <c r="X96" s="150"/>
      <c r="Y96" s="151">
        <f t="shared" si="42"/>
        <v>0</v>
      </c>
      <c r="Z96" s="151">
        <f t="shared" si="43"/>
        <v>0</v>
      </c>
      <c r="AA96" s="152">
        <f t="shared" si="44"/>
        <v>0</v>
      </c>
      <c r="AB96" s="153">
        <f t="shared" si="44"/>
        <v>0</v>
      </c>
      <c r="AC96" s="153">
        <f t="shared" si="44"/>
        <v>0</v>
      </c>
      <c r="AD96" s="154"/>
      <c r="AE96" s="151">
        <f t="shared" si="45"/>
        <v>0</v>
      </c>
      <c r="AF96" s="151">
        <f t="shared" si="46"/>
        <v>0</v>
      </c>
      <c r="AG96" s="150"/>
      <c r="AH96" s="151">
        <v>0</v>
      </c>
      <c r="AI96" s="151">
        <f t="shared" si="47"/>
        <v>0</v>
      </c>
      <c r="AJ96" s="150">
        <f t="shared" si="48"/>
        <v>0</v>
      </c>
      <c r="AK96" s="151">
        <f t="shared" si="48"/>
        <v>0</v>
      </c>
      <c r="AL96" s="151">
        <f t="shared" si="48"/>
        <v>0</v>
      </c>
      <c r="AM96" s="154"/>
      <c r="AN96" s="151">
        <f t="shared" si="49"/>
        <v>0</v>
      </c>
      <c r="AO96" s="151">
        <f t="shared" si="50"/>
        <v>0</v>
      </c>
      <c r="AP96" s="150"/>
      <c r="AQ96" s="151">
        <f t="shared" si="51"/>
        <v>0</v>
      </c>
      <c r="AR96" s="151">
        <f t="shared" si="52"/>
        <v>0</v>
      </c>
      <c r="AS96" s="150">
        <f t="shared" si="53"/>
        <v>0</v>
      </c>
      <c r="AT96" s="151">
        <f t="shared" si="53"/>
        <v>0</v>
      </c>
      <c r="AU96" s="151">
        <f t="shared" si="53"/>
        <v>0</v>
      </c>
      <c r="AV96" s="154"/>
      <c r="AW96" s="151">
        <f t="shared" si="54"/>
        <v>0</v>
      </c>
      <c r="AX96" s="151">
        <f t="shared" si="55"/>
        <v>0</v>
      </c>
      <c r="AY96" s="150"/>
      <c r="AZ96" s="151">
        <v>0</v>
      </c>
      <c r="BA96" s="151">
        <f t="shared" si="56"/>
        <v>0</v>
      </c>
      <c r="BB96" s="150">
        <f t="shared" si="57"/>
        <v>0</v>
      </c>
      <c r="BC96" s="151">
        <f t="shared" si="57"/>
        <v>0</v>
      </c>
      <c r="BD96" s="151">
        <f t="shared" si="57"/>
        <v>0</v>
      </c>
      <c r="BE96" s="150">
        <v>0</v>
      </c>
      <c r="BF96" s="151">
        <f t="shared" si="58"/>
        <v>0</v>
      </c>
      <c r="BG96" s="151">
        <f t="shared" si="59"/>
        <v>0</v>
      </c>
      <c r="BH96" s="150">
        <v>0</v>
      </c>
      <c r="BI96" s="151">
        <v>0</v>
      </c>
      <c r="BJ96" s="151">
        <f t="shared" si="60"/>
        <v>0</v>
      </c>
      <c r="BK96" s="150">
        <f t="shared" si="61"/>
        <v>0</v>
      </c>
      <c r="BL96" s="151">
        <f t="shared" si="61"/>
        <v>0</v>
      </c>
      <c r="BM96" s="151">
        <f t="shared" si="61"/>
        <v>0</v>
      </c>
      <c r="BN96" s="207">
        <f t="shared" si="62"/>
        <v>0</v>
      </c>
      <c r="BO96" s="208">
        <f t="shared" si="63"/>
        <v>0</v>
      </c>
    </row>
    <row r="97" spans="1:67" s="155" customFormat="1" ht="16.5">
      <c r="A97" s="148">
        <v>90</v>
      </c>
      <c r="B97" s="158" t="s">
        <v>613</v>
      </c>
      <c r="C97" s="150"/>
      <c r="D97" s="151">
        <f t="shared" si="32"/>
        <v>0</v>
      </c>
      <c r="E97" s="151">
        <f t="shared" si="33"/>
        <v>0</v>
      </c>
      <c r="F97" s="150"/>
      <c r="G97" s="150"/>
      <c r="H97" s="151">
        <f t="shared" si="34"/>
        <v>0</v>
      </c>
      <c r="I97" s="152">
        <f t="shared" si="35"/>
        <v>0</v>
      </c>
      <c r="J97" s="153">
        <f t="shared" si="35"/>
        <v>0</v>
      </c>
      <c r="K97" s="153">
        <f t="shared" si="35"/>
        <v>0</v>
      </c>
      <c r="L97" s="154">
        <v>0</v>
      </c>
      <c r="M97" s="151">
        <f t="shared" si="36"/>
        <v>0</v>
      </c>
      <c r="N97" s="151">
        <f t="shared" si="37"/>
        <v>0</v>
      </c>
      <c r="O97" s="150">
        <v>0</v>
      </c>
      <c r="P97" s="150">
        <v>0</v>
      </c>
      <c r="Q97" s="151">
        <f t="shared" si="38"/>
        <v>0</v>
      </c>
      <c r="R97" s="152">
        <f t="shared" si="39"/>
        <v>0</v>
      </c>
      <c r="S97" s="153">
        <f t="shared" si="39"/>
        <v>0</v>
      </c>
      <c r="T97" s="153">
        <f t="shared" si="39"/>
        <v>0</v>
      </c>
      <c r="U97" s="154"/>
      <c r="V97" s="151">
        <f t="shared" si="40"/>
        <v>0</v>
      </c>
      <c r="W97" s="151">
        <f t="shared" si="41"/>
        <v>0</v>
      </c>
      <c r="X97" s="150"/>
      <c r="Y97" s="151">
        <f t="shared" si="42"/>
        <v>0</v>
      </c>
      <c r="Z97" s="151">
        <f t="shared" si="43"/>
        <v>0</v>
      </c>
      <c r="AA97" s="152">
        <f t="shared" si="44"/>
        <v>0</v>
      </c>
      <c r="AB97" s="153">
        <f t="shared" si="44"/>
        <v>0</v>
      </c>
      <c r="AC97" s="153">
        <f t="shared" si="44"/>
        <v>0</v>
      </c>
      <c r="AD97" s="154"/>
      <c r="AE97" s="151">
        <f t="shared" si="45"/>
        <v>0</v>
      </c>
      <c r="AF97" s="151">
        <f t="shared" si="46"/>
        <v>0</v>
      </c>
      <c r="AG97" s="150"/>
      <c r="AH97" s="151">
        <v>0</v>
      </c>
      <c r="AI97" s="151">
        <f t="shared" si="47"/>
        <v>0</v>
      </c>
      <c r="AJ97" s="150">
        <f t="shared" si="48"/>
        <v>0</v>
      </c>
      <c r="AK97" s="151">
        <f t="shared" si="48"/>
        <v>0</v>
      </c>
      <c r="AL97" s="151">
        <f t="shared" si="48"/>
        <v>0</v>
      </c>
      <c r="AM97" s="154"/>
      <c r="AN97" s="151">
        <f t="shared" si="49"/>
        <v>0</v>
      </c>
      <c r="AO97" s="151">
        <f t="shared" si="50"/>
        <v>0</v>
      </c>
      <c r="AP97" s="150"/>
      <c r="AQ97" s="151">
        <f t="shared" si="51"/>
        <v>0</v>
      </c>
      <c r="AR97" s="151">
        <f t="shared" si="52"/>
        <v>0</v>
      </c>
      <c r="AS97" s="150">
        <f t="shared" si="53"/>
        <v>0</v>
      </c>
      <c r="AT97" s="151">
        <f t="shared" si="53"/>
        <v>0</v>
      </c>
      <c r="AU97" s="151">
        <f t="shared" si="53"/>
        <v>0</v>
      </c>
      <c r="AV97" s="154"/>
      <c r="AW97" s="151">
        <f t="shared" si="54"/>
        <v>0</v>
      </c>
      <c r="AX97" s="151">
        <f t="shared" si="55"/>
        <v>0</v>
      </c>
      <c r="AY97" s="150"/>
      <c r="AZ97" s="151">
        <v>0</v>
      </c>
      <c r="BA97" s="151">
        <f t="shared" si="56"/>
        <v>0</v>
      </c>
      <c r="BB97" s="150">
        <f t="shared" si="57"/>
        <v>0</v>
      </c>
      <c r="BC97" s="151">
        <f t="shared" si="57"/>
        <v>0</v>
      </c>
      <c r="BD97" s="151">
        <f t="shared" si="57"/>
        <v>0</v>
      </c>
      <c r="BE97" s="150">
        <v>1</v>
      </c>
      <c r="BF97" s="151">
        <f t="shared" si="58"/>
        <v>4.6840000000000002</v>
      </c>
      <c r="BG97" s="151">
        <f t="shared" si="59"/>
        <v>28.103999999999999</v>
      </c>
      <c r="BH97" s="150">
        <v>3</v>
      </c>
      <c r="BI97" s="151">
        <v>13.914000000000016</v>
      </c>
      <c r="BJ97" s="151">
        <f t="shared" si="60"/>
        <v>83.484000000000094</v>
      </c>
      <c r="BK97" s="150">
        <f t="shared" si="61"/>
        <v>4</v>
      </c>
      <c r="BL97" s="151">
        <f t="shared" si="61"/>
        <v>18.598000000000017</v>
      </c>
      <c r="BM97" s="151">
        <f t="shared" si="61"/>
        <v>111.58800000000009</v>
      </c>
      <c r="BN97" s="207">
        <f t="shared" si="62"/>
        <v>55.794000000000047</v>
      </c>
      <c r="BO97" s="208">
        <f t="shared" si="63"/>
        <v>111.6</v>
      </c>
    </row>
    <row r="98" spans="1:67" s="155" customFormat="1" ht="16.5">
      <c r="A98" s="148">
        <v>91</v>
      </c>
      <c r="B98" s="158" t="s">
        <v>614</v>
      </c>
      <c r="C98" s="150"/>
      <c r="D98" s="151">
        <f t="shared" si="32"/>
        <v>0</v>
      </c>
      <c r="E98" s="151">
        <f t="shared" si="33"/>
        <v>0</v>
      </c>
      <c r="F98" s="150"/>
      <c r="G98" s="150"/>
      <c r="H98" s="151">
        <f t="shared" si="34"/>
        <v>0</v>
      </c>
      <c r="I98" s="152">
        <f t="shared" si="35"/>
        <v>0</v>
      </c>
      <c r="J98" s="153">
        <f t="shared" si="35"/>
        <v>0</v>
      </c>
      <c r="K98" s="153">
        <f t="shared" si="35"/>
        <v>0</v>
      </c>
      <c r="L98" s="154">
        <v>0</v>
      </c>
      <c r="M98" s="151">
        <f t="shared" si="36"/>
        <v>0</v>
      </c>
      <c r="N98" s="151">
        <f t="shared" si="37"/>
        <v>0</v>
      </c>
      <c r="O98" s="150">
        <v>0</v>
      </c>
      <c r="P98" s="150">
        <v>0</v>
      </c>
      <c r="Q98" s="151">
        <f t="shared" si="38"/>
        <v>0</v>
      </c>
      <c r="R98" s="152">
        <f t="shared" si="39"/>
        <v>0</v>
      </c>
      <c r="S98" s="153">
        <f t="shared" si="39"/>
        <v>0</v>
      </c>
      <c r="T98" s="153">
        <f t="shared" si="39"/>
        <v>0</v>
      </c>
      <c r="U98" s="154"/>
      <c r="V98" s="151">
        <f t="shared" si="40"/>
        <v>0</v>
      </c>
      <c r="W98" s="151">
        <f t="shared" si="41"/>
        <v>0</v>
      </c>
      <c r="X98" s="150"/>
      <c r="Y98" s="151">
        <f t="shared" si="42"/>
        <v>0</v>
      </c>
      <c r="Z98" s="151">
        <f t="shared" si="43"/>
        <v>0</v>
      </c>
      <c r="AA98" s="152">
        <f t="shared" si="44"/>
        <v>0</v>
      </c>
      <c r="AB98" s="153">
        <f t="shared" si="44"/>
        <v>0</v>
      </c>
      <c r="AC98" s="153">
        <f t="shared" si="44"/>
        <v>0</v>
      </c>
      <c r="AD98" s="154"/>
      <c r="AE98" s="151">
        <f t="shared" si="45"/>
        <v>0</v>
      </c>
      <c r="AF98" s="151">
        <f t="shared" si="46"/>
        <v>0</v>
      </c>
      <c r="AG98" s="150"/>
      <c r="AH98" s="151">
        <v>0</v>
      </c>
      <c r="AI98" s="151">
        <f t="shared" si="47"/>
        <v>0</v>
      </c>
      <c r="AJ98" s="150">
        <f t="shared" si="48"/>
        <v>0</v>
      </c>
      <c r="AK98" s="151">
        <f t="shared" si="48"/>
        <v>0</v>
      </c>
      <c r="AL98" s="151">
        <f t="shared" si="48"/>
        <v>0</v>
      </c>
      <c r="AM98" s="154"/>
      <c r="AN98" s="151">
        <f t="shared" si="49"/>
        <v>0</v>
      </c>
      <c r="AO98" s="151">
        <f t="shared" si="50"/>
        <v>0</v>
      </c>
      <c r="AP98" s="150"/>
      <c r="AQ98" s="151">
        <f t="shared" si="51"/>
        <v>0</v>
      </c>
      <c r="AR98" s="151">
        <f t="shared" si="52"/>
        <v>0</v>
      </c>
      <c r="AS98" s="150">
        <f t="shared" si="53"/>
        <v>0</v>
      </c>
      <c r="AT98" s="151">
        <f t="shared" si="53"/>
        <v>0</v>
      </c>
      <c r="AU98" s="151">
        <f t="shared" si="53"/>
        <v>0</v>
      </c>
      <c r="AV98" s="154"/>
      <c r="AW98" s="151">
        <f t="shared" si="54"/>
        <v>0</v>
      </c>
      <c r="AX98" s="151">
        <f t="shared" si="55"/>
        <v>0</v>
      </c>
      <c r="AY98" s="150"/>
      <c r="AZ98" s="151">
        <v>0</v>
      </c>
      <c r="BA98" s="151">
        <f t="shared" si="56"/>
        <v>0</v>
      </c>
      <c r="BB98" s="150">
        <f t="shared" si="57"/>
        <v>0</v>
      </c>
      <c r="BC98" s="151">
        <f t="shared" si="57"/>
        <v>0</v>
      </c>
      <c r="BD98" s="151">
        <f t="shared" si="57"/>
        <v>0</v>
      </c>
      <c r="BE98" s="150">
        <v>0</v>
      </c>
      <c r="BF98" s="151">
        <f t="shared" si="58"/>
        <v>0</v>
      </c>
      <c r="BG98" s="151">
        <f t="shared" si="59"/>
        <v>0</v>
      </c>
      <c r="BH98" s="150">
        <v>1</v>
      </c>
      <c r="BI98" s="151">
        <v>4.6380000000000052</v>
      </c>
      <c r="BJ98" s="151">
        <f t="shared" si="60"/>
        <v>27.828000000000031</v>
      </c>
      <c r="BK98" s="150">
        <f t="shared" si="61"/>
        <v>1</v>
      </c>
      <c r="BL98" s="151">
        <f t="shared" si="61"/>
        <v>4.6380000000000052</v>
      </c>
      <c r="BM98" s="151">
        <f t="shared" si="61"/>
        <v>27.828000000000031</v>
      </c>
      <c r="BN98" s="207">
        <f t="shared" si="62"/>
        <v>13.914000000000016</v>
      </c>
      <c r="BO98" s="208">
        <f t="shared" si="63"/>
        <v>27.8</v>
      </c>
    </row>
    <row r="99" spans="1:67" s="155" customFormat="1" ht="16.5" hidden="1">
      <c r="A99" s="148">
        <v>92</v>
      </c>
      <c r="B99" s="160"/>
      <c r="C99" s="150"/>
      <c r="D99" s="150">
        <f t="shared" si="32"/>
        <v>0</v>
      </c>
      <c r="E99" s="150">
        <f t="shared" si="33"/>
        <v>0</v>
      </c>
      <c r="F99" s="150"/>
      <c r="G99" s="150"/>
      <c r="H99" s="150">
        <f t="shared" si="34"/>
        <v>0</v>
      </c>
      <c r="I99" s="152">
        <f t="shared" si="35"/>
        <v>0</v>
      </c>
      <c r="J99" s="152">
        <f t="shared" si="35"/>
        <v>0</v>
      </c>
      <c r="K99" s="152">
        <f t="shared" si="35"/>
        <v>0</v>
      </c>
      <c r="L99" s="154">
        <v>0</v>
      </c>
      <c r="M99" s="150">
        <f t="shared" si="36"/>
        <v>0</v>
      </c>
      <c r="N99" s="150">
        <f t="shared" si="37"/>
        <v>0</v>
      </c>
      <c r="O99" s="150">
        <v>0</v>
      </c>
      <c r="P99" s="150">
        <v>0</v>
      </c>
      <c r="Q99" s="150">
        <f t="shared" si="38"/>
        <v>0</v>
      </c>
      <c r="R99" s="152">
        <f t="shared" si="39"/>
        <v>0</v>
      </c>
      <c r="S99" s="152">
        <f t="shared" si="39"/>
        <v>0</v>
      </c>
      <c r="T99" s="152">
        <f t="shared" si="39"/>
        <v>0</v>
      </c>
      <c r="U99" s="154"/>
      <c r="V99" s="150">
        <f t="shared" si="40"/>
        <v>0</v>
      </c>
      <c r="W99" s="150">
        <f t="shared" si="41"/>
        <v>0</v>
      </c>
      <c r="X99" s="150"/>
      <c r="Y99" s="150"/>
      <c r="Z99" s="150">
        <f t="shared" si="43"/>
        <v>0</v>
      </c>
      <c r="AA99" s="152">
        <f t="shared" si="44"/>
        <v>0</v>
      </c>
      <c r="AB99" s="152">
        <f t="shared" si="44"/>
        <v>0</v>
      </c>
      <c r="AC99" s="152">
        <f t="shared" si="44"/>
        <v>0</v>
      </c>
      <c r="AD99" s="154"/>
      <c r="AE99" s="150">
        <f t="shared" si="45"/>
        <v>0</v>
      </c>
      <c r="AF99" s="150">
        <f t="shared" si="46"/>
        <v>0</v>
      </c>
      <c r="AG99" s="150"/>
      <c r="AH99" s="150"/>
      <c r="AI99" s="150">
        <f t="shared" si="47"/>
        <v>0</v>
      </c>
      <c r="AJ99" s="150">
        <f t="shared" si="48"/>
        <v>0</v>
      </c>
      <c r="AK99" s="150">
        <f t="shared" si="48"/>
        <v>0</v>
      </c>
      <c r="AL99" s="150">
        <f t="shared" si="48"/>
        <v>0</v>
      </c>
      <c r="AM99" s="154"/>
      <c r="AN99" s="150">
        <f t="shared" si="49"/>
        <v>0</v>
      </c>
      <c r="AO99" s="150">
        <f t="shared" si="50"/>
        <v>0</v>
      </c>
      <c r="AP99" s="150"/>
      <c r="AQ99" s="150"/>
      <c r="AR99" s="150">
        <f t="shared" si="52"/>
        <v>0</v>
      </c>
      <c r="AS99" s="150">
        <f t="shared" si="53"/>
        <v>0</v>
      </c>
      <c r="AT99" s="150">
        <f t="shared" si="53"/>
        <v>0</v>
      </c>
      <c r="AU99" s="150">
        <f t="shared" si="53"/>
        <v>0</v>
      </c>
      <c r="AV99" s="154"/>
      <c r="AW99" s="150">
        <f t="shared" si="54"/>
        <v>0</v>
      </c>
      <c r="AX99" s="150">
        <f t="shared" si="55"/>
        <v>0</v>
      </c>
      <c r="AY99" s="150"/>
      <c r="AZ99" s="150"/>
      <c r="BA99" s="150">
        <f t="shared" si="56"/>
        <v>0</v>
      </c>
      <c r="BB99" s="150">
        <f t="shared" si="57"/>
        <v>0</v>
      </c>
      <c r="BC99" s="150">
        <f t="shared" si="57"/>
        <v>0</v>
      </c>
      <c r="BD99" s="150">
        <f t="shared" si="57"/>
        <v>0</v>
      </c>
      <c r="BE99" s="150">
        <f t="shared" ref="BE99:BE126" si="64">C99+U99+AM99</f>
        <v>0</v>
      </c>
      <c r="BF99" s="150">
        <f t="shared" ref="BF99:BF126" si="65">BE99*BF219</f>
        <v>0</v>
      </c>
      <c r="BG99" s="150">
        <f t="shared" si="59"/>
        <v>0</v>
      </c>
      <c r="BH99" s="150">
        <f t="shared" ref="BH99:BI126" si="66">F99+X99+AP99</f>
        <v>0</v>
      </c>
      <c r="BI99" s="150">
        <f t="shared" si="66"/>
        <v>0</v>
      </c>
      <c r="BJ99" s="150">
        <f t="shared" si="60"/>
        <v>0</v>
      </c>
      <c r="BK99" s="150">
        <f t="shared" si="61"/>
        <v>0</v>
      </c>
      <c r="BL99" s="150">
        <f t="shared" si="61"/>
        <v>0</v>
      </c>
      <c r="BM99" s="150">
        <f t="shared" si="61"/>
        <v>0</v>
      </c>
      <c r="BN99" s="207">
        <f t="shared" si="62"/>
        <v>0</v>
      </c>
      <c r="BO99" s="208">
        <f t="shared" si="63"/>
        <v>0</v>
      </c>
    </row>
    <row r="100" spans="1:67" s="155" customFormat="1" ht="16.5" hidden="1">
      <c r="A100" s="148">
        <v>93</v>
      </c>
      <c r="B100" s="160"/>
      <c r="C100" s="150"/>
      <c r="D100" s="150">
        <f t="shared" si="32"/>
        <v>0</v>
      </c>
      <c r="E100" s="150">
        <f t="shared" si="33"/>
        <v>0</v>
      </c>
      <c r="F100" s="150"/>
      <c r="G100" s="150"/>
      <c r="H100" s="150">
        <f t="shared" si="34"/>
        <v>0</v>
      </c>
      <c r="I100" s="152">
        <f t="shared" si="35"/>
        <v>0</v>
      </c>
      <c r="J100" s="152">
        <f t="shared" si="35"/>
        <v>0</v>
      </c>
      <c r="K100" s="152">
        <f t="shared" si="35"/>
        <v>0</v>
      </c>
      <c r="L100" s="154">
        <v>0</v>
      </c>
      <c r="M100" s="150">
        <f t="shared" si="36"/>
        <v>0</v>
      </c>
      <c r="N100" s="150">
        <f t="shared" si="37"/>
        <v>0</v>
      </c>
      <c r="O100" s="150">
        <v>0</v>
      </c>
      <c r="P100" s="150">
        <v>0</v>
      </c>
      <c r="Q100" s="150">
        <f t="shared" si="38"/>
        <v>0</v>
      </c>
      <c r="R100" s="152">
        <f t="shared" si="39"/>
        <v>0</v>
      </c>
      <c r="S100" s="152">
        <f t="shared" si="39"/>
        <v>0</v>
      </c>
      <c r="T100" s="152">
        <f t="shared" si="39"/>
        <v>0</v>
      </c>
      <c r="U100" s="154"/>
      <c r="V100" s="150">
        <f t="shared" si="40"/>
        <v>0</v>
      </c>
      <c r="W100" s="150">
        <f t="shared" si="41"/>
        <v>0</v>
      </c>
      <c r="X100" s="150"/>
      <c r="Y100" s="150"/>
      <c r="Z100" s="150">
        <f t="shared" si="43"/>
        <v>0</v>
      </c>
      <c r="AA100" s="152">
        <f t="shared" si="44"/>
        <v>0</v>
      </c>
      <c r="AB100" s="152">
        <f t="shared" si="44"/>
        <v>0</v>
      </c>
      <c r="AC100" s="152">
        <f t="shared" si="44"/>
        <v>0</v>
      </c>
      <c r="AD100" s="154"/>
      <c r="AE100" s="150">
        <f t="shared" si="45"/>
        <v>0</v>
      </c>
      <c r="AF100" s="150">
        <f t="shared" si="46"/>
        <v>0</v>
      </c>
      <c r="AG100" s="150"/>
      <c r="AH100" s="150"/>
      <c r="AI100" s="150">
        <f t="shared" si="47"/>
        <v>0</v>
      </c>
      <c r="AJ100" s="150">
        <f t="shared" si="48"/>
        <v>0</v>
      </c>
      <c r="AK100" s="150">
        <f t="shared" si="48"/>
        <v>0</v>
      </c>
      <c r="AL100" s="150">
        <f t="shared" si="48"/>
        <v>0</v>
      </c>
      <c r="AM100" s="154"/>
      <c r="AN100" s="150">
        <f t="shared" si="49"/>
        <v>0</v>
      </c>
      <c r="AO100" s="150">
        <f t="shared" si="50"/>
        <v>0</v>
      </c>
      <c r="AP100" s="150"/>
      <c r="AQ100" s="150"/>
      <c r="AR100" s="150">
        <f t="shared" si="52"/>
        <v>0</v>
      </c>
      <c r="AS100" s="150">
        <f t="shared" si="53"/>
        <v>0</v>
      </c>
      <c r="AT100" s="150">
        <f t="shared" si="53"/>
        <v>0</v>
      </c>
      <c r="AU100" s="150">
        <f t="shared" si="53"/>
        <v>0</v>
      </c>
      <c r="AV100" s="154"/>
      <c r="AW100" s="150">
        <f t="shared" si="54"/>
        <v>0</v>
      </c>
      <c r="AX100" s="150">
        <f t="shared" si="55"/>
        <v>0</v>
      </c>
      <c r="AY100" s="150"/>
      <c r="AZ100" s="150"/>
      <c r="BA100" s="150">
        <f t="shared" si="56"/>
        <v>0</v>
      </c>
      <c r="BB100" s="150">
        <f t="shared" si="57"/>
        <v>0</v>
      </c>
      <c r="BC100" s="150">
        <f t="shared" si="57"/>
        <v>0</v>
      </c>
      <c r="BD100" s="150">
        <f t="shared" si="57"/>
        <v>0</v>
      </c>
      <c r="BE100" s="150">
        <f t="shared" si="64"/>
        <v>0</v>
      </c>
      <c r="BF100" s="150">
        <f t="shared" si="65"/>
        <v>0</v>
      </c>
      <c r="BG100" s="150">
        <f t="shared" si="59"/>
        <v>0</v>
      </c>
      <c r="BH100" s="150">
        <f t="shared" si="66"/>
        <v>0</v>
      </c>
      <c r="BI100" s="150">
        <f t="shared" si="66"/>
        <v>0</v>
      </c>
      <c r="BJ100" s="150">
        <f t="shared" si="60"/>
        <v>0</v>
      </c>
      <c r="BK100" s="150">
        <f t="shared" si="61"/>
        <v>0</v>
      </c>
      <c r="BL100" s="150">
        <f t="shared" si="61"/>
        <v>0</v>
      </c>
      <c r="BM100" s="150">
        <f t="shared" si="61"/>
        <v>0</v>
      </c>
      <c r="BN100" s="207">
        <f t="shared" si="62"/>
        <v>0</v>
      </c>
      <c r="BO100" s="208">
        <f t="shared" si="63"/>
        <v>0</v>
      </c>
    </row>
    <row r="101" spans="1:67" s="155" customFormat="1" ht="16.5" hidden="1">
      <c r="A101" s="148">
        <v>94</v>
      </c>
      <c r="B101" s="160"/>
      <c r="C101" s="150"/>
      <c r="D101" s="150">
        <f t="shared" si="32"/>
        <v>0</v>
      </c>
      <c r="E101" s="150">
        <f t="shared" si="33"/>
        <v>0</v>
      </c>
      <c r="F101" s="150"/>
      <c r="G101" s="150"/>
      <c r="H101" s="150">
        <f t="shared" si="34"/>
        <v>0</v>
      </c>
      <c r="I101" s="152">
        <f t="shared" si="35"/>
        <v>0</v>
      </c>
      <c r="J101" s="152">
        <f t="shared" si="35"/>
        <v>0</v>
      </c>
      <c r="K101" s="152">
        <f t="shared" si="35"/>
        <v>0</v>
      </c>
      <c r="L101" s="154">
        <v>0</v>
      </c>
      <c r="M101" s="150">
        <f t="shared" si="36"/>
        <v>0</v>
      </c>
      <c r="N101" s="150">
        <f t="shared" si="37"/>
        <v>0</v>
      </c>
      <c r="O101" s="150">
        <v>0</v>
      </c>
      <c r="P101" s="150">
        <v>0</v>
      </c>
      <c r="Q101" s="150">
        <f t="shared" si="38"/>
        <v>0</v>
      </c>
      <c r="R101" s="152">
        <f t="shared" si="39"/>
        <v>0</v>
      </c>
      <c r="S101" s="152">
        <f t="shared" si="39"/>
        <v>0</v>
      </c>
      <c r="T101" s="152">
        <f t="shared" si="39"/>
        <v>0</v>
      </c>
      <c r="U101" s="154"/>
      <c r="V101" s="150">
        <f t="shared" si="40"/>
        <v>0</v>
      </c>
      <c r="W101" s="150">
        <f t="shared" si="41"/>
        <v>0</v>
      </c>
      <c r="X101" s="150"/>
      <c r="Y101" s="150"/>
      <c r="Z101" s="150">
        <f t="shared" si="43"/>
        <v>0</v>
      </c>
      <c r="AA101" s="152">
        <f t="shared" si="44"/>
        <v>0</v>
      </c>
      <c r="AB101" s="152">
        <f t="shared" si="44"/>
        <v>0</v>
      </c>
      <c r="AC101" s="152">
        <f t="shared" si="44"/>
        <v>0</v>
      </c>
      <c r="AD101" s="154"/>
      <c r="AE101" s="150">
        <f t="shared" si="45"/>
        <v>0</v>
      </c>
      <c r="AF101" s="150">
        <f t="shared" si="46"/>
        <v>0</v>
      </c>
      <c r="AG101" s="150"/>
      <c r="AH101" s="150"/>
      <c r="AI101" s="150">
        <f t="shared" si="47"/>
        <v>0</v>
      </c>
      <c r="AJ101" s="150">
        <f t="shared" si="48"/>
        <v>0</v>
      </c>
      <c r="AK101" s="150">
        <f t="shared" si="48"/>
        <v>0</v>
      </c>
      <c r="AL101" s="150">
        <f t="shared" si="48"/>
        <v>0</v>
      </c>
      <c r="AM101" s="154"/>
      <c r="AN101" s="150">
        <f t="shared" si="49"/>
        <v>0</v>
      </c>
      <c r="AO101" s="150">
        <f t="shared" si="50"/>
        <v>0</v>
      </c>
      <c r="AP101" s="150"/>
      <c r="AQ101" s="150"/>
      <c r="AR101" s="150">
        <f t="shared" si="52"/>
        <v>0</v>
      </c>
      <c r="AS101" s="150">
        <f t="shared" si="53"/>
        <v>0</v>
      </c>
      <c r="AT101" s="150">
        <f t="shared" si="53"/>
        <v>0</v>
      </c>
      <c r="AU101" s="150">
        <f t="shared" si="53"/>
        <v>0</v>
      </c>
      <c r="AV101" s="154"/>
      <c r="AW101" s="150">
        <f t="shared" si="54"/>
        <v>0</v>
      </c>
      <c r="AX101" s="150">
        <f t="shared" si="55"/>
        <v>0</v>
      </c>
      <c r="AY101" s="150"/>
      <c r="AZ101" s="150"/>
      <c r="BA101" s="150">
        <f t="shared" si="56"/>
        <v>0</v>
      </c>
      <c r="BB101" s="150">
        <f t="shared" si="57"/>
        <v>0</v>
      </c>
      <c r="BC101" s="150">
        <f t="shared" si="57"/>
        <v>0</v>
      </c>
      <c r="BD101" s="150">
        <f t="shared" si="57"/>
        <v>0</v>
      </c>
      <c r="BE101" s="150">
        <f t="shared" si="64"/>
        <v>0</v>
      </c>
      <c r="BF101" s="150">
        <f t="shared" si="65"/>
        <v>0</v>
      </c>
      <c r="BG101" s="150">
        <f t="shared" si="59"/>
        <v>0</v>
      </c>
      <c r="BH101" s="150">
        <f t="shared" si="66"/>
        <v>0</v>
      </c>
      <c r="BI101" s="150">
        <f t="shared" si="66"/>
        <v>0</v>
      </c>
      <c r="BJ101" s="150">
        <f t="shared" si="60"/>
        <v>0</v>
      </c>
      <c r="BK101" s="150">
        <f t="shared" si="61"/>
        <v>0</v>
      </c>
      <c r="BL101" s="150">
        <f t="shared" si="61"/>
        <v>0</v>
      </c>
      <c r="BM101" s="150">
        <f t="shared" si="61"/>
        <v>0</v>
      </c>
      <c r="BN101" s="207">
        <f t="shared" si="62"/>
        <v>0</v>
      </c>
      <c r="BO101" s="208">
        <f t="shared" si="63"/>
        <v>0</v>
      </c>
    </row>
    <row r="102" spans="1:67" s="155" customFormat="1" ht="16.5" hidden="1">
      <c r="A102" s="148">
        <v>95</v>
      </c>
      <c r="B102" s="160"/>
      <c r="C102" s="150"/>
      <c r="D102" s="150">
        <f t="shared" si="32"/>
        <v>0</v>
      </c>
      <c r="E102" s="150">
        <f t="shared" si="33"/>
        <v>0</v>
      </c>
      <c r="F102" s="150"/>
      <c r="G102" s="150"/>
      <c r="H102" s="150">
        <f t="shared" si="34"/>
        <v>0</v>
      </c>
      <c r="I102" s="152">
        <f t="shared" si="35"/>
        <v>0</v>
      </c>
      <c r="J102" s="152">
        <f t="shared" si="35"/>
        <v>0</v>
      </c>
      <c r="K102" s="152">
        <f t="shared" si="35"/>
        <v>0</v>
      </c>
      <c r="L102" s="154">
        <v>0</v>
      </c>
      <c r="M102" s="150">
        <f t="shared" si="36"/>
        <v>0</v>
      </c>
      <c r="N102" s="150">
        <f t="shared" si="37"/>
        <v>0</v>
      </c>
      <c r="O102" s="150">
        <v>0</v>
      </c>
      <c r="P102" s="150">
        <v>0</v>
      </c>
      <c r="Q102" s="150">
        <f t="shared" si="38"/>
        <v>0</v>
      </c>
      <c r="R102" s="152">
        <f t="shared" si="39"/>
        <v>0</v>
      </c>
      <c r="S102" s="152">
        <f t="shared" si="39"/>
        <v>0</v>
      </c>
      <c r="T102" s="152">
        <f t="shared" si="39"/>
        <v>0</v>
      </c>
      <c r="U102" s="154"/>
      <c r="V102" s="150">
        <f t="shared" si="40"/>
        <v>0</v>
      </c>
      <c r="W102" s="150">
        <f t="shared" si="41"/>
        <v>0</v>
      </c>
      <c r="X102" s="150"/>
      <c r="Y102" s="150"/>
      <c r="Z102" s="150">
        <f t="shared" si="43"/>
        <v>0</v>
      </c>
      <c r="AA102" s="152">
        <f t="shared" si="44"/>
        <v>0</v>
      </c>
      <c r="AB102" s="152">
        <f t="shared" si="44"/>
        <v>0</v>
      </c>
      <c r="AC102" s="152">
        <f t="shared" si="44"/>
        <v>0</v>
      </c>
      <c r="AD102" s="154"/>
      <c r="AE102" s="150">
        <f t="shared" si="45"/>
        <v>0</v>
      </c>
      <c r="AF102" s="150">
        <f t="shared" si="46"/>
        <v>0</v>
      </c>
      <c r="AG102" s="150"/>
      <c r="AH102" s="150"/>
      <c r="AI102" s="150">
        <f t="shared" si="47"/>
        <v>0</v>
      </c>
      <c r="AJ102" s="150">
        <f t="shared" si="48"/>
        <v>0</v>
      </c>
      <c r="AK102" s="150">
        <f t="shared" si="48"/>
        <v>0</v>
      </c>
      <c r="AL102" s="150">
        <f t="shared" si="48"/>
        <v>0</v>
      </c>
      <c r="AM102" s="154"/>
      <c r="AN102" s="150">
        <f t="shared" si="49"/>
        <v>0</v>
      </c>
      <c r="AO102" s="150">
        <f t="shared" si="50"/>
        <v>0</v>
      </c>
      <c r="AP102" s="150"/>
      <c r="AQ102" s="150"/>
      <c r="AR102" s="150">
        <f t="shared" si="52"/>
        <v>0</v>
      </c>
      <c r="AS102" s="150">
        <f t="shared" si="53"/>
        <v>0</v>
      </c>
      <c r="AT102" s="150">
        <f t="shared" si="53"/>
        <v>0</v>
      </c>
      <c r="AU102" s="150">
        <f t="shared" si="53"/>
        <v>0</v>
      </c>
      <c r="AV102" s="154"/>
      <c r="AW102" s="150">
        <f t="shared" si="54"/>
        <v>0</v>
      </c>
      <c r="AX102" s="150">
        <f t="shared" si="55"/>
        <v>0</v>
      </c>
      <c r="AY102" s="150"/>
      <c r="AZ102" s="150"/>
      <c r="BA102" s="150">
        <f t="shared" si="56"/>
        <v>0</v>
      </c>
      <c r="BB102" s="150">
        <f t="shared" si="57"/>
        <v>0</v>
      </c>
      <c r="BC102" s="150">
        <f t="shared" si="57"/>
        <v>0</v>
      </c>
      <c r="BD102" s="150">
        <f t="shared" si="57"/>
        <v>0</v>
      </c>
      <c r="BE102" s="150">
        <f t="shared" si="64"/>
        <v>0</v>
      </c>
      <c r="BF102" s="150">
        <f t="shared" si="65"/>
        <v>0</v>
      </c>
      <c r="BG102" s="150">
        <f t="shared" si="59"/>
        <v>0</v>
      </c>
      <c r="BH102" s="150">
        <f t="shared" si="66"/>
        <v>0</v>
      </c>
      <c r="BI102" s="150">
        <f t="shared" si="66"/>
        <v>0</v>
      </c>
      <c r="BJ102" s="150">
        <f t="shared" si="60"/>
        <v>0</v>
      </c>
      <c r="BK102" s="150">
        <f t="shared" si="61"/>
        <v>0</v>
      </c>
      <c r="BL102" s="150">
        <f t="shared" si="61"/>
        <v>0</v>
      </c>
      <c r="BM102" s="150">
        <f t="shared" si="61"/>
        <v>0</v>
      </c>
      <c r="BN102" s="207">
        <f t="shared" si="62"/>
        <v>0</v>
      </c>
      <c r="BO102" s="208">
        <f t="shared" si="63"/>
        <v>0</v>
      </c>
    </row>
    <row r="103" spans="1:67" s="155" customFormat="1" ht="16.5" hidden="1">
      <c r="A103" s="148">
        <v>96</v>
      </c>
      <c r="B103" s="160"/>
      <c r="C103" s="150"/>
      <c r="D103" s="150">
        <f t="shared" si="32"/>
        <v>0</v>
      </c>
      <c r="E103" s="150">
        <f t="shared" si="33"/>
        <v>0</v>
      </c>
      <c r="F103" s="150"/>
      <c r="G103" s="150"/>
      <c r="H103" s="150">
        <f t="shared" si="34"/>
        <v>0</v>
      </c>
      <c r="I103" s="152">
        <f t="shared" si="35"/>
        <v>0</v>
      </c>
      <c r="J103" s="152">
        <f t="shared" si="35"/>
        <v>0</v>
      </c>
      <c r="K103" s="152">
        <f t="shared" si="35"/>
        <v>0</v>
      </c>
      <c r="L103" s="154">
        <v>0</v>
      </c>
      <c r="M103" s="150">
        <f t="shared" si="36"/>
        <v>0</v>
      </c>
      <c r="N103" s="150">
        <f t="shared" si="37"/>
        <v>0</v>
      </c>
      <c r="O103" s="150">
        <v>0</v>
      </c>
      <c r="P103" s="150">
        <v>0</v>
      </c>
      <c r="Q103" s="150">
        <f t="shared" si="38"/>
        <v>0</v>
      </c>
      <c r="R103" s="152">
        <f t="shared" si="39"/>
        <v>0</v>
      </c>
      <c r="S103" s="152">
        <f t="shared" si="39"/>
        <v>0</v>
      </c>
      <c r="T103" s="152">
        <f t="shared" si="39"/>
        <v>0</v>
      </c>
      <c r="U103" s="154"/>
      <c r="V103" s="150">
        <f t="shared" si="40"/>
        <v>0</v>
      </c>
      <c r="W103" s="150">
        <f t="shared" si="41"/>
        <v>0</v>
      </c>
      <c r="X103" s="150"/>
      <c r="Y103" s="150"/>
      <c r="Z103" s="150">
        <f t="shared" si="43"/>
        <v>0</v>
      </c>
      <c r="AA103" s="152">
        <f t="shared" si="44"/>
        <v>0</v>
      </c>
      <c r="AB103" s="152">
        <f t="shared" si="44"/>
        <v>0</v>
      </c>
      <c r="AC103" s="152">
        <f t="shared" si="44"/>
        <v>0</v>
      </c>
      <c r="AD103" s="154"/>
      <c r="AE103" s="150">
        <f t="shared" si="45"/>
        <v>0</v>
      </c>
      <c r="AF103" s="150">
        <f t="shared" si="46"/>
        <v>0</v>
      </c>
      <c r="AG103" s="150"/>
      <c r="AH103" s="150"/>
      <c r="AI103" s="150">
        <f t="shared" si="47"/>
        <v>0</v>
      </c>
      <c r="AJ103" s="150">
        <f t="shared" si="48"/>
        <v>0</v>
      </c>
      <c r="AK103" s="150">
        <f t="shared" si="48"/>
        <v>0</v>
      </c>
      <c r="AL103" s="150">
        <f t="shared" si="48"/>
        <v>0</v>
      </c>
      <c r="AM103" s="154"/>
      <c r="AN103" s="150">
        <f t="shared" si="49"/>
        <v>0</v>
      </c>
      <c r="AO103" s="150">
        <f t="shared" si="50"/>
        <v>0</v>
      </c>
      <c r="AP103" s="150"/>
      <c r="AQ103" s="150"/>
      <c r="AR103" s="150">
        <f t="shared" si="52"/>
        <v>0</v>
      </c>
      <c r="AS103" s="150">
        <f t="shared" si="53"/>
        <v>0</v>
      </c>
      <c r="AT103" s="150">
        <f t="shared" si="53"/>
        <v>0</v>
      </c>
      <c r="AU103" s="150">
        <f t="shared" si="53"/>
        <v>0</v>
      </c>
      <c r="AV103" s="154"/>
      <c r="AW103" s="150">
        <f t="shared" si="54"/>
        <v>0</v>
      </c>
      <c r="AX103" s="150">
        <f t="shared" si="55"/>
        <v>0</v>
      </c>
      <c r="AY103" s="150"/>
      <c r="AZ103" s="150"/>
      <c r="BA103" s="150">
        <f t="shared" si="56"/>
        <v>0</v>
      </c>
      <c r="BB103" s="150">
        <f t="shared" si="57"/>
        <v>0</v>
      </c>
      <c r="BC103" s="150">
        <f t="shared" si="57"/>
        <v>0</v>
      </c>
      <c r="BD103" s="150">
        <f t="shared" si="57"/>
        <v>0</v>
      </c>
      <c r="BE103" s="150">
        <f t="shared" si="64"/>
        <v>0</v>
      </c>
      <c r="BF103" s="150">
        <f t="shared" si="65"/>
        <v>0</v>
      </c>
      <c r="BG103" s="150">
        <f t="shared" si="59"/>
        <v>0</v>
      </c>
      <c r="BH103" s="150">
        <f t="shared" si="66"/>
        <v>0</v>
      </c>
      <c r="BI103" s="150">
        <f t="shared" si="66"/>
        <v>0</v>
      </c>
      <c r="BJ103" s="150">
        <f t="shared" si="60"/>
        <v>0</v>
      </c>
      <c r="BK103" s="150">
        <f t="shared" si="61"/>
        <v>0</v>
      </c>
      <c r="BL103" s="150">
        <f t="shared" si="61"/>
        <v>0</v>
      </c>
      <c r="BM103" s="150">
        <f t="shared" si="61"/>
        <v>0</v>
      </c>
      <c r="BN103" s="207">
        <f t="shared" si="62"/>
        <v>0</v>
      </c>
      <c r="BO103" s="208">
        <f t="shared" si="63"/>
        <v>0</v>
      </c>
    </row>
    <row r="104" spans="1:67" s="155" customFormat="1" ht="16.5" hidden="1">
      <c r="A104" s="148">
        <v>97</v>
      </c>
      <c r="B104" s="160"/>
      <c r="C104" s="150"/>
      <c r="D104" s="150">
        <f t="shared" si="32"/>
        <v>0</v>
      </c>
      <c r="E104" s="150">
        <f t="shared" si="33"/>
        <v>0</v>
      </c>
      <c r="F104" s="150"/>
      <c r="G104" s="150"/>
      <c r="H104" s="150">
        <f t="shared" si="34"/>
        <v>0</v>
      </c>
      <c r="I104" s="152">
        <f t="shared" si="35"/>
        <v>0</v>
      </c>
      <c r="J104" s="152">
        <f t="shared" si="35"/>
        <v>0</v>
      </c>
      <c r="K104" s="152">
        <f t="shared" si="35"/>
        <v>0</v>
      </c>
      <c r="L104" s="154">
        <v>0</v>
      </c>
      <c r="M104" s="150">
        <f t="shared" si="36"/>
        <v>0</v>
      </c>
      <c r="N104" s="150">
        <f t="shared" si="37"/>
        <v>0</v>
      </c>
      <c r="O104" s="150">
        <v>0</v>
      </c>
      <c r="P104" s="150">
        <v>0</v>
      </c>
      <c r="Q104" s="150">
        <f t="shared" si="38"/>
        <v>0</v>
      </c>
      <c r="R104" s="152">
        <f t="shared" si="39"/>
        <v>0</v>
      </c>
      <c r="S104" s="152">
        <f t="shared" si="39"/>
        <v>0</v>
      </c>
      <c r="T104" s="152">
        <f t="shared" si="39"/>
        <v>0</v>
      </c>
      <c r="U104" s="154"/>
      <c r="V104" s="150">
        <f t="shared" si="40"/>
        <v>0</v>
      </c>
      <c r="W104" s="150">
        <f t="shared" si="41"/>
        <v>0</v>
      </c>
      <c r="X104" s="150"/>
      <c r="Y104" s="150"/>
      <c r="Z104" s="150">
        <f t="shared" si="43"/>
        <v>0</v>
      </c>
      <c r="AA104" s="152">
        <f t="shared" si="44"/>
        <v>0</v>
      </c>
      <c r="AB104" s="152">
        <f t="shared" si="44"/>
        <v>0</v>
      </c>
      <c r="AC104" s="152">
        <f t="shared" si="44"/>
        <v>0</v>
      </c>
      <c r="AD104" s="154"/>
      <c r="AE104" s="150">
        <f t="shared" si="45"/>
        <v>0</v>
      </c>
      <c r="AF104" s="150">
        <f t="shared" si="46"/>
        <v>0</v>
      </c>
      <c r="AG104" s="150"/>
      <c r="AH104" s="150"/>
      <c r="AI104" s="150">
        <f t="shared" si="47"/>
        <v>0</v>
      </c>
      <c r="AJ104" s="150">
        <f t="shared" si="48"/>
        <v>0</v>
      </c>
      <c r="AK104" s="150">
        <f t="shared" si="48"/>
        <v>0</v>
      </c>
      <c r="AL104" s="150">
        <f t="shared" si="48"/>
        <v>0</v>
      </c>
      <c r="AM104" s="154"/>
      <c r="AN104" s="150">
        <f t="shared" si="49"/>
        <v>0</v>
      </c>
      <c r="AO104" s="150">
        <f t="shared" si="50"/>
        <v>0</v>
      </c>
      <c r="AP104" s="150"/>
      <c r="AQ104" s="150"/>
      <c r="AR104" s="150">
        <f t="shared" si="52"/>
        <v>0</v>
      </c>
      <c r="AS104" s="150">
        <f t="shared" si="53"/>
        <v>0</v>
      </c>
      <c r="AT104" s="150">
        <f t="shared" si="53"/>
        <v>0</v>
      </c>
      <c r="AU104" s="150">
        <f t="shared" si="53"/>
        <v>0</v>
      </c>
      <c r="AV104" s="154"/>
      <c r="AW104" s="150">
        <f t="shared" si="54"/>
        <v>0</v>
      </c>
      <c r="AX104" s="150">
        <f t="shared" si="55"/>
        <v>0</v>
      </c>
      <c r="AY104" s="150"/>
      <c r="AZ104" s="150"/>
      <c r="BA104" s="150">
        <f t="shared" si="56"/>
        <v>0</v>
      </c>
      <c r="BB104" s="150">
        <f t="shared" si="57"/>
        <v>0</v>
      </c>
      <c r="BC104" s="150">
        <f t="shared" si="57"/>
        <v>0</v>
      </c>
      <c r="BD104" s="150">
        <f t="shared" si="57"/>
        <v>0</v>
      </c>
      <c r="BE104" s="150">
        <f t="shared" si="64"/>
        <v>0</v>
      </c>
      <c r="BF104" s="150">
        <f t="shared" si="65"/>
        <v>0</v>
      </c>
      <c r="BG104" s="150">
        <f t="shared" si="59"/>
        <v>0</v>
      </c>
      <c r="BH104" s="150">
        <f t="shared" si="66"/>
        <v>0</v>
      </c>
      <c r="BI104" s="150">
        <f t="shared" si="66"/>
        <v>0</v>
      </c>
      <c r="BJ104" s="150">
        <f t="shared" si="60"/>
        <v>0</v>
      </c>
      <c r="BK104" s="150">
        <f t="shared" si="61"/>
        <v>0</v>
      </c>
      <c r="BL104" s="150">
        <f t="shared" si="61"/>
        <v>0</v>
      </c>
      <c r="BM104" s="150">
        <f t="shared" si="61"/>
        <v>0</v>
      </c>
      <c r="BN104" s="207">
        <f t="shared" si="62"/>
        <v>0</v>
      </c>
      <c r="BO104" s="208">
        <f t="shared" si="63"/>
        <v>0</v>
      </c>
    </row>
    <row r="105" spans="1:67" s="155" customFormat="1" ht="16.5" hidden="1">
      <c r="A105" s="148">
        <v>98</v>
      </c>
      <c r="B105" s="160"/>
      <c r="C105" s="150"/>
      <c r="D105" s="150">
        <f t="shared" si="32"/>
        <v>0</v>
      </c>
      <c r="E105" s="150">
        <f t="shared" si="33"/>
        <v>0</v>
      </c>
      <c r="F105" s="150"/>
      <c r="G105" s="150"/>
      <c r="H105" s="150">
        <f t="shared" si="34"/>
        <v>0</v>
      </c>
      <c r="I105" s="152">
        <f t="shared" si="35"/>
        <v>0</v>
      </c>
      <c r="J105" s="152">
        <f t="shared" si="35"/>
        <v>0</v>
      </c>
      <c r="K105" s="152">
        <f t="shared" si="35"/>
        <v>0</v>
      </c>
      <c r="L105" s="154">
        <v>0</v>
      </c>
      <c r="M105" s="150">
        <f t="shared" si="36"/>
        <v>0</v>
      </c>
      <c r="N105" s="150">
        <f t="shared" si="37"/>
        <v>0</v>
      </c>
      <c r="O105" s="150">
        <v>0</v>
      </c>
      <c r="P105" s="150">
        <v>0</v>
      </c>
      <c r="Q105" s="150">
        <f t="shared" si="38"/>
        <v>0</v>
      </c>
      <c r="R105" s="152">
        <f t="shared" si="39"/>
        <v>0</v>
      </c>
      <c r="S105" s="152">
        <f t="shared" si="39"/>
        <v>0</v>
      </c>
      <c r="T105" s="152">
        <f t="shared" si="39"/>
        <v>0</v>
      </c>
      <c r="U105" s="154"/>
      <c r="V105" s="150">
        <f t="shared" si="40"/>
        <v>0</v>
      </c>
      <c r="W105" s="150">
        <f t="shared" si="41"/>
        <v>0</v>
      </c>
      <c r="X105" s="150"/>
      <c r="Y105" s="150"/>
      <c r="Z105" s="150">
        <f t="shared" si="43"/>
        <v>0</v>
      </c>
      <c r="AA105" s="152">
        <f t="shared" si="44"/>
        <v>0</v>
      </c>
      <c r="AB105" s="152">
        <f t="shared" si="44"/>
        <v>0</v>
      </c>
      <c r="AC105" s="152">
        <f t="shared" si="44"/>
        <v>0</v>
      </c>
      <c r="AD105" s="154"/>
      <c r="AE105" s="150">
        <f t="shared" si="45"/>
        <v>0</v>
      </c>
      <c r="AF105" s="150">
        <f t="shared" si="46"/>
        <v>0</v>
      </c>
      <c r="AG105" s="150"/>
      <c r="AH105" s="150"/>
      <c r="AI105" s="150">
        <f t="shared" si="47"/>
        <v>0</v>
      </c>
      <c r="AJ105" s="150">
        <f t="shared" si="48"/>
        <v>0</v>
      </c>
      <c r="AK105" s="150">
        <f t="shared" si="48"/>
        <v>0</v>
      </c>
      <c r="AL105" s="150">
        <f t="shared" si="48"/>
        <v>0</v>
      </c>
      <c r="AM105" s="154"/>
      <c r="AN105" s="150">
        <f t="shared" si="49"/>
        <v>0</v>
      </c>
      <c r="AO105" s="150">
        <f t="shared" si="50"/>
        <v>0</v>
      </c>
      <c r="AP105" s="150"/>
      <c r="AQ105" s="150"/>
      <c r="AR105" s="150">
        <f t="shared" si="52"/>
        <v>0</v>
      </c>
      <c r="AS105" s="150">
        <f t="shared" si="53"/>
        <v>0</v>
      </c>
      <c r="AT105" s="150">
        <f t="shared" si="53"/>
        <v>0</v>
      </c>
      <c r="AU105" s="150">
        <f t="shared" si="53"/>
        <v>0</v>
      </c>
      <c r="AV105" s="154"/>
      <c r="AW105" s="150">
        <f t="shared" si="54"/>
        <v>0</v>
      </c>
      <c r="AX105" s="150">
        <f t="shared" si="55"/>
        <v>0</v>
      </c>
      <c r="AY105" s="150"/>
      <c r="AZ105" s="150"/>
      <c r="BA105" s="150">
        <f t="shared" si="56"/>
        <v>0</v>
      </c>
      <c r="BB105" s="150">
        <f t="shared" si="57"/>
        <v>0</v>
      </c>
      <c r="BC105" s="150">
        <f t="shared" si="57"/>
        <v>0</v>
      </c>
      <c r="BD105" s="150">
        <f t="shared" si="57"/>
        <v>0</v>
      </c>
      <c r="BE105" s="150">
        <f t="shared" si="64"/>
        <v>0</v>
      </c>
      <c r="BF105" s="150">
        <f t="shared" si="65"/>
        <v>0</v>
      </c>
      <c r="BG105" s="150">
        <f t="shared" si="59"/>
        <v>0</v>
      </c>
      <c r="BH105" s="150">
        <f t="shared" si="66"/>
        <v>0</v>
      </c>
      <c r="BI105" s="150">
        <f t="shared" si="66"/>
        <v>0</v>
      </c>
      <c r="BJ105" s="150">
        <f t="shared" si="60"/>
        <v>0</v>
      </c>
      <c r="BK105" s="150">
        <f t="shared" si="61"/>
        <v>0</v>
      </c>
      <c r="BL105" s="150">
        <f t="shared" si="61"/>
        <v>0</v>
      </c>
      <c r="BM105" s="150">
        <f t="shared" si="61"/>
        <v>0</v>
      </c>
      <c r="BN105" s="207">
        <f t="shared" si="62"/>
        <v>0</v>
      </c>
      <c r="BO105" s="208">
        <f t="shared" si="63"/>
        <v>0</v>
      </c>
    </row>
    <row r="106" spans="1:67" s="155" customFormat="1" ht="16.5" hidden="1">
      <c r="A106" s="148">
        <v>99</v>
      </c>
      <c r="B106" s="160"/>
      <c r="C106" s="150"/>
      <c r="D106" s="150">
        <f t="shared" si="32"/>
        <v>0</v>
      </c>
      <c r="E106" s="150">
        <f t="shared" si="33"/>
        <v>0</v>
      </c>
      <c r="F106" s="150"/>
      <c r="G106" s="150"/>
      <c r="H106" s="150">
        <f t="shared" si="34"/>
        <v>0</v>
      </c>
      <c r="I106" s="152">
        <f t="shared" si="35"/>
        <v>0</v>
      </c>
      <c r="J106" s="152">
        <f t="shared" si="35"/>
        <v>0</v>
      </c>
      <c r="K106" s="152">
        <f t="shared" si="35"/>
        <v>0</v>
      </c>
      <c r="L106" s="154">
        <v>0</v>
      </c>
      <c r="M106" s="150">
        <f t="shared" si="36"/>
        <v>0</v>
      </c>
      <c r="N106" s="150">
        <f t="shared" si="37"/>
        <v>0</v>
      </c>
      <c r="O106" s="150">
        <v>0</v>
      </c>
      <c r="P106" s="150">
        <v>0</v>
      </c>
      <c r="Q106" s="150">
        <f t="shared" si="38"/>
        <v>0</v>
      </c>
      <c r="R106" s="152">
        <f t="shared" si="39"/>
        <v>0</v>
      </c>
      <c r="S106" s="152">
        <f t="shared" si="39"/>
        <v>0</v>
      </c>
      <c r="T106" s="152">
        <f t="shared" si="39"/>
        <v>0</v>
      </c>
      <c r="U106" s="154"/>
      <c r="V106" s="150">
        <f t="shared" si="40"/>
        <v>0</v>
      </c>
      <c r="W106" s="150">
        <f t="shared" si="41"/>
        <v>0</v>
      </c>
      <c r="X106" s="150"/>
      <c r="Y106" s="150"/>
      <c r="Z106" s="150">
        <f t="shared" si="43"/>
        <v>0</v>
      </c>
      <c r="AA106" s="152">
        <f t="shared" si="44"/>
        <v>0</v>
      </c>
      <c r="AB106" s="152">
        <f t="shared" si="44"/>
        <v>0</v>
      </c>
      <c r="AC106" s="152">
        <f t="shared" si="44"/>
        <v>0</v>
      </c>
      <c r="AD106" s="154"/>
      <c r="AE106" s="150">
        <f t="shared" si="45"/>
        <v>0</v>
      </c>
      <c r="AF106" s="150">
        <f t="shared" si="46"/>
        <v>0</v>
      </c>
      <c r="AG106" s="150"/>
      <c r="AH106" s="150"/>
      <c r="AI106" s="150">
        <f t="shared" si="47"/>
        <v>0</v>
      </c>
      <c r="AJ106" s="150">
        <f t="shared" si="48"/>
        <v>0</v>
      </c>
      <c r="AK106" s="150">
        <f t="shared" si="48"/>
        <v>0</v>
      </c>
      <c r="AL106" s="150">
        <f t="shared" si="48"/>
        <v>0</v>
      </c>
      <c r="AM106" s="154"/>
      <c r="AN106" s="150">
        <f t="shared" si="49"/>
        <v>0</v>
      </c>
      <c r="AO106" s="150">
        <f t="shared" si="50"/>
        <v>0</v>
      </c>
      <c r="AP106" s="150"/>
      <c r="AQ106" s="150"/>
      <c r="AR106" s="150">
        <f t="shared" si="52"/>
        <v>0</v>
      </c>
      <c r="AS106" s="150">
        <f t="shared" si="53"/>
        <v>0</v>
      </c>
      <c r="AT106" s="150">
        <f t="shared" si="53"/>
        <v>0</v>
      </c>
      <c r="AU106" s="150">
        <f t="shared" si="53"/>
        <v>0</v>
      </c>
      <c r="AV106" s="154"/>
      <c r="AW106" s="150">
        <f t="shared" si="54"/>
        <v>0</v>
      </c>
      <c r="AX106" s="150">
        <f t="shared" si="55"/>
        <v>0</v>
      </c>
      <c r="AY106" s="150"/>
      <c r="AZ106" s="150"/>
      <c r="BA106" s="150">
        <f t="shared" si="56"/>
        <v>0</v>
      </c>
      <c r="BB106" s="150">
        <f t="shared" si="57"/>
        <v>0</v>
      </c>
      <c r="BC106" s="150">
        <f t="shared" si="57"/>
        <v>0</v>
      </c>
      <c r="BD106" s="150">
        <f t="shared" si="57"/>
        <v>0</v>
      </c>
      <c r="BE106" s="150">
        <f t="shared" si="64"/>
        <v>0</v>
      </c>
      <c r="BF106" s="150">
        <f t="shared" si="65"/>
        <v>0</v>
      </c>
      <c r="BG106" s="150">
        <f t="shared" si="59"/>
        <v>0</v>
      </c>
      <c r="BH106" s="150">
        <f t="shared" si="66"/>
        <v>0</v>
      </c>
      <c r="BI106" s="150">
        <f t="shared" si="66"/>
        <v>0</v>
      </c>
      <c r="BJ106" s="150">
        <f t="shared" si="60"/>
        <v>0</v>
      </c>
      <c r="BK106" s="150">
        <f t="shared" si="61"/>
        <v>0</v>
      </c>
      <c r="BL106" s="150">
        <f t="shared" si="61"/>
        <v>0</v>
      </c>
      <c r="BM106" s="150">
        <f t="shared" si="61"/>
        <v>0</v>
      </c>
      <c r="BN106" s="207">
        <f t="shared" si="62"/>
        <v>0</v>
      </c>
      <c r="BO106" s="208">
        <f t="shared" si="63"/>
        <v>0</v>
      </c>
    </row>
    <row r="107" spans="1:67" s="155" customFormat="1" ht="16.5" hidden="1">
      <c r="A107" s="148">
        <v>100</v>
      </c>
      <c r="B107" s="160"/>
      <c r="C107" s="150"/>
      <c r="D107" s="150">
        <f t="shared" si="32"/>
        <v>0</v>
      </c>
      <c r="E107" s="150">
        <f t="shared" si="33"/>
        <v>0</v>
      </c>
      <c r="F107" s="150"/>
      <c r="G107" s="150"/>
      <c r="H107" s="150">
        <f t="shared" si="34"/>
        <v>0</v>
      </c>
      <c r="I107" s="152">
        <f t="shared" si="35"/>
        <v>0</v>
      </c>
      <c r="J107" s="152">
        <f t="shared" si="35"/>
        <v>0</v>
      </c>
      <c r="K107" s="152">
        <f t="shared" si="35"/>
        <v>0</v>
      </c>
      <c r="L107" s="154">
        <v>0</v>
      </c>
      <c r="M107" s="150">
        <f t="shared" si="36"/>
        <v>0</v>
      </c>
      <c r="N107" s="150">
        <f t="shared" si="37"/>
        <v>0</v>
      </c>
      <c r="O107" s="150">
        <v>0</v>
      </c>
      <c r="P107" s="150">
        <v>0</v>
      </c>
      <c r="Q107" s="150">
        <f t="shared" si="38"/>
        <v>0</v>
      </c>
      <c r="R107" s="152">
        <f t="shared" si="39"/>
        <v>0</v>
      </c>
      <c r="S107" s="152">
        <f t="shared" si="39"/>
        <v>0</v>
      </c>
      <c r="T107" s="152">
        <f t="shared" si="39"/>
        <v>0</v>
      </c>
      <c r="U107" s="154"/>
      <c r="V107" s="150">
        <f t="shared" si="40"/>
        <v>0</v>
      </c>
      <c r="W107" s="150">
        <f t="shared" si="41"/>
        <v>0</v>
      </c>
      <c r="X107" s="150"/>
      <c r="Y107" s="150"/>
      <c r="Z107" s="150">
        <f t="shared" si="43"/>
        <v>0</v>
      </c>
      <c r="AA107" s="152">
        <f t="shared" si="44"/>
        <v>0</v>
      </c>
      <c r="AB107" s="152">
        <f t="shared" si="44"/>
        <v>0</v>
      </c>
      <c r="AC107" s="152">
        <f t="shared" si="44"/>
        <v>0</v>
      </c>
      <c r="AD107" s="154"/>
      <c r="AE107" s="150">
        <f t="shared" si="45"/>
        <v>0</v>
      </c>
      <c r="AF107" s="150">
        <f t="shared" si="46"/>
        <v>0</v>
      </c>
      <c r="AG107" s="150"/>
      <c r="AH107" s="150"/>
      <c r="AI107" s="150">
        <f t="shared" si="47"/>
        <v>0</v>
      </c>
      <c r="AJ107" s="150">
        <f t="shared" si="48"/>
        <v>0</v>
      </c>
      <c r="AK107" s="150">
        <f t="shared" si="48"/>
        <v>0</v>
      </c>
      <c r="AL107" s="150">
        <f t="shared" si="48"/>
        <v>0</v>
      </c>
      <c r="AM107" s="154"/>
      <c r="AN107" s="150">
        <f t="shared" si="49"/>
        <v>0</v>
      </c>
      <c r="AO107" s="150">
        <f t="shared" si="50"/>
        <v>0</v>
      </c>
      <c r="AP107" s="150"/>
      <c r="AQ107" s="150"/>
      <c r="AR107" s="150">
        <f t="shared" si="52"/>
        <v>0</v>
      </c>
      <c r="AS107" s="150">
        <f t="shared" si="53"/>
        <v>0</v>
      </c>
      <c r="AT107" s="150">
        <f t="shared" si="53"/>
        <v>0</v>
      </c>
      <c r="AU107" s="150">
        <f t="shared" si="53"/>
        <v>0</v>
      </c>
      <c r="AV107" s="154"/>
      <c r="AW107" s="150">
        <f t="shared" si="54"/>
        <v>0</v>
      </c>
      <c r="AX107" s="150">
        <f t="shared" si="55"/>
        <v>0</v>
      </c>
      <c r="AY107" s="150"/>
      <c r="AZ107" s="150"/>
      <c r="BA107" s="150">
        <f t="shared" si="56"/>
        <v>0</v>
      </c>
      <c r="BB107" s="150">
        <f t="shared" si="57"/>
        <v>0</v>
      </c>
      <c r="BC107" s="150">
        <f t="shared" si="57"/>
        <v>0</v>
      </c>
      <c r="BD107" s="150">
        <f t="shared" si="57"/>
        <v>0</v>
      </c>
      <c r="BE107" s="150">
        <f t="shared" si="64"/>
        <v>0</v>
      </c>
      <c r="BF107" s="150">
        <f t="shared" si="65"/>
        <v>0</v>
      </c>
      <c r="BG107" s="150">
        <f t="shared" si="59"/>
        <v>0</v>
      </c>
      <c r="BH107" s="150">
        <f t="shared" si="66"/>
        <v>0</v>
      </c>
      <c r="BI107" s="150">
        <f t="shared" si="66"/>
        <v>0</v>
      </c>
      <c r="BJ107" s="150">
        <f t="shared" si="60"/>
        <v>0</v>
      </c>
      <c r="BK107" s="150">
        <f t="shared" si="61"/>
        <v>0</v>
      </c>
      <c r="BL107" s="150">
        <f t="shared" si="61"/>
        <v>0</v>
      </c>
      <c r="BM107" s="150">
        <f t="shared" si="61"/>
        <v>0</v>
      </c>
      <c r="BN107" s="207">
        <f t="shared" si="62"/>
        <v>0</v>
      </c>
      <c r="BO107" s="208">
        <f t="shared" si="63"/>
        <v>0</v>
      </c>
    </row>
    <row r="108" spans="1:67" s="155" customFormat="1" ht="16.5" hidden="1">
      <c r="A108" s="148">
        <v>101</v>
      </c>
      <c r="B108" s="160"/>
      <c r="C108" s="150"/>
      <c r="D108" s="150">
        <f t="shared" si="32"/>
        <v>0</v>
      </c>
      <c r="E108" s="150">
        <f t="shared" si="33"/>
        <v>0</v>
      </c>
      <c r="F108" s="150"/>
      <c r="G108" s="150"/>
      <c r="H108" s="150">
        <f t="shared" si="34"/>
        <v>0</v>
      </c>
      <c r="I108" s="152">
        <f t="shared" si="35"/>
        <v>0</v>
      </c>
      <c r="J108" s="152">
        <f t="shared" si="35"/>
        <v>0</v>
      </c>
      <c r="K108" s="152">
        <f t="shared" si="35"/>
        <v>0</v>
      </c>
      <c r="L108" s="154">
        <v>0</v>
      </c>
      <c r="M108" s="150">
        <f t="shared" si="36"/>
        <v>0</v>
      </c>
      <c r="N108" s="150">
        <f t="shared" si="37"/>
        <v>0</v>
      </c>
      <c r="O108" s="150">
        <v>0</v>
      </c>
      <c r="P108" s="150">
        <v>0</v>
      </c>
      <c r="Q108" s="150">
        <f t="shared" si="38"/>
        <v>0</v>
      </c>
      <c r="R108" s="152">
        <f t="shared" si="39"/>
        <v>0</v>
      </c>
      <c r="S108" s="152">
        <f t="shared" si="39"/>
        <v>0</v>
      </c>
      <c r="T108" s="152">
        <f t="shared" si="39"/>
        <v>0</v>
      </c>
      <c r="U108" s="154"/>
      <c r="V108" s="150">
        <f t="shared" si="40"/>
        <v>0</v>
      </c>
      <c r="W108" s="150">
        <f t="shared" si="41"/>
        <v>0</v>
      </c>
      <c r="X108" s="150"/>
      <c r="Y108" s="150"/>
      <c r="Z108" s="150">
        <f t="shared" si="43"/>
        <v>0</v>
      </c>
      <c r="AA108" s="152">
        <f t="shared" si="44"/>
        <v>0</v>
      </c>
      <c r="AB108" s="152">
        <f t="shared" si="44"/>
        <v>0</v>
      </c>
      <c r="AC108" s="152">
        <f t="shared" si="44"/>
        <v>0</v>
      </c>
      <c r="AD108" s="154"/>
      <c r="AE108" s="150">
        <f t="shared" si="45"/>
        <v>0</v>
      </c>
      <c r="AF108" s="150">
        <f t="shared" si="46"/>
        <v>0</v>
      </c>
      <c r="AG108" s="150"/>
      <c r="AH108" s="150"/>
      <c r="AI108" s="150">
        <f t="shared" si="47"/>
        <v>0</v>
      </c>
      <c r="AJ108" s="150">
        <f t="shared" si="48"/>
        <v>0</v>
      </c>
      <c r="AK108" s="150">
        <f t="shared" si="48"/>
        <v>0</v>
      </c>
      <c r="AL108" s="150">
        <f t="shared" si="48"/>
        <v>0</v>
      </c>
      <c r="AM108" s="154"/>
      <c r="AN108" s="150">
        <f t="shared" si="49"/>
        <v>0</v>
      </c>
      <c r="AO108" s="150">
        <f t="shared" si="50"/>
        <v>0</v>
      </c>
      <c r="AP108" s="150"/>
      <c r="AQ108" s="150"/>
      <c r="AR108" s="150">
        <f t="shared" si="52"/>
        <v>0</v>
      </c>
      <c r="AS108" s="150">
        <f t="shared" si="53"/>
        <v>0</v>
      </c>
      <c r="AT108" s="150">
        <f t="shared" si="53"/>
        <v>0</v>
      </c>
      <c r="AU108" s="150">
        <f t="shared" si="53"/>
        <v>0</v>
      </c>
      <c r="AV108" s="154"/>
      <c r="AW108" s="150">
        <f t="shared" si="54"/>
        <v>0</v>
      </c>
      <c r="AX108" s="150">
        <f t="shared" si="55"/>
        <v>0</v>
      </c>
      <c r="AY108" s="150"/>
      <c r="AZ108" s="150"/>
      <c r="BA108" s="150">
        <f t="shared" si="56"/>
        <v>0</v>
      </c>
      <c r="BB108" s="150">
        <f t="shared" si="57"/>
        <v>0</v>
      </c>
      <c r="BC108" s="150">
        <f t="shared" si="57"/>
        <v>0</v>
      </c>
      <c r="BD108" s="150">
        <f t="shared" si="57"/>
        <v>0</v>
      </c>
      <c r="BE108" s="150">
        <f t="shared" si="64"/>
        <v>0</v>
      </c>
      <c r="BF108" s="150">
        <f t="shared" si="65"/>
        <v>0</v>
      </c>
      <c r="BG108" s="150">
        <f t="shared" si="59"/>
        <v>0</v>
      </c>
      <c r="BH108" s="150">
        <f t="shared" si="66"/>
        <v>0</v>
      </c>
      <c r="BI108" s="150">
        <f t="shared" si="66"/>
        <v>0</v>
      </c>
      <c r="BJ108" s="150">
        <f t="shared" si="60"/>
        <v>0</v>
      </c>
      <c r="BK108" s="150">
        <f t="shared" si="61"/>
        <v>0</v>
      </c>
      <c r="BL108" s="150">
        <f t="shared" si="61"/>
        <v>0</v>
      </c>
      <c r="BM108" s="150">
        <f t="shared" si="61"/>
        <v>0</v>
      </c>
      <c r="BN108" s="207">
        <f t="shared" si="62"/>
        <v>0</v>
      </c>
      <c r="BO108" s="208">
        <f t="shared" si="63"/>
        <v>0</v>
      </c>
    </row>
    <row r="109" spans="1:67" s="155" customFormat="1" ht="16.5" hidden="1">
      <c r="A109" s="148">
        <v>102</v>
      </c>
      <c r="B109" s="160"/>
      <c r="C109" s="150"/>
      <c r="D109" s="150">
        <f t="shared" si="32"/>
        <v>0</v>
      </c>
      <c r="E109" s="150">
        <f t="shared" si="33"/>
        <v>0</v>
      </c>
      <c r="F109" s="150"/>
      <c r="G109" s="150"/>
      <c r="H109" s="150">
        <f t="shared" si="34"/>
        <v>0</v>
      </c>
      <c r="I109" s="152">
        <f t="shared" si="35"/>
        <v>0</v>
      </c>
      <c r="J109" s="152">
        <f t="shared" si="35"/>
        <v>0</v>
      </c>
      <c r="K109" s="152">
        <f t="shared" si="35"/>
        <v>0</v>
      </c>
      <c r="L109" s="154">
        <v>0</v>
      </c>
      <c r="M109" s="150">
        <f t="shared" si="36"/>
        <v>0</v>
      </c>
      <c r="N109" s="150">
        <f t="shared" si="37"/>
        <v>0</v>
      </c>
      <c r="O109" s="150">
        <v>0</v>
      </c>
      <c r="P109" s="150">
        <v>0</v>
      </c>
      <c r="Q109" s="150">
        <f t="shared" si="38"/>
        <v>0</v>
      </c>
      <c r="R109" s="152">
        <f t="shared" si="39"/>
        <v>0</v>
      </c>
      <c r="S109" s="152">
        <f t="shared" si="39"/>
        <v>0</v>
      </c>
      <c r="T109" s="152">
        <f t="shared" si="39"/>
        <v>0</v>
      </c>
      <c r="U109" s="154"/>
      <c r="V109" s="150">
        <f t="shared" si="40"/>
        <v>0</v>
      </c>
      <c r="W109" s="150">
        <f t="shared" si="41"/>
        <v>0</v>
      </c>
      <c r="X109" s="150"/>
      <c r="Y109" s="150"/>
      <c r="Z109" s="150">
        <f t="shared" si="43"/>
        <v>0</v>
      </c>
      <c r="AA109" s="152">
        <f t="shared" si="44"/>
        <v>0</v>
      </c>
      <c r="AB109" s="152">
        <f t="shared" si="44"/>
        <v>0</v>
      </c>
      <c r="AC109" s="152">
        <f t="shared" si="44"/>
        <v>0</v>
      </c>
      <c r="AD109" s="154"/>
      <c r="AE109" s="150">
        <f t="shared" si="45"/>
        <v>0</v>
      </c>
      <c r="AF109" s="150">
        <f t="shared" si="46"/>
        <v>0</v>
      </c>
      <c r="AG109" s="150"/>
      <c r="AH109" s="150"/>
      <c r="AI109" s="150">
        <f t="shared" si="47"/>
        <v>0</v>
      </c>
      <c r="AJ109" s="150">
        <f t="shared" si="48"/>
        <v>0</v>
      </c>
      <c r="AK109" s="150">
        <f t="shared" si="48"/>
        <v>0</v>
      </c>
      <c r="AL109" s="150">
        <f t="shared" si="48"/>
        <v>0</v>
      </c>
      <c r="AM109" s="154"/>
      <c r="AN109" s="150">
        <f t="shared" si="49"/>
        <v>0</v>
      </c>
      <c r="AO109" s="150">
        <f t="shared" si="50"/>
        <v>0</v>
      </c>
      <c r="AP109" s="150"/>
      <c r="AQ109" s="150"/>
      <c r="AR109" s="150">
        <f t="shared" si="52"/>
        <v>0</v>
      </c>
      <c r="AS109" s="150">
        <f t="shared" si="53"/>
        <v>0</v>
      </c>
      <c r="AT109" s="150">
        <f t="shared" si="53"/>
        <v>0</v>
      </c>
      <c r="AU109" s="150">
        <f t="shared" si="53"/>
        <v>0</v>
      </c>
      <c r="AV109" s="154"/>
      <c r="AW109" s="150">
        <f t="shared" si="54"/>
        <v>0</v>
      </c>
      <c r="AX109" s="150">
        <f t="shared" si="55"/>
        <v>0</v>
      </c>
      <c r="AY109" s="150"/>
      <c r="AZ109" s="150"/>
      <c r="BA109" s="150">
        <f t="shared" si="56"/>
        <v>0</v>
      </c>
      <c r="BB109" s="150">
        <f t="shared" si="57"/>
        <v>0</v>
      </c>
      <c r="BC109" s="150">
        <f t="shared" si="57"/>
        <v>0</v>
      </c>
      <c r="BD109" s="150">
        <f t="shared" si="57"/>
        <v>0</v>
      </c>
      <c r="BE109" s="150">
        <f t="shared" si="64"/>
        <v>0</v>
      </c>
      <c r="BF109" s="150">
        <f t="shared" si="65"/>
        <v>0</v>
      </c>
      <c r="BG109" s="150">
        <f t="shared" si="59"/>
        <v>0</v>
      </c>
      <c r="BH109" s="150">
        <f t="shared" si="66"/>
        <v>0</v>
      </c>
      <c r="BI109" s="150">
        <f t="shared" si="66"/>
        <v>0</v>
      </c>
      <c r="BJ109" s="150">
        <f t="shared" si="60"/>
        <v>0</v>
      </c>
      <c r="BK109" s="150">
        <f t="shared" si="61"/>
        <v>0</v>
      </c>
      <c r="BL109" s="150">
        <f t="shared" si="61"/>
        <v>0</v>
      </c>
      <c r="BM109" s="150">
        <f t="shared" si="61"/>
        <v>0</v>
      </c>
      <c r="BN109" s="207">
        <f t="shared" si="62"/>
        <v>0</v>
      </c>
      <c r="BO109" s="208">
        <f t="shared" si="63"/>
        <v>0</v>
      </c>
    </row>
    <row r="110" spans="1:67" s="155" customFormat="1" ht="16.5" hidden="1">
      <c r="A110" s="148">
        <v>103</v>
      </c>
      <c r="B110" s="160"/>
      <c r="C110" s="150"/>
      <c r="D110" s="150">
        <f t="shared" si="32"/>
        <v>0</v>
      </c>
      <c r="E110" s="150">
        <f t="shared" si="33"/>
        <v>0</v>
      </c>
      <c r="F110" s="150"/>
      <c r="G110" s="150"/>
      <c r="H110" s="150">
        <f t="shared" si="34"/>
        <v>0</v>
      </c>
      <c r="I110" s="152">
        <f t="shared" si="35"/>
        <v>0</v>
      </c>
      <c r="J110" s="152">
        <f t="shared" si="35"/>
        <v>0</v>
      </c>
      <c r="K110" s="152">
        <f t="shared" si="35"/>
        <v>0</v>
      </c>
      <c r="L110" s="154">
        <v>0</v>
      </c>
      <c r="M110" s="150">
        <f t="shared" si="36"/>
        <v>0</v>
      </c>
      <c r="N110" s="150">
        <f t="shared" si="37"/>
        <v>0</v>
      </c>
      <c r="O110" s="150">
        <v>0</v>
      </c>
      <c r="P110" s="150">
        <v>0</v>
      </c>
      <c r="Q110" s="150">
        <f t="shared" si="38"/>
        <v>0</v>
      </c>
      <c r="R110" s="152">
        <f t="shared" si="39"/>
        <v>0</v>
      </c>
      <c r="S110" s="152">
        <f t="shared" si="39"/>
        <v>0</v>
      </c>
      <c r="T110" s="152">
        <f t="shared" si="39"/>
        <v>0</v>
      </c>
      <c r="U110" s="154"/>
      <c r="V110" s="150">
        <f t="shared" si="40"/>
        <v>0</v>
      </c>
      <c r="W110" s="150">
        <f t="shared" si="41"/>
        <v>0</v>
      </c>
      <c r="X110" s="150"/>
      <c r="Y110" s="150"/>
      <c r="Z110" s="150">
        <f t="shared" si="43"/>
        <v>0</v>
      </c>
      <c r="AA110" s="152">
        <f t="shared" si="44"/>
        <v>0</v>
      </c>
      <c r="AB110" s="152">
        <f t="shared" si="44"/>
        <v>0</v>
      </c>
      <c r="AC110" s="152">
        <f t="shared" si="44"/>
        <v>0</v>
      </c>
      <c r="AD110" s="154"/>
      <c r="AE110" s="150">
        <f t="shared" si="45"/>
        <v>0</v>
      </c>
      <c r="AF110" s="150">
        <f t="shared" si="46"/>
        <v>0</v>
      </c>
      <c r="AG110" s="150"/>
      <c r="AH110" s="150"/>
      <c r="AI110" s="150">
        <f t="shared" si="47"/>
        <v>0</v>
      </c>
      <c r="AJ110" s="150">
        <f t="shared" si="48"/>
        <v>0</v>
      </c>
      <c r="AK110" s="150">
        <f t="shared" si="48"/>
        <v>0</v>
      </c>
      <c r="AL110" s="150">
        <f t="shared" si="48"/>
        <v>0</v>
      </c>
      <c r="AM110" s="154"/>
      <c r="AN110" s="150">
        <f t="shared" si="49"/>
        <v>0</v>
      </c>
      <c r="AO110" s="150">
        <f t="shared" si="50"/>
        <v>0</v>
      </c>
      <c r="AP110" s="150"/>
      <c r="AQ110" s="150"/>
      <c r="AR110" s="150">
        <f t="shared" si="52"/>
        <v>0</v>
      </c>
      <c r="AS110" s="150">
        <f t="shared" si="53"/>
        <v>0</v>
      </c>
      <c r="AT110" s="150">
        <f t="shared" si="53"/>
        <v>0</v>
      </c>
      <c r="AU110" s="150">
        <f t="shared" si="53"/>
        <v>0</v>
      </c>
      <c r="AV110" s="154"/>
      <c r="AW110" s="150">
        <f t="shared" si="54"/>
        <v>0</v>
      </c>
      <c r="AX110" s="150">
        <f t="shared" si="55"/>
        <v>0</v>
      </c>
      <c r="AY110" s="150"/>
      <c r="AZ110" s="150"/>
      <c r="BA110" s="150">
        <f t="shared" si="56"/>
        <v>0</v>
      </c>
      <c r="BB110" s="150">
        <f t="shared" si="57"/>
        <v>0</v>
      </c>
      <c r="BC110" s="150">
        <f t="shared" si="57"/>
        <v>0</v>
      </c>
      <c r="BD110" s="150">
        <f t="shared" si="57"/>
        <v>0</v>
      </c>
      <c r="BE110" s="150">
        <f t="shared" si="64"/>
        <v>0</v>
      </c>
      <c r="BF110" s="150">
        <f t="shared" si="65"/>
        <v>0</v>
      </c>
      <c r="BG110" s="150">
        <f t="shared" si="59"/>
        <v>0</v>
      </c>
      <c r="BH110" s="150">
        <f t="shared" si="66"/>
        <v>0</v>
      </c>
      <c r="BI110" s="150">
        <f t="shared" si="66"/>
        <v>0</v>
      </c>
      <c r="BJ110" s="150">
        <f t="shared" si="60"/>
        <v>0</v>
      </c>
      <c r="BK110" s="150">
        <f t="shared" si="61"/>
        <v>0</v>
      </c>
      <c r="BL110" s="150">
        <f t="shared" si="61"/>
        <v>0</v>
      </c>
      <c r="BM110" s="150">
        <f t="shared" si="61"/>
        <v>0</v>
      </c>
      <c r="BN110" s="207">
        <f t="shared" si="62"/>
        <v>0</v>
      </c>
      <c r="BO110" s="208">
        <f t="shared" si="63"/>
        <v>0</v>
      </c>
    </row>
    <row r="111" spans="1:67" s="155" customFormat="1" ht="16.5" hidden="1">
      <c r="A111" s="148">
        <v>104</v>
      </c>
      <c r="B111" s="160"/>
      <c r="C111" s="150"/>
      <c r="D111" s="150">
        <f t="shared" si="32"/>
        <v>0</v>
      </c>
      <c r="E111" s="150">
        <f t="shared" si="33"/>
        <v>0</v>
      </c>
      <c r="F111" s="150"/>
      <c r="G111" s="150"/>
      <c r="H111" s="150">
        <f t="shared" si="34"/>
        <v>0</v>
      </c>
      <c r="I111" s="152">
        <f t="shared" si="35"/>
        <v>0</v>
      </c>
      <c r="J111" s="152">
        <f t="shared" si="35"/>
        <v>0</v>
      </c>
      <c r="K111" s="152">
        <f t="shared" si="35"/>
        <v>0</v>
      </c>
      <c r="L111" s="154">
        <v>0</v>
      </c>
      <c r="M111" s="150">
        <f t="shared" si="36"/>
        <v>0</v>
      </c>
      <c r="N111" s="150">
        <f t="shared" si="37"/>
        <v>0</v>
      </c>
      <c r="O111" s="150">
        <v>0</v>
      </c>
      <c r="P111" s="150">
        <v>0</v>
      </c>
      <c r="Q111" s="150">
        <f t="shared" si="38"/>
        <v>0</v>
      </c>
      <c r="R111" s="152">
        <f t="shared" si="39"/>
        <v>0</v>
      </c>
      <c r="S111" s="152">
        <f t="shared" si="39"/>
        <v>0</v>
      </c>
      <c r="T111" s="152">
        <f t="shared" si="39"/>
        <v>0</v>
      </c>
      <c r="U111" s="154"/>
      <c r="V111" s="150">
        <f t="shared" si="40"/>
        <v>0</v>
      </c>
      <c r="W111" s="150">
        <f t="shared" si="41"/>
        <v>0</v>
      </c>
      <c r="X111" s="150"/>
      <c r="Y111" s="150"/>
      <c r="Z111" s="150">
        <f t="shared" si="43"/>
        <v>0</v>
      </c>
      <c r="AA111" s="152">
        <f t="shared" si="44"/>
        <v>0</v>
      </c>
      <c r="AB111" s="152">
        <f t="shared" si="44"/>
        <v>0</v>
      </c>
      <c r="AC111" s="152">
        <f t="shared" si="44"/>
        <v>0</v>
      </c>
      <c r="AD111" s="154"/>
      <c r="AE111" s="150">
        <f t="shared" si="45"/>
        <v>0</v>
      </c>
      <c r="AF111" s="150">
        <f t="shared" si="46"/>
        <v>0</v>
      </c>
      <c r="AG111" s="150"/>
      <c r="AH111" s="150"/>
      <c r="AI111" s="150">
        <f t="shared" si="47"/>
        <v>0</v>
      </c>
      <c r="AJ111" s="150">
        <f t="shared" si="48"/>
        <v>0</v>
      </c>
      <c r="AK111" s="150">
        <f t="shared" si="48"/>
        <v>0</v>
      </c>
      <c r="AL111" s="150">
        <f t="shared" si="48"/>
        <v>0</v>
      </c>
      <c r="AM111" s="154"/>
      <c r="AN111" s="150">
        <f t="shared" si="49"/>
        <v>0</v>
      </c>
      <c r="AO111" s="150">
        <f t="shared" si="50"/>
        <v>0</v>
      </c>
      <c r="AP111" s="150"/>
      <c r="AQ111" s="150"/>
      <c r="AR111" s="150">
        <f t="shared" si="52"/>
        <v>0</v>
      </c>
      <c r="AS111" s="150">
        <f t="shared" si="53"/>
        <v>0</v>
      </c>
      <c r="AT111" s="150">
        <f t="shared" si="53"/>
        <v>0</v>
      </c>
      <c r="AU111" s="150">
        <f t="shared" si="53"/>
        <v>0</v>
      </c>
      <c r="AV111" s="154"/>
      <c r="AW111" s="150">
        <f t="shared" si="54"/>
        <v>0</v>
      </c>
      <c r="AX111" s="150">
        <f t="shared" si="55"/>
        <v>0</v>
      </c>
      <c r="AY111" s="150"/>
      <c r="AZ111" s="150"/>
      <c r="BA111" s="150">
        <f t="shared" si="56"/>
        <v>0</v>
      </c>
      <c r="BB111" s="150">
        <f t="shared" si="57"/>
        <v>0</v>
      </c>
      <c r="BC111" s="150">
        <f t="shared" si="57"/>
        <v>0</v>
      </c>
      <c r="BD111" s="150">
        <f t="shared" si="57"/>
        <v>0</v>
      </c>
      <c r="BE111" s="150">
        <f t="shared" si="64"/>
        <v>0</v>
      </c>
      <c r="BF111" s="150">
        <f t="shared" si="65"/>
        <v>0</v>
      </c>
      <c r="BG111" s="150">
        <f t="shared" si="59"/>
        <v>0</v>
      </c>
      <c r="BH111" s="150">
        <f t="shared" si="66"/>
        <v>0</v>
      </c>
      <c r="BI111" s="150">
        <f t="shared" si="66"/>
        <v>0</v>
      </c>
      <c r="BJ111" s="150">
        <f t="shared" si="60"/>
        <v>0</v>
      </c>
      <c r="BK111" s="150">
        <f t="shared" si="61"/>
        <v>0</v>
      </c>
      <c r="BL111" s="150">
        <f t="shared" si="61"/>
        <v>0</v>
      </c>
      <c r="BM111" s="150">
        <f t="shared" si="61"/>
        <v>0</v>
      </c>
      <c r="BN111" s="207">
        <f t="shared" si="62"/>
        <v>0</v>
      </c>
      <c r="BO111" s="208">
        <f t="shared" si="63"/>
        <v>0</v>
      </c>
    </row>
    <row r="112" spans="1:67" s="155" customFormat="1" ht="16.5" hidden="1">
      <c r="A112" s="148">
        <v>105</v>
      </c>
      <c r="B112" s="160"/>
      <c r="C112" s="150"/>
      <c r="D112" s="150">
        <f t="shared" si="32"/>
        <v>0</v>
      </c>
      <c r="E112" s="150">
        <f t="shared" si="33"/>
        <v>0</v>
      </c>
      <c r="F112" s="150"/>
      <c r="G112" s="150"/>
      <c r="H112" s="150">
        <f t="shared" si="34"/>
        <v>0</v>
      </c>
      <c r="I112" s="152">
        <f t="shared" si="35"/>
        <v>0</v>
      </c>
      <c r="J112" s="152">
        <f t="shared" si="35"/>
        <v>0</v>
      </c>
      <c r="K112" s="152">
        <f t="shared" si="35"/>
        <v>0</v>
      </c>
      <c r="L112" s="154">
        <v>0</v>
      </c>
      <c r="M112" s="150">
        <f t="shared" si="36"/>
        <v>0</v>
      </c>
      <c r="N112" s="150">
        <f t="shared" si="37"/>
        <v>0</v>
      </c>
      <c r="O112" s="150">
        <v>0</v>
      </c>
      <c r="P112" s="150">
        <v>0</v>
      </c>
      <c r="Q112" s="150">
        <f t="shared" si="38"/>
        <v>0</v>
      </c>
      <c r="R112" s="152">
        <f t="shared" si="39"/>
        <v>0</v>
      </c>
      <c r="S112" s="152">
        <f t="shared" si="39"/>
        <v>0</v>
      </c>
      <c r="T112" s="152">
        <f t="shared" si="39"/>
        <v>0</v>
      </c>
      <c r="U112" s="154"/>
      <c r="V112" s="150">
        <f t="shared" si="40"/>
        <v>0</v>
      </c>
      <c r="W112" s="150">
        <f t="shared" si="41"/>
        <v>0</v>
      </c>
      <c r="X112" s="150"/>
      <c r="Y112" s="150"/>
      <c r="Z112" s="150">
        <f t="shared" si="43"/>
        <v>0</v>
      </c>
      <c r="AA112" s="152">
        <f t="shared" si="44"/>
        <v>0</v>
      </c>
      <c r="AB112" s="152">
        <f t="shared" si="44"/>
        <v>0</v>
      </c>
      <c r="AC112" s="152">
        <f t="shared" si="44"/>
        <v>0</v>
      </c>
      <c r="AD112" s="154"/>
      <c r="AE112" s="150">
        <f t="shared" si="45"/>
        <v>0</v>
      </c>
      <c r="AF112" s="150">
        <f t="shared" si="46"/>
        <v>0</v>
      </c>
      <c r="AG112" s="150"/>
      <c r="AH112" s="150"/>
      <c r="AI112" s="150">
        <f t="shared" si="47"/>
        <v>0</v>
      </c>
      <c r="AJ112" s="150">
        <f t="shared" si="48"/>
        <v>0</v>
      </c>
      <c r="AK112" s="150">
        <f t="shared" si="48"/>
        <v>0</v>
      </c>
      <c r="AL112" s="150">
        <f t="shared" si="48"/>
        <v>0</v>
      </c>
      <c r="AM112" s="154"/>
      <c r="AN112" s="150">
        <f t="shared" si="49"/>
        <v>0</v>
      </c>
      <c r="AO112" s="150">
        <f t="shared" si="50"/>
        <v>0</v>
      </c>
      <c r="AP112" s="150"/>
      <c r="AQ112" s="150"/>
      <c r="AR112" s="150">
        <f t="shared" si="52"/>
        <v>0</v>
      </c>
      <c r="AS112" s="150">
        <f t="shared" si="53"/>
        <v>0</v>
      </c>
      <c r="AT112" s="150">
        <f t="shared" si="53"/>
        <v>0</v>
      </c>
      <c r="AU112" s="150">
        <f t="shared" si="53"/>
        <v>0</v>
      </c>
      <c r="AV112" s="154"/>
      <c r="AW112" s="150">
        <f t="shared" si="54"/>
        <v>0</v>
      </c>
      <c r="AX112" s="150">
        <f t="shared" si="55"/>
        <v>0</v>
      </c>
      <c r="AY112" s="150"/>
      <c r="AZ112" s="150"/>
      <c r="BA112" s="150">
        <f t="shared" si="56"/>
        <v>0</v>
      </c>
      <c r="BB112" s="150">
        <f t="shared" si="57"/>
        <v>0</v>
      </c>
      <c r="BC112" s="150">
        <f t="shared" si="57"/>
        <v>0</v>
      </c>
      <c r="BD112" s="150">
        <f t="shared" si="57"/>
        <v>0</v>
      </c>
      <c r="BE112" s="150">
        <f t="shared" si="64"/>
        <v>0</v>
      </c>
      <c r="BF112" s="150">
        <f t="shared" si="65"/>
        <v>0</v>
      </c>
      <c r="BG112" s="150">
        <f t="shared" si="59"/>
        <v>0</v>
      </c>
      <c r="BH112" s="150">
        <f t="shared" si="66"/>
        <v>0</v>
      </c>
      <c r="BI112" s="150">
        <f t="shared" si="66"/>
        <v>0</v>
      </c>
      <c r="BJ112" s="150">
        <f t="shared" si="60"/>
        <v>0</v>
      </c>
      <c r="BK112" s="150">
        <f t="shared" si="61"/>
        <v>0</v>
      </c>
      <c r="BL112" s="150">
        <f t="shared" si="61"/>
        <v>0</v>
      </c>
      <c r="BM112" s="150">
        <f t="shared" si="61"/>
        <v>0</v>
      </c>
      <c r="BN112" s="207">
        <f t="shared" si="62"/>
        <v>0</v>
      </c>
      <c r="BO112" s="208">
        <f t="shared" si="63"/>
        <v>0</v>
      </c>
    </row>
    <row r="113" spans="1:67" s="155" customFormat="1" ht="16.5" hidden="1">
      <c r="A113" s="148">
        <v>106</v>
      </c>
      <c r="B113" s="160"/>
      <c r="C113" s="150"/>
      <c r="D113" s="150">
        <f t="shared" si="32"/>
        <v>0</v>
      </c>
      <c r="E113" s="150">
        <f t="shared" si="33"/>
        <v>0</v>
      </c>
      <c r="F113" s="150"/>
      <c r="G113" s="150"/>
      <c r="H113" s="150">
        <f t="shared" si="34"/>
        <v>0</v>
      </c>
      <c r="I113" s="152">
        <f t="shared" si="35"/>
        <v>0</v>
      </c>
      <c r="J113" s="152">
        <f t="shared" si="35"/>
        <v>0</v>
      </c>
      <c r="K113" s="152">
        <f t="shared" si="35"/>
        <v>0</v>
      </c>
      <c r="L113" s="154">
        <v>0</v>
      </c>
      <c r="M113" s="150">
        <f t="shared" si="36"/>
        <v>0</v>
      </c>
      <c r="N113" s="150">
        <f t="shared" si="37"/>
        <v>0</v>
      </c>
      <c r="O113" s="150">
        <v>0</v>
      </c>
      <c r="P113" s="150">
        <v>0</v>
      </c>
      <c r="Q113" s="150">
        <f t="shared" si="38"/>
        <v>0</v>
      </c>
      <c r="R113" s="152">
        <f t="shared" si="39"/>
        <v>0</v>
      </c>
      <c r="S113" s="152">
        <f t="shared" si="39"/>
        <v>0</v>
      </c>
      <c r="T113" s="152">
        <f t="shared" si="39"/>
        <v>0</v>
      </c>
      <c r="U113" s="154"/>
      <c r="V113" s="150">
        <f t="shared" si="40"/>
        <v>0</v>
      </c>
      <c r="W113" s="150">
        <f t="shared" si="41"/>
        <v>0</v>
      </c>
      <c r="X113" s="150"/>
      <c r="Y113" s="150"/>
      <c r="Z113" s="150">
        <f t="shared" si="43"/>
        <v>0</v>
      </c>
      <c r="AA113" s="152">
        <f t="shared" si="44"/>
        <v>0</v>
      </c>
      <c r="AB113" s="152">
        <f t="shared" si="44"/>
        <v>0</v>
      </c>
      <c r="AC113" s="152">
        <f t="shared" si="44"/>
        <v>0</v>
      </c>
      <c r="AD113" s="154"/>
      <c r="AE113" s="150">
        <f t="shared" si="45"/>
        <v>0</v>
      </c>
      <c r="AF113" s="150">
        <f t="shared" si="46"/>
        <v>0</v>
      </c>
      <c r="AG113" s="150"/>
      <c r="AH113" s="150"/>
      <c r="AI113" s="150">
        <f t="shared" si="47"/>
        <v>0</v>
      </c>
      <c r="AJ113" s="150">
        <f t="shared" si="48"/>
        <v>0</v>
      </c>
      <c r="AK113" s="150">
        <f t="shared" si="48"/>
        <v>0</v>
      </c>
      <c r="AL113" s="150">
        <f t="shared" si="48"/>
        <v>0</v>
      </c>
      <c r="AM113" s="154"/>
      <c r="AN113" s="150">
        <f t="shared" si="49"/>
        <v>0</v>
      </c>
      <c r="AO113" s="150">
        <f t="shared" si="50"/>
        <v>0</v>
      </c>
      <c r="AP113" s="150"/>
      <c r="AQ113" s="150"/>
      <c r="AR113" s="150">
        <f t="shared" si="52"/>
        <v>0</v>
      </c>
      <c r="AS113" s="150">
        <f t="shared" si="53"/>
        <v>0</v>
      </c>
      <c r="AT113" s="150">
        <f t="shared" si="53"/>
        <v>0</v>
      </c>
      <c r="AU113" s="150">
        <f t="shared" si="53"/>
        <v>0</v>
      </c>
      <c r="AV113" s="154"/>
      <c r="AW113" s="150">
        <f t="shared" si="54"/>
        <v>0</v>
      </c>
      <c r="AX113" s="150">
        <f t="shared" si="55"/>
        <v>0</v>
      </c>
      <c r="AY113" s="150"/>
      <c r="AZ113" s="150"/>
      <c r="BA113" s="150">
        <f t="shared" si="56"/>
        <v>0</v>
      </c>
      <c r="BB113" s="150">
        <f t="shared" si="57"/>
        <v>0</v>
      </c>
      <c r="BC113" s="150">
        <f t="shared" si="57"/>
        <v>0</v>
      </c>
      <c r="BD113" s="150">
        <f t="shared" si="57"/>
        <v>0</v>
      </c>
      <c r="BE113" s="150">
        <f t="shared" si="64"/>
        <v>0</v>
      </c>
      <c r="BF113" s="150">
        <f t="shared" si="65"/>
        <v>0</v>
      </c>
      <c r="BG113" s="150">
        <f t="shared" si="59"/>
        <v>0</v>
      </c>
      <c r="BH113" s="150">
        <f t="shared" si="66"/>
        <v>0</v>
      </c>
      <c r="BI113" s="150">
        <f t="shared" si="66"/>
        <v>0</v>
      </c>
      <c r="BJ113" s="150">
        <f t="shared" si="60"/>
        <v>0</v>
      </c>
      <c r="BK113" s="150">
        <f t="shared" si="61"/>
        <v>0</v>
      </c>
      <c r="BL113" s="150">
        <f t="shared" si="61"/>
        <v>0</v>
      </c>
      <c r="BM113" s="150">
        <f t="shared" si="61"/>
        <v>0</v>
      </c>
      <c r="BN113" s="207">
        <f t="shared" si="62"/>
        <v>0</v>
      </c>
      <c r="BO113" s="208">
        <f t="shared" si="63"/>
        <v>0</v>
      </c>
    </row>
    <row r="114" spans="1:67" s="155" customFormat="1" ht="16.5" hidden="1">
      <c r="A114" s="148">
        <v>107</v>
      </c>
      <c r="B114" s="160"/>
      <c r="C114" s="150"/>
      <c r="D114" s="150">
        <f t="shared" si="32"/>
        <v>0</v>
      </c>
      <c r="E114" s="150">
        <f t="shared" si="33"/>
        <v>0</v>
      </c>
      <c r="F114" s="150"/>
      <c r="G114" s="150"/>
      <c r="H114" s="150">
        <f t="shared" si="34"/>
        <v>0</v>
      </c>
      <c r="I114" s="152">
        <f t="shared" si="35"/>
        <v>0</v>
      </c>
      <c r="J114" s="152">
        <f t="shared" si="35"/>
        <v>0</v>
      </c>
      <c r="K114" s="152">
        <f t="shared" si="35"/>
        <v>0</v>
      </c>
      <c r="L114" s="154">
        <v>0</v>
      </c>
      <c r="M114" s="150">
        <f t="shared" si="36"/>
        <v>0</v>
      </c>
      <c r="N114" s="150">
        <f t="shared" si="37"/>
        <v>0</v>
      </c>
      <c r="O114" s="150">
        <v>0</v>
      </c>
      <c r="P114" s="150">
        <v>0</v>
      </c>
      <c r="Q114" s="150">
        <f t="shared" si="38"/>
        <v>0</v>
      </c>
      <c r="R114" s="152">
        <f t="shared" si="39"/>
        <v>0</v>
      </c>
      <c r="S114" s="152">
        <f t="shared" si="39"/>
        <v>0</v>
      </c>
      <c r="T114" s="152">
        <f t="shared" si="39"/>
        <v>0</v>
      </c>
      <c r="U114" s="154"/>
      <c r="V114" s="150">
        <f t="shared" si="40"/>
        <v>0</v>
      </c>
      <c r="W114" s="150">
        <f t="shared" si="41"/>
        <v>0</v>
      </c>
      <c r="X114" s="150"/>
      <c r="Y114" s="150"/>
      <c r="Z114" s="150">
        <f t="shared" si="43"/>
        <v>0</v>
      </c>
      <c r="AA114" s="152">
        <f t="shared" si="44"/>
        <v>0</v>
      </c>
      <c r="AB114" s="152">
        <f t="shared" si="44"/>
        <v>0</v>
      </c>
      <c r="AC114" s="152">
        <f t="shared" si="44"/>
        <v>0</v>
      </c>
      <c r="AD114" s="154"/>
      <c r="AE114" s="150">
        <f t="shared" si="45"/>
        <v>0</v>
      </c>
      <c r="AF114" s="150">
        <f t="shared" si="46"/>
        <v>0</v>
      </c>
      <c r="AG114" s="150"/>
      <c r="AH114" s="150"/>
      <c r="AI114" s="150">
        <f t="shared" si="47"/>
        <v>0</v>
      </c>
      <c r="AJ114" s="150">
        <f t="shared" si="48"/>
        <v>0</v>
      </c>
      <c r="AK114" s="150">
        <f t="shared" si="48"/>
        <v>0</v>
      </c>
      <c r="AL114" s="150">
        <f t="shared" si="48"/>
        <v>0</v>
      </c>
      <c r="AM114" s="154"/>
      <c r="AN114" s="150">
        <f t="shared" si="49"/>
        <v>0</v>
      </c>
      <c r="AO114" s="150">
        <f t="shared" si="50"/>
        <v>0</v>
      </c>
      <c r="AP114" s="150"/>
      <c r="AQ114" s="150"/>
      <c r="AR114" s="150">
        <f t="shared" si="52"/>
        <v>0</v>
      </c>
      <c r="AS114" s="150">
        <f t="shared" si="53"/>
        <v>0</v>
      </c>
      <c r="AT114" s="150">
        <f t="shared" si="53"/>
        <v>0</v>
      </c>
      <c r="AU114" s="150">
        <f t="shared" si="53"/>
        <v>0</v>
      </c>
      <c r="AV114" s="154"/>
      <c r="AW114" s="150">
        <f t="shared" si="54"/>
        <v>0</v>
      </c>
      <c r="AX114" s="150">
        <f t="shared" si="55"/>
        <v>0</v>
      </c>
      <c r="AY114" s="150"/>
      <c r="AZ114" s="150"/>
      <c r="BA114" s="150">
        <f t="shared" si="56"/>
        <v>0</v>
      </c>
      <c r="BB114" s="150">
        <f t="shared" si="57"/>
        <v>0</v>
      </c>
      <c r="BC114" s="150">
        <f t="shared" si="57"/>
        <v>0</v>
      </c>
      <c r="BD114" s="150">
        <f t="shared" si="57"/>
        <v>0</v>
      </c>
      <c r="BE114" s="150">
        <f t="shared" si="64"/>
        <v>0</v>
      </c>
      <c r="BF114" s="150">
        <f t="shared" si="65"/>
        <v>0</v>
      </c>
      <c r="BG114" s="150">
        <f t="shared" si="59"/>
        <v>0</v>
      </c>
      <c r="BH114" s="150">
        <f t="shared" si="66"/>
        <v>0</v>
      </c>
      <c r="BI114" s="150">
        <f t="shared" si="66"/>
        <v>0</v>
      </c>
      <c r="BJ114" s="150">
        <f t="shared" si="60"/>
        <v>0</v>
      </c>
      <c r="BK114" s="150">
        <f t="shared" si="61"/>
        <v>0</v>
      </c>
      <c r="BL114" s="150">
        <f t="shared" si="61"/>
        <v>0</v>
      </c>
      <c r="BM114" s="150">
        <f t="shared" si="61"/>
        <v>0</v>
      </c>
      <c r="BN114" s="207">
        <f t="shared" si="62"/>
        <v>0</v>
      </c>
      <c r="BO114" s="208">
        <f t="shared" si="63"/>
        <v>0</v>
      </c>
    </row>
    <row r="115" spans="1:67" s="155" customFormat="1" ht="16.5" hidden="1">
      <c r="A115" s="148">
        <v>108</v>
      </c>
      <c r="B115" s="160"/>
      <c r="C115" s="150"/>
      <c r="D115" s="150">
        <f t="shared" si="32"/>
        <v>0</v>
      </c>
      <c r="E115" s="150">
        <f t="shared" si="33"/>
        <v>0</v>
      </c>
      <c r="F115" s="150"/>
      <c r="G115" s="150"/>
      <c r="H115" s="150">
        <f t="shared" si="34"/>
        <v>0</v>
      </c>
      <c r="I115" s="152">
        <f t="shared" si="35"/>
        <v>0</v>
      </c>
      <c r="J115" s="152">
        <f t="shared" si="35"/>
        <v>0</v>
      </c>
      <c r="K115" s="152">
        <f t="shared" si="35"/>
        <v>0</v>
      </c>
      <c r="L115" s="154">
        <v>0</v>
      </c>
      <c r="M115" s="150">
        <f t="shared" si="36"/>
        <v>0</v>
      </c>
      <c r="N115" s="150">
        <f t="shared" si="37"/>
        <v>0</v>
      </c>
      <c r="O115" s="150">
        <v>0</v>
      </c>
      <c r="P115" s="150">
        <v>0</v>
      </c>
      <c r="Q115" s="150">
        <f t="shared" si="38"/>
        <v>0</v>
      </c>
      <c r="R115" s="152">
        <f t="shared" si="39"/>
        <v>0</v>
      </c>
      <c r="S115" s="152">
        <f t="shared" si="39"/>
        <v>0</v>
      </c>
      <c r="T115" s="152">
        <f t="shared" si="39"/>
        <v>0</v>
      </c>
      <c r="U115" s="154"/>
      <c r="V115" s="150">
        <f t="shared" si="40"/>
        <v>0</v>
      </c>
      <c r="W115" s="150">
        <f t="shared" si="41"/>
        <v>0</v>
      </c>
      <c r="X115" s="150"/>
      <c r="Y115" s="150"/>
      <c r="Z115" s="150">
        <f t="shared" si="43"/>
        <v>0</v>
      </c>
      <c r="AA115" s="152">
        <f t="shared" si="44"/>
        <v>0</v>
      </c>
      <c r="AB115" s="152">
        <f t="shared" si="44"/>
        <v>0</v>
      </c>
      <c r="AC115" s="152">
        <f t="shared" si="44"/>
        <v>0</v>
      </c>
      <c r="AD115" s="154"/>
      <c r="AE115" s="150">
        <f t="shared" si="45"/>
        <v>0</v>
      </c>
      <c r="AF115" s="150">
        <f t="shared" si="46"/>
        <v>0</v>
      </c>
      <c r="AG115" s="150"/>
      <c r="AH115" s="150"/>
      <c r="AI115" s="150">
        <f t="shared" si="47"/>
        <v>0</v>
      </c>
      <c r="AJ115" s="150">
        <f t="shared" si="48"/>
        <v>0</v>
      </c>
      <c r="AK115" s="150">
        <f t="shared" si="48"/>
        <v>0</v>
      </c>
      <c r="AL115" s="150">
        <f t="shared" si="48"/>
        <v>0</v>
      </c>
      <c r="AM115" s="154"/>
      <c r="AN115" s="150">
        <f t="shared" si="49"/>
        <v>0</v>
      </c>
      <c r="AO115" s="150">
        <f t="shared" si="50"/>
        <v>0</v>
      </c>
      <c r="AP115" s="150"/>
      <c r="AQ115" s="150"/>
      <c r="AR115" s="150">
        <f t="shared" si="52"/>
        <v>0</v>
      </c>
      <c r="AS115" s="150">
        <f t="shared" si="53"/>
        <v>0</v>
      </c>
      <c r="AT115" s="150">
        <f t="shared" si="53"/>
        <v>0</v>
      </c>
      <c r="AU115" s="150">
        <f t="shared" si="53"/>
        <v>0</v>
      </c>
      <c r="AV115" s="154"/>
      <c r="AW115" s="150">
        <f t="shared" si="54"/>
        <v>0</v>
      </c>
      <c r="AX115" s="150">
        <f t="shared" si="55"/>
        <v>0</v>
      </c>
      <c r="AY115" s="150"/>
      <c r="AZ115" s="150"/>
      <c r="BA115" s="150">
        <f t="shared" si="56"/>
        <v>0</v>
      </c>
      <c r="BB115" s="150">
        <f t="shared" si="57"/>
        <v>0</v>
      </c>
      <c r="BC115" s="150">
        <f t="shared" si="57"/>
        <v>0</v>
      </c>
      <c r="BD115" s="150">
        <f t="shared" si="57"/>
        <v>0</v>
      </c>
      <c r="BE115" s="150">
        <f t="shared" si="64"/>
        <v>0</v>
      </c>
      <c r="BF115" s="150">
        <f t="shared" si="65"/>
        <v>0</v>
      </c>
      <c r="BG115" s="150">
        <f t="shared" si="59"/>
        <v>0</v>
      </c>
      <c r="BH115" s="150">
        <f t="shared" si="66"/>
        <v>0</v>
      </c>
      <c r="BI115" s="150">
        <f t="shared" si="66"/>
        <v>0</v>
      </c>
      <c r="BJ115" s="150">
        <f t="shared" si="60"/>
        <v>0</v>
      </c>
      <c r="BK115" s="150">
        <f t="shared" si="61"/>
        <v>0</v>
      </c>
      <c r="BL115" s="150">
        <f t="shared" si="61"/>
        <v>0</v>
      </c>
      <c r="BM115" s="150">
        <f t="shared" si="61"/>
        <v>0</v>
      </c>
      <c r="BN115" s="207">
        <f t="shared" si="62"/>
        <v>0</v>
      </c>
      <c r="BO115" s="208">
        <f t="shared" si="63"/>
        <v>0</v>
      </c>
    </row>
    <row r="116" spans="1:67" s="155" customFormat="1" ht="16.5" hidden="1">
      <c r="A116" s="148">
        <v>109</v>
      </c>
      <c r="B116" s="160"/>
      <c r="C116" s="150"/>
      <c r="D116" s="150">
        <f t="shared" si="32"/>
        <v>0</v>
      </c>
      <c r="E116" s="150">
        <f t="shared" si="33"/>
        <v>0</v>
      </c>
      <c r="F116" s="150"/>
      <c r="G116" s="150"/>
      <c r="H116" s="150">
        <f t="shared" si="34"/>
        <v>0</v>
      </c>
      <c r="I116" s="152">
        <f t="shared" si="35"/>
        <v>0</v>
      </c>
      <c r="J116" s="152">
        <f t="shared" si="35"/>
        <v>0</v>
      </c>
      <c r="K116" s="152">
        <f t="shared" si="35"/>
        <v>0</v>
      </c>
      <c r="L116" s="154">
        <v>0</v>
      </c>
      <c r="M116" s="150">
        <f t="shared" si="36"/>
        <v>0</v>
      </c>
      <c r="N116" s="150">
        <f t="shared" si="37"/>
        <v>0</v>
      </c>
      <c r="O116" s="150">
        <v>0</v>
      </c>
      <c r="P116" s="150">
        <v>0</v>
      </c>
      <c r="Q116" s="150">
        <f t="shared" si="38"/>
        <v>0</v>
      </c>
      <c r="R116" s="152">
        <f t="shared" si="39"/>
        <v>0</v>
      </c>
      <c r="S116" s="152">
        <f t="shared" si="39"/>
        <v>0</v>
      </c>
      <c r="T116" s="152">
        <f t="shared" si="39"/>
        <v>0</v>
      </c>
      <c r="U116" s="154"/>
      <c r="V116" s="150">
        <f t="shared" si="40"/>
        <v>0</v>
      </c>
      <c r="W116" s="150">
        <f t="shared" si="41"/>
        <v>0</v>
      </c>
      <c r="X116" s="150"/>
      <c r="Y116" s="150"/>
      <c r="Z116" s="150">
        <f t="shared" si="43"/>
        <v>0</v>
      </c>
      <c r="AA116" s="152">
        <f t="shared" si="44"/>
        <v>0</v>
      </c>
      <c r="AB116" s="152">
        <f t="shared" si="44"/>
        <v>0</v>
      </c>
      <c r="AC116" s="152">
        <f t="shared" si="44"/>
        <v>0</v>
      </c>
      <c r="AD116" s="154"/>
      <c r="AE116" s="150">
        <f t="shared" si="45"/>
        <v>0</v>
      </c>
      <c r="AF116" s="150">
        <f t="shared" si="46"/>
        <v>0</v>
      </c>
      <c r="AG116" s="150"/>
      <c r="AH116" s="150"/>
      <c r="AI116" s="150">
        <f t="shared" si="47"/>
        <v>0</v>
      </c>
      <c r="AJ116" s="150">
        <f t="shared" si="48"/>
        <v>0</v>
      </c>
      <c r="AK116" s="150">
        <f t="shared" si="48"/>
        <v>0</v>
      </c>
      <c r="AL116" s="150">
        <f t="shared" si="48"/>
        <v>0</v>
      </c>
      <c r="AM116" s="154"/>
      <c r="AN116" s="150">
        <f t="shared" si="49"/>
        <v>0</v>
      </c>
      <c r="AO116" s="150">
        <f t="shared" si="50"/>
        <v>0</v>
      </c>
      <c r="AP116" s="150"/>
      <c r="AQ116" s="150"/>
      <c r="AR116" s="150">
        <f t="shared" si="52"/>
        <v>0</v>
      </c>
      <c r="AS116" s="150">
        <f t="shared" si="53"/>
        <v>0</v>
      </c>
      <c r="AT116" s="150">
        <f t="shared" si="53"/>
        <v>0</v>
      </c>
      <c r="AU116" s="150">
        <f t="shared" si="53"/>
        <v>0</v>
      </c>
      <c r="AV116" s="154"/>
      <c r="AW116" s="150">
        <f t="shared" si="54"/>
        <v>0</v>
      </c>
      <c r="AX116" s="150">
        <f t="shared" si="55"/>
        <v>0</v>
      </c>
      <c r="AY116" s="150"/>
      <c r="AZ116" s="150"/>
      <c r="BA116" s="150">
        <f t="shared" si="56"/>
        <v>0</v>
      </c>
      <c r="BB116" s="150">
        <f t="shared" si="57"/>
        <v>0</v>
      </c>
      <c r="BC116" s="150">
        <f t="shared" si="57"/>
        <v>0</v>
      </c>
      <c r="BD116" s="150">
        <f t="shared" si="57"/>
        <v>0</v>
      </c>
      <c r="BE116" s="150">
        <f t="shared" si="64"/>
        <v>0</v>
      </c>
      <c r="BF116" s="150">
        <f t="shared" si="65"/>
        <v>0</v>
      </c>
      <c r="BG116" s="150">
        <f t="shared" si="59"/>
        <v>0</v>
      </c>
      <c r="BH116" s="150">
        <f t="shared" si="66"/>
        <v>0</v>
      </c>
      <c r="BI116" s="150">
        <f t="shared" si="66"/>
        <v>0</v>
      </c>
      <c r="BJ116" s="150">
        <f t="shared" si="60"/>
        <v>0</v>
      </c>
      <c r="BK116" s="150">
        <f t="shared" si="61"/>
        <v>0</v>
      </c>
      <c r="BL116" s="150">
        <f t="shared" si="61"/>
        <v>0</v>
      </c>
      <c r="BM116" s="150">
        <f t="shared" si="61"/>
        <v>0</v>
      </c>
      <c r="BN116" s="207">
        <f t="shared" si="62"/>
        <v>0</v>
      </c>
      <c r="BO116" s="208">
        <f t="shared" si="63"/>
        <v>0</v>
      </c>
    </row>
    <row r="117" spans="1:67" s="155" customFormat="1" ht="16.5" hidden="1">
      <c r="A117" s="148">
        <v>110</v>
      </c>
      <c r="B117" s="160"/>
      <c r="C117" s="150"/>
      <c r="D117" s="150">
        <f t="shared" si="32"/>
        <v>0</v>
      </c>
      <c r="E117" s="150">
        <f t="shared" si="33"/>
        <v>0</v>
      </c>
      <c r="F117" s="150"/>
      <c r="G117" s="150"/>
      <c r="H117" s="150">
        <f t="shared" si="34"/>
        <v>0</v>
      </c>
      <c r="I117" s="152">
        <f t="shared" si="35"/>
        <v>0</v>
      </c>
      <c r="J117" s="152">
        <f t="shared" si="35"/>
        <v>0</v>
      </c>
      <c r="K117" s="152">
        <f t="shared" si="35"/>
        <v>0</v>
      </c>
      <c r="L117" s="154">
        <v>0</v>
      </c>
      <c r="M117" s="150">
        <f t="shared" si="36"/>
        <v>0</v>
      </c>
      <c r="N117" s="150">
        <f t="shared" si="37"/>
        <v>0</v>
      </c>
      <c r="O117" s="150">
        <v>0</v>
      </c>
      <c r="P117" s="150">
        <v>0</v>
      </c>
      <c r="Q117" s="150">
        <f t="shared" si="38"/>
        <v>0</v>
      </c>
      <c r="R117" s="152">
        <f t="shared" si="39"/>
        <v>0</v>
      </c>
      <c r="S117" s="152">
        <f t="shared" si="39"/>
        <v>0</v>
      </c>
      <c r="T117" s="152">
        <f t="shared" si="39"/>
        <v>0</v>
      </c>
      <c r="U117" s="154"/>
      <c r="V117" s="150">
        <f t="shared" si="40"/>
        <v>0</v>
      </c>
      <c r="W117" s="150">
        <f t="shared" si="41"/>
        <v>0</v>
      </c>
      <c r="X117" s="150"/>
      <c r="Y117" s="150"/>
      <c r="Z117" s="150">
        <f t="shared" si="43"/>
        <v>0</v>
      </c>
      <c r="AA117" s="152">
        <f t="shared" si="44"/>
        <v>0</v>
      </c>
      <c r="AB117" s="152">
        <f t="shared" si="44"/>
        <v>0</v>
      </c>
      <c r="AC117" s="152">
        <f t="shared" si="44"/>
        <v>0</v>
      </c>
      <c r="AD117" s="154"/>
      <c r="AE117" s="150">
        <f t="shared" si="45"/>
        <v>0</v>
      </c>
      <c r="AF117" s="150">
        <f t="shared" si="46"/>
        <v>0</v>
      </c>
      <c r="AG117" s="150"/>
      <c r="AH117" s="150"/>
      <c r="AI117" s="150">
        <f t="shared" si="47"/>
        <v>0</v>
      </c>
      <c r="AJ117" s="150">
        <f t="shared" si="48"/>
        <v>0</v>
      </c>
      <c r="AK117" s="150">
        <f t="shared" si="48"/>
        <v>0</v>
      </c>
      <c r="AL117" s="150">
        <f t="shared" si="48"/>
        <v>0</v>
      </c>
      <c r="AM117" s="154"/>
      <c r="AN117" s="150">
        <f t="shared" si="49"/>
        <v>0</v>
      </c>
      <c r="AO117" s="150">
        <f t="shared" si="50"/>
        <v>0</v>
      </c>
      <c r="AP117" s="150"/>
      <c r="AQ117" s="150"/>
      <c r="AR117" s="150">
        <f t="shared" si="52"/>
        <v>0</v>
      </c>
      <c r="AS117" s="150">
        <f t="shared" si="53"/>
        <v>0</v>
      </c>
      <c r="AT117" s="150">
        <f t="shared" si="53"/>
        <v>0</v>
      </c>
      <c r="AU117" s="150">
        <f t="shared" si="53"/>
        <v>0</v>
      </c>
      <c r="AV117" s="154"/>
      <c r="AW117" s="150">
        <f t="shared" si="54"/>
        <v>0</v>
      </c>
      <c r="AX117" s="150">
        <f t="shared" si="55"/>
        <v>0</v>
      </c>
      <c r="AY117" s="150"/>
      <c r="AZ117" s="150"/>
      <c r="BA117" s="150">
        <f t="shared" si="56"/>
        <v>0</v>
      </c>
      <c r="BB117" s="150">
        <f t="shared" si="57"/>
        <v>0</v>
      </c>
      <c r="BC117" s="150">
        <f t="shared" si="57"/>
        <v>0</v>
      </c>
      <c r="BD117" s="150">
        <f t="shared" si="57"/>
        <v>0</v>
      </c>
      <c r="BE117" s="150">
        <f t="shared" si="64"/>
        <v>0</v>
      </c>
      <c r="BF117" s="150">
        <f t="shared" si="65"/>
        <v>0</v>
      </c>
      <c r="BG117" s="150">
        <f t="shared" si="59"/>
        <v>0</v>
      </c>
      <c r="BH117" s="150">
        <f t="shared" si="66"/>
        <v>0</v>
      </c>
      <c r="BI117" s="150">
        <f t="shared" si="66"/>
        <v>0</v>
      </c>
      <c r="BJ117" s="150">
        <f t="shared" si="60"/>
        <v>0</v>
      </c>
      <c r="BK117" s="150">
        <f t="shared" si="61"/>
        <v>0</v>
      </c>
      <c r="BL117" s="150">
        <f t="shared" si="61"/>
        <v>0</v>
      </c>
      <c r="BM117" s="150">
        <f t="shared" si="61"/>
        <v>0</v>
      </c>
      <c r="BN117" s="207">
        <f t="shared" si="62"/>
        <v>0</v>
      </c>
      <c r="BO117" s="208">
        <f t="shared" si="63"/>
        <v>0</v>
      </c>
    </row>
    <row r="118" spans="1:67" s="155" customFormat="1" ht="16.5" hidden="1">
      <c r="A118" s="148">
        <v>111</v>
      </c>
      <c r="B118" s="160"/>
      <c r="C118" s="150"/>
      <c r="D118" s="150">
        <f t="shared" si="32"/>
        <v>0</v>
      </c>
      <c r="E118" s="150">
        <f t="shared" si="33"/>
        <v>0</v>
      </c>
      <c r="F118" s="150"/>
      <c r="G118" s="150"/>
      <c r="H118" s="150">
        <f t="shared" si="34"/>
        <v>0</v>
      </c>
      <c r="I118" s="152">
        <f t="shared" si="35"/>
        <v>0</v>
      </c>
      <c r="J118" s="152">
        <f t="shared" si="35"/>
        <v>0</v>
      </c>
      <c r="K118" s="152">
        <f t="shared" si="35"/>
        <v>0</v>
      </c>
      <c r="L118" s="154">
        <v>0</v>
      </c>
      <c r="M118" s="150">
        <f t="shared" si="36"/>
        <v>0</v>
      </c>
      <c r="N118" s="150">
        <f t="shared" si="37"/>
        <v>0</v>
      </c>
      <c r="O118" s="150">
        <v>0</v>
      </c>
      <c r="P118" s="150">
        <v>0</v>
      </c>
      <c r="Q118" s="150">
        <f t="shared" si="38"/>
        <v>0</v>
      </c>
      <c r="R118" s="152">
        <f t="shared" si="39"/>
        <v>0</v>
      </c>
      <c r="S118" s="152">
        <f t="shared" si="39"/>
        <v>0</v>
      </c>
      <c r="T118" s="152">
        <f t="shared" si="39"/>
        <v>0</v>
      </c>
      <c r="U118" s="154"/>
      <c r="V118" s="150">
        <f t="shared" si="40"/>
        <v>0</v>
      </c>
      <c r="W118" s="150">
        <f t="shared" si="41"/>
        <v>0</v>
      </c>
      <c r="X118" s="150"/>
      <c r="Y118" s="150"/>
      <c r="Z118" s="150">
        <f t="shared" si="43"/>
        <v>0</v>
      </c>
      <c r="AA118" s="152">
        <f t="shared" si="44"/>
        <v>0</v>
      </c>
      <c r="AB118" s="152">
        <f t="shared" si="44"/>
        <v>0</v>
      </c>
      <c r="AC118" s="152">
        <f t="shared" si="44"/>
        <v>0</v>
      </c>
      <c r="AD118" s="154"/>
      <c r="AE118" s="150">
        <f t="shared" si="45"/>
        <v>0</v>
      </c>
      <c r="AF118" s="150">
        <f t="shared" si="46"/>
        <v>0</v>
      </c>
      <c r="AG118" s="150"/>
      <c r="AH118" s="150"/>
      <c r="AI118" s="150">
        <f t="shared" si="47"/>
        <v>0</v>
      </c>
      <c r="AJ118" s="150">
        <f t="shared" si="48"/>
        <v>0</v>
      </c>
      <c r="AK118" s="150">
        <f t="shared" si="48"/>
        <v>0</v>
      </c>
      <c r="AL118" s="150">
        <f t="shared" si="48"/>
        <v>0</v>
      </c>
      <c r="AM118" s="154"/>
      <c r="AN118" s="150">
        <f t="shared" si="49"/>
        <v>0</v>
      </c>
      <c r="AO118" s="150">
        <f t="shared" si="50"/>
        <v>0</v>
      </c>
      <c r="AP118" s="150"/>
      <c r="AQ118" s="150"/>
      <c r="AR118" s="150">
        <f t="shared" si="52"/>
        <v>0</v>
      </c>
      <c r="AS118" s="150">
        <f t="shared" si="53"/>
        <v>0</v>
      </c>
      <c r="AT118" s="150">
        <f t="shared" si="53"/>
        <v>0</v>
      </c>
      <c r="AU118" s="150">
        <f t="shared" si="53"/>
        <v>0</v>
      </c>
      <c r="AV118" s="154"/>
      <c r="AW118" s="150">
        <f t="shared" si="54"/>
        <v>0</v>
      </c>
      <c r="AX118" s="150">
        <f t="shared" si="55"/>
        <v>0</v>
      </c>
      <c r="AY118" s="150"/>
      <c r="AZ118" s="150"/>
      <c r="BA118" s="150">
        <f t="shared" si="56"/>
        <v>0</v>
      </c>
      <c r="BB118" s="150">
        <f t="shared" si="57"/>
        <v>0</v>
      </c>
      <c r="BC118" s="150">
        <f t="shared" si="57"/>
        <v>0</v>
      </c>
      <c r="BD118" s="150">
        <f t="shared" si="57"/>
        <v>0</v>
      </c>
      <c r="BE118" s="150">
        <f t="shared" si="64"/>
        <v>0</v>
      </c>
      <c r="BF118" s="150">
        <f t="shared" si="65"/>
        <v>0</v>
      </c>
      <c r="BG118" s="150">
        <f t="shared" si="59"/>
        <v>0</v>
      </c>
      <c r="BH118" s="150">
        <f t="shared" si="66"/>
        <v>0</v>
      </c>
      <c r="BI118" s="150">
        <f t="shared" si="66"/>
        <v>0</v>
      </c>
      <c r="BJ118" s="150">
        <f t="shared" si="60"/>
        <v>0</v>
      </c>
      <c r="BK118" s="150">
        <f t="shared" si="61"/>
        <v>0</v>
      </c>
      <c r="BL118" s="150">
        <f t="shared" si="61"/>
        <v>0</v>
      </c>
      <c r="BM118" s="150">
        <f t="shared" si="61"/>
        <v>0</v>
      </c>
      <c r="BN118" s="207">
        <f t="shared" si="62"/>
        <v>0</v>
      </c>
      <c r="BO118" s="208">
        <f t="shared" si="63"/>
        <v>0</v>
      </c>
    </row>
    <row r="119" spans="1:67" s="155" customFormat="1" ht="16.5" hidden="1">
      <c r="A119" s="148">
        <v>112</v>
      </c>
      <c r="B119" s="160"/>
      <c r="C119" s="150"/>
      <c r="D119" s="150">
        <f t="shared" si="32"/>
        <v>0</v>
      </c>
      <c r="E119" s="150">
        <f t="shared" si="33"/>
        <v>0</v>
      </c>
      <c r="F119" s="150"/>
      <c r="G119" s="150"/>
      <c r="H119" s="150">
        <f t="shared" si="34"/>
        <v>0</v>
      </c>
      <c r="I119" s="152">
        <f t="shared" si="35"/>
        <v>0</v>
      </c>
      <c r="J119" s="152">
        <f t="shared" si="35"/>
        <v>0</v>
      </c>
      <c r="K119" s="152">
        <f t="shared" si="35"/>
        <v>0</v>
      </c>
      <c r="L119" s="154">
        <v>0</v>
      </c>
      <c r="M119" s="150">
        <f t="shared" si="36"/>
        <v>0</v>
      </c>
      <c r="N119" s="150">
        <f t="shared" si="37"/>
        <v>0</v>
      </c>
      <c r="O119" s="150">
        <v>0</v>
      </c>
      <c r="P119" s="150">
        <v>0</v>
      </c>
      <c r="Q119" s="150">
        <f t="shared" si="38"/>
        <v>0</v>
      </c>
      <c r="R119" s="152">
        <f t="shared" si="39"/>
        <v>0</v>
      </c>
      <c r="S119" s="152">
        <f t="shared" si="39"/>
        <v>0</v>
      </c>
      <c r="T119" s="152">
        <f t="shared" si="39"/>
        <v>0</v>
      </c>
      <c r="U119" s="154"/>
      <c r="V119" s="150">
        <f t="shared" si="40"/>
        <v>0</v>
      </c>
      <c r="W119" s="150">
        <f t="shared" si="41"/>
        <v>0</v>
      </c>
      <c r="X119" s="150"/>
      <c r="Y119" s="150"/>
      <c r="Z119" s="150">
        <f t="shared" si="43"/>
        <v>0</v>
      </c>
      <c r="AA119" s="152">
        <f t="shared" si="44"/>
        <v>0</v>
      </c>
      <c r="AB119" s="152">
        <f t="shared" si="44"/>
        <v>0</v>
      </c>
      <c r="AC119" s="152">
        <f t="shared" si="44"/>
        <v>0</v>
      </c>
      <c r="AD119" s="154"/>
      <c r="AE119" s="150">
        <f t="shared" si="45"/>
        <v>0</v>
      </c>
      <c r="AF119" s="150">
        <f t="shared" si="46"/>
        <v>0</v>
      </c>
      <c r="AG119" s="150"/>
      <c r="AH119" s="150"/>
      <c r="AI119" s="150">
        <f t="shared" si="47"/>
        <v>0</v>
      </c>
      <c r="AJ119" s="150">
        <f t="shared" si="48"/>
        <v>0</v>
      </c>
      <c r="AK119" s="150">
        <f t="shared" si="48"/>
        <v>0</v>
      </c>
      <c r="AL119" s="150">
        <f t="shared" si="48"/>
        <v>0</v>
      </c>
      <c r="AM119" s="154"/>
      <c r="AN119" s="150">
        <f t="shared" si="49"/>
        <v>0</v>
      </c>
      <c r="AO119" s="150">
        <f t="shared" si="50"/>
        <v>0</v>
      </c>
      <c r="AP119" s="150"/>
      <c r="AQ119" s="150"/>
      <c r="AR119" s="150">
        <f t="shared" si="52"/>
        <v>0</v>
      </c>
      <c r="AS119" s="150">
        <f t="shared" si="53"/>
        <v>0</v>
      </c>
      <c r="AT119" s="150">
        <f t="shared" si="53"/>
        <v>0</v>
      </c>
      <c r="AU119" s="150">
        <f t="shared" si="53"/>
        <v>0</v>
      </c>
      <c r="AV119" s="154"/>
      <c r="AW119" s="150">
        <f t="shared" si="54"/>
        <v>0</v>
      </c>
      <c r="AX119" s="150">
        <f t="shared" si="55"/>
        <v>0</v>
      </c>
      <c r="AY119" s="150"/>
      <c r="AZ119" s="150"/>
      <c r="BA119" s="150">
        <f t="shared" si="56"/>
        <v>0</v>
      </c>
      <c r="BB119" s="150">
        <f t="shared" si="57"/>
        <v>0</v>
      </c>
      <c r="BC119" s="150">
        <f t="shared" si="57"/>
        <v>0</v>
      </c>
      <c r="BD119" s="150">
        <f t="shared" si="57"/>
        <v>0</v>
      </c>
      <c r="BE119" s="150">
        <f t="shared" si="64"/>
        <v>0</v>
      </c>
      <c r="BF119" s="150">
        <f t="shared" si="65"/>
        <v>0</v>
      </c>
      <c r="BG119" s="150">
        <f t="shared" si="59"/>
        <v>0</v>
      </c>
      <c r="BH119" s="150">
        <f t="shared" si="66"/>
        <v>0</v>
      </c>
      <c r="BI119" s="150">
        <f t="shared" si="66"/>
        <v>0</v>
      </c>
      <c r="BJ119" s="150">
        <f t="shared" si="60"/>
        <v>0</v>
      </c>
      <c r="BK119" s="150">
        <f t="shared" si="61"/>
        <v>0</v>
      </c>
      <c r="BL119" s="150">
        <f t="shared" si="61"/>
        <v>0</v>
      </c>
      <c r="BM119" s="150">
        <f t="shared" si="61"/>
        <v>0</v>
      </c>
      <c r="BN119" s="207">
        <f t="shared" si="62"/>
        <v>0</v>
      </c>
      <c r="BO119" s="208">
        <f t="shared" si="63"/>
        <v>0</v>
      </c>
    </row>
    <row r="120" spans="1:67" s="155" customFormat="1" ht="16.5" hidden="1">
      <c r="A120" s="148">
        <v>113</v>
      </c>
      <c r="B120" s="160"/>
      <c r="C120" s="150"/>
      <c r="D120" s="150">
        <f t="shared" si="32"/>
        <v>0</v>
      </c>
      <c r="E120" s="150">
        <f t="shared" si="33"/>
        <v>0</v>
      </c>
      <c r="F120" s="150"/>
      <c r="G120" s="150"/>
      <c r="H120" s="150">
        <f t="shared" si="34"/>
        <v>0</v>
      </c>
      <c r="I120" s="152">
        <f t="shared" si="35"/>
        <v>0</v>
      </c>
      <c r="J120" s="152">
        <f t="shared" si="35"/>
        <v>0</v>
      </c>
      <c r="K120" s="152">
        <f t="shared" si="35"/>
        <v>0</v>
      </c>
      <c r="L120" s="154">
        <v>0</v>
      </c>
      <c r="M120" s="150">
        <f t="shared" si="36"/>
        <v>0</v>
      </c>
      <c r="N120" s="150">
        <f t="shared" si="37"/>
        <v>0</v>
      </c>
      <c r="O120" s="150">
        <v>0</v>
      </c>
      <c r="P120" s="150">
        <v>0</v>
      </c>
      <c r="Q120" s="150">
        <f t="shared" si="38"/>
        <v>0</v>
      </c>
      <c r="R120" s="152">
        <f t="shared" si="39"/>
        <v>0</v>
      </c>
      <c r="S120" s="152">
        <f t="shared" si="39"/>
        <v>0</v>
      </c>
      <c r="T120" s="152">
        <f t="shared" si="39"/>
        <v>0</v>
      </c>
      <c r="U120" s="154"/>
      <c r="V120" s="150">
        <f t="shared" si="40"/>
        <v>0</v>
      </c>
      <c r="W120" s="150">
        <f t="shared" si="41"/>
        <v>0</v>
      </c>
      <c r="X120" s="150"/>
      <c r="Y120" s="150"/>
      <c r="Z120" s="150">
        <f t="shared" si="43"/>
        <v>0</v>
      </c>
      <c r="AA120" s="152">
        <f t="shared" si="44"/>
        <v>0</v>
      </c>
      <c r="AB120" s="152">
        <f t="shared" si="44"/>
        <v>0</v>
      </c>
      <c r="AC120" s="152">
        <f t="shared" si="44"/>
        <v>0</v>
      </c>
      <c r="AD120" s="154"/>
      <c r="AE120" s="150">
        <f t="shared" si="45"/>
        <v>0</v>
      </c>
      <c r="AF120" s="150">
        <f t="shared" si="46"/>
        <v>0</v>
      </c>
      <c r="AG120" s="150"/>
      <c r="AH120" s="150"/>
      <c r="AI120" s="150">
        <f t="shared" si="47"/>
        <v>0</v>
      </c>
      <c r="AJ120" s="150">
        <f t="shared" si="48"/>
        <v>0</v>
      </c>
      <c r="AK120" s="150">
        <f t="shared" si="48"/>
        <v>0</v>
      </c>
      <c r="AL120" s="150">
        <f t="shared" si="48"/>
        <v>0</v>
      </c>
      <c r="AM120" s="154"/>
      <c r="AN120" s="150">
        <f t="shared" si="49"/>
        <v>0</v>
      </c>
      <c r="AO120" s="150">
        <f t="shared" si="50"/>
        <v>0</v>
      </c>
      <c r="AP120" s="150"/>
      <c r="AQ120" s="150"/>
      <c r="AR120" s="150">
        <f t="shared" si="52"/>
        <v>0</v>
      </c>
      <c r="AS120" s="150">
        <f t="shared" si="53"/>
        <v>0</v>
      </c>
      <c r="AT120" s="150">
        <f t="shared" si="53"/>
        <v>0</v>
      </c>
      <c r="AU120" s="150">
        <f t="shared" si="53"/>
        <v>0</v>
      </c>
      <c r="AV120" s="154"/>
      <c r="AW120" s="150">
        <f t="shared" si="54"/>
        <v>0</v>
      </c>
      <c r="AX120" s="150">
        <f t="shared" si="55"/>
        <v>0</v>
      </c>
      <c r="AY120" s="150"/>
      <c r="AZ120" s="150"/>
      <c r="BA120" s="150">
        <f t="shared" si="56"/>
        <v>0</v>
      </c>
      <c r="BB120" s="150">
        <f t="shared" si="57"/>
        <v>0</v>
      </c>
      <c r="BC120" s="150">
        <f t="shared" si="57"/>
        <v>0</v>
      </c>
      <c r="BD120" s="150">
        <f t="shared" si="57"/>
        <v>0</v>
      </c>
      <c r="BE120" s="150">
        <f t="shared" si="64"/>
        <v>0</v>
      </c>
      <c r="BF120" s="150">
        <f t="shared" si="65"/>
        <v>0</v>
      </c>
      <c r="BG120" s="150">
        <f t="shared" si="59"/>
        <v>0</v>
      </c>
      <c r="BH120" s="150">
        <f t="shared" si="66"/>
        <v>0</v>
      </c>
      <c r="BI120" s="150">
        <f t="shared" si="66"/>
        <v>0</v>
      </c>
      <c r="BJ120" s="150">
        <f t="shared" si="60"/>
        <v>0</v>
      </c>
      <c r="BK120" s="150">
        <f t="shared" si="61"/>
        <v>0</v>
      </c>
      <c r="BL120" s="150">
        <f t="shared" si="61"/>
        <v>0</v>
      </c>
      <c r="BM120" s="150">
        <f t="shared" si="61"/>
        <v>0</v>
      </c>
      <c r="BN120" s="207">
        <f t="shared" si="62"/>
        <v>0</v>
      </c>
      <c r="BO120" s="208">
        <f t="shared" si="63"/>
        <v>0</v>
      </c>
    </row>
    <row r="121" spans="1:67" s="155" customFormat="1" ht="16.5" hidden="1">
      <c r="A121" s="148">
        <v>114</v>
      </c>
      <c r="B121" s="160"/>
      <c r="C121" s="150"/>
      <c r="D121" s="150">
        <f t="shared" si="32"/>
        <v>0</v>
      </c>
      <c r="E121" s="150">
        <f t="shared" si="33"/>
        <v>0</v>
      </c>
      <c r="F121" s="150"/>
      <c r="G121" s="150"/>
      <c r="H121" s="150">
        <f t="shared" si="34"/>
        <v>0</v>
      </c>
      <c r="I121" s="152">
        <f t="shared" si="35"/>
        <v>0</v>
      </c>
      <c r="J121" s="152">
        <f t="shared" si="35"/>
        <v>0</v>
      </c>
      <c r="K121" s="152">
        <f t="shared" si="35"/>
        <v>0</v>
      </c>
      <c r="L121" s="154">
        <v>0</v>
      </c>
      <c r="M121" s="150">
        <f t="shared" si="36"/>
        <v>0</v>
      </c>
      <c r="N121" s="150">
        <f t="shared" si="37"/>
        <v>0</v>
      </c>
      <c r="O121" s="150">
        <v>0</v>
      </c>
      <c r="P121" s="150">
        <v>0</v>
      </c>
      <c r="Q121" s="150">
        <f t="shared" si="38"/>
        <v>0</v>
      </c>
      <c r="R121" s="152">
        <f t="shared" si="39"/>
        <v>0</v>
      </c>
      <c r="S121" s="152">
        <f t="shared" si="39"/>
        <v>0</v>
      </c>
      <c r="T121" s="152">
        <f t="shared" si="39"/>
        <v>0</v>
      </c>
      <c r="U121" s="154"/>
      <c r="V121" s="150">
        <f t="shared" si="40"/>
        <v>0</v>
      </c>
      <c r="W121" s="150">
        <f t="shared" si="41"/>
        <v>0</v>
      </c>
      <c r="X121" s="150"/>
      <c r="Y121" s="150"/>
      <c r="Z121" s="150">
        <f t="shared" si="43"/>
        <v>0</v>
      </c>
      <c r="AA121" s="152">
        <f t="shared" si="44"/>
        <v>0</v>
      </c>
      <c r="AB121" s="152">
        <f t="shared" si="44"/>
        <v>0</v>
      </c>
      <c r="AC121" s="152">
        <f t="shared" si="44"/>
        <v>0</v>
      </c>
      <c r="AD121" s="154"/>
      <c r="AE121" s="150">
        <f t="shared" si="45"/>
        <v>0</v>
      </c>
      <c r="AF121" s="150">
        <f t="shared" si="46"/>
        <v>0</v>
      </c>
      <c r="AG121" s="150"/>
      <c r="AH121" s="150"/>
      <c r="AI121" s="150">
        <f t="shared" si="47"/>
        <v>0</v>
      </c>
      <c r="AJ121" s="150">
        <f t="shared" si="48"/>
        <v>0</v>
      </c>
      <c r="AK121" s="150">
        <f t="shared" si="48"/>
        <v>0</v>
      </c>
      <c r="AL121" s="150">
        <f t="shared" si="48"/>
        <v>0</v>
      </c>
      <c r="AM121" s="154"/>
      <c r="AN121" s="150">
        <f t="shared" si="49"/>
        <v>0</v>
      </c>
      <c r="AO121" s="150">
        <f t="shared" si="50"/>
        <v>0</v>
      </c>
      <c r="AP121" s="150"/>
      <c r="AQ121" s="150"/>
      <c r="AR121" s="150">
        <f t="shared" si="52"/>
        <v>0</v>
      </c>
      <c r="AS121" s="150">
        <f t="shared" si="53"/>
        <v>0</v>
      </c>
      <c r="AT121" s="150">
        <f t="shared" si="53"/>
        <v>0</v>
      </c>
      <c r="AU121" s="150">
        <f t="shared" si="53"/>
        <v>0</v>
      </c>
      <c r="AV121" s="154"/>
      <c r="AW121" s="150">
        <f t="shared" si="54"/>
        <v>0</v>
      </c>
      <c r="AX121" s="150">
        <f t="shared" si="55"/>
        <v>0</v>
      </c>
      <c r="AY121" s="150"/>
      <c r="AZ121" s="150"/>
      <c r="BA121" s="150">
        <f t="shared" si="56"/>
        <v>0</v>
      </c>
      <c r="BB121" s="150">
        <f t="shared" si="57"/>
        <v>0</v>
      </c>
      <c r="BC121" s="150">
        <f t="shared" si="57"/>
        <v>0</v>
      </c>
      <c r="BD121" s="150">
        <f t="shared" si="57"/>
        <v>0</v>
      </c>
      <c r="BE121" s="150">
        <f t="shared" si="64"/>
        <v>0</v>
      </c>
      <c r="BF121" s="150">
        <f t="shared" si="65"/>
        <v>0</v>
      </c>
      <c r="BG121" s="150">
        <f t="shared" si="59"/>
        <v>0</v>
      </c>
      <c r="BH121" s="150">
        <f t="shared" si="66"/>
        <v>0</v>
      </c>
      <c r="BI121" s="150">
        <f t="shared" si="66"/>
        <v>0</v>
      </c>
      <c r="BJ121" s="150">
        <f t="shared" si="60"/>
        <v>0</v>
      </c>
      <c r="BK121" s="150">
        <f t="shared" si="61"/>
        <v>0</v>
      </c>
      <c r="BL121" s="150">
        <f t="shared" si="61"/>
        <v>0</v>
      </c>
      <c r="BM121" s="150">
        <f t="shared" si="61"/>
        <v>0</v>
      </c>
      <c r="BN121" s="207">
        <f t="shared" si="62"/>
        <v>0</v>
      </c>
      <c r="BO121" s="208">
        <f t="shared" si="63"/>
        <v>0</v>
      </c>
    </row>
    <row r="122" spans="1:67" s="155" customFormat="1" ht="16.5" hidden="1">
      <c r="A122" s="148">
        <v>115</v>
      </c>
      <c r="B122" s="160"/>
      <c r="C122" s="150"/>
      <c r="D122" s="150">
        <f t="shared" si="32"/>
        <v>0</v>
      </c>
      <c r="E122" s="150">
        <f t="shared" si="33"/>
        <v>0</v>
      </c>
      <c r="F122" s="150"/>
      <c r="G122" s="150"/>
      <c r="H122" s="150">
        <f t="shared" si="34"/>
        <v>0</v>
      </c>
      <c r="I122" s="152">
        <f t="shared" si="35"/>
        <v>0</v>
      </c>
      <c r="J122" s="152">
        <f t="shared" si="35"/>
        <v>0</v>
      </c>
      <c r="K122" s="152">
        <f t="shared" si="35"/>
        <v>0</v>
      </c>
      <c r="L122" s="154">
        <v>0</v>
      </c>
      <c r="M122" s="150">
        <f t="shared" si="36"/>
        <v>0</v>
      </c>
      <c r="N122" s="150">
        <f t="shared" si="37"/>
        <v>0</v>
      </c>
      <c r="O122" s="150">
        <v>0</v>
      </c>
      <c r="P122" s="150">
        <v>0</v>
      </c>
      <c r="Q122" s="150">
        <f t="shared" si="38"/>
        <v>0</v>
      </c>
      <c r="R122" s="152">
        <f t="shared" si="39"/>
        <v>0</v>
      </c>
      <c r="S122" s="152">
        <f t="shared" si="39"/>
        <v>0</v>
      </c>
      <c r="T122" s="152">
        <f t="shared" si="39"/>
        <v>0</v>
      </c>
      <c r="U122" s="154"/>
      <c r="V122" s="150">
        <f t="shared" si="40"/>
        <v>0</v>
      </c>
      <c r="W122" s="150">
        <f t="shared" si="41"/>
        <v>0</v>
      </c>
      <c r="X122" s="150"/>
      <c r="Y122" s="150"/>
      <c r="Z122" s="150">
        <f t="shared" si="43"/>
        <v>0</v>
      </c>
      <c r="AA122" s="152">
        <f t="shared" si="44"/>
        <v>0</v>
      </c>
      <c r="AB122" s="152">
        <f t="shared" si="44"/>
        <v>0</v>
      </c>
      <c r="AC122" s="152">
        <f t="shared" si="44"/>
        <v>0</v>
      </c>
      <c r="AD122" s="154"/>
      <c r="AE122" s="150">
        <f t="shared" si="45"/>
        <v>0</v>
      </c>
      <c r="AF122" s="150">
        <f t="shared" si="46"/>
        <v>0</v>
      </c>
      <c r="AG122" s="150"/>
      <c r="AH122" s="150"/>
      <c r="AI122" s="150">
        <f t="shared" si="47"/>
        <v>0</v>
      </c>
      <c r="AJ122" s="150">
        <f t="shared" si="48"/>
        <v>0</v>
      </c>
      <c r="AK122" s="150">
        <f t="shared" si="48"/>
        <v>0</v>
      </c>
      <c r="AL122" s="150">
        <f t="shared" si="48"/>
        <v>0</v>
      </c>
      <c r="AM122" s="154"/>
      <c r="AN122" s="150">
        <f t="shared" si="49"/>
        <v>0</v>
      </c>
      <c r="AO122" s="150">
        <f t="shared" si="50"/>
        <v>0</v>
      </c>
      <c r="AP122" s="150"/>
      <c r="AQ122" s="150"/>
      <c r="AR122" s="150">
        <f t="shared" si="52"/>
        <v>0</v>
      </c>
      <c r="AS122" s="150">
        <f t="shared" si="53"/>
        <v>0</v>
      </c>
      <c r="AT122" s="150">
        <f t="shared" si="53"/>
        <v>0</v>
      </c>
      <c r="AU122" s="150">
        <f t="shared" si="53"/>
        <v>0</v>
      </c>
      <c r="AV122" s="154"/>
      <c r="AW122" s="150">
        <f t="shared" si="54"/>
        <v>0</v>
      </c>
      <c r="AX122" s="150">
        <f t="shared" si="55"/>
        <v>0</v>
      </c>
      <c r="AY122" s="150"/>
      <c r="AZ122" s="150"/>
      <c r="BA122" s="150">
        <f t="shared" si="56"/>
        <v>0</v>
      </c>
      <c r="BB122" s="150">
        <f t="shared" si="57"/>
        <v>0</v>
      </c>
      <c r="BC122" s="150">
        <f t="shared" si="57"/>
        <v>0</v>
      </c>
      <c r="BD122" s="150">
        <f t="shared" si="57"/>
        <v>0</v>
      </c>
      <c r="BE122" s="150">
        <f t="shared" si="64"/>
        <v>0</v>
      </c>
      <c r="BF122" s="150">
        <f t="shared" si="65"/>
        <v>0</v>
      </c>
      <c r="BG122" s="150">
        <f t="shared" si="59"/>
        <v>0</v>
      </c>
      <c r="BH122" s="150">
        <f t="shared" si="66"/>
        <v>0</v>
      </c>
      <c r="BI122" s="150">
        <f t="shared" si="66"/>
        <v>0</v>
      </c>
      <c r="BJ122" s="150">
        <f t="shared" si="60"/>
        <v>0</v>
      </c>
      <c r="BK122" s="150">
        <f t="shared" si="61"/>
        <v>0</v>
      </c>
      <c r="BL122" s="150">
        <f t="shared" si="61"/>
        <v>0</v>
      </c>
      <c r="BM122" s="150">
        <f t="shared" si="61"/>
        <v>0</v>
      </c>
      <c r="BN122" s="207">
        <f t="shared" si="62"/>
        <v>0</v>
      </c>
      <c r="BO122" s="208">
        <f t="shared" si="63"/>
        <v>0</v>
      </c>
    </row>
    <row r="123" spans="1:67" s="155" customFormat="1" ht="16.5" hidden="1">
      <c r="A123" s="148">
        <v>116</v>
      </c>
      <c r="B123" s="160"/>
      <c r="C123" s="150"/>
      <c r="D123" s="150">
        <f t="shared" si="32"/>
        <v>0</v>
      </c>
      <c r="E123" s="150">
        <f t="shared" si="33"/>
        <v>0</v>
      </c>
      <c r="F123" s="150"/>
      <c r="G123" s="150"/>
      <c r="H123" s="150">
        <f t="shared" si="34"/>
        <v>0</v>
      </c>
      <c r="I123" s="152">
        <f t="shared" si="35"/>
        <v>0</v>
      </c>
      <c r="J123" s="152">
        <f t="shared" si="35"/>
        <v>0</v>
      </c>
      <c r="K123" s="152">
        <f t="shared" si="35"/>
        <v>0</v>
      </c>
      <c r="L123" s="154">
        <v>0</v>
      </c>
      <c r="M123" s="150">
        <f t="shared" si="36"/>
        <v>0</v>
      </c>
      <c r="N123" s="150">
        <f t="shared" si="37"/>
        <v>0</v>
      </c>
      <c r="O123" s="150">
        <v>0</v>
      </c>
      <c r="P123" s="150">
        <v>0</v>
      </c>
      <c r="Q123" s="150">
        <f t="shared" si="38"/>
        <v>0</v>
      </c>
      <c r="R123" s="152">
        <f t="shared" si="39"/>
        <v>0</v>
      </c>
      <c r="S123" s="152">
        <f t="shared" si="39"/>
        <v>0</v>
      </c>
      <c r="T123" s="152">
        <f t="shared" si="39"/>
        <v>0</v>
      </c>
      <c r="U123" s="154"/>
      <c r="V123" s="150">
        <f t="shared" si="40"/>
        <v>0</v>
      </c>
      <c r="W123" s="150">
        <f t="shared" si="41"/>
        <v>0</v>
      </c>
      <c r="X123" s="150"/>
      <c r="Y123" s="150"/>
      <c r="Z123" s="150">
        <f t="shared" si="43"/>
        <v>0</v>
      </c>
      <c r="AA123" s="152">
        <f t="shared" si="44"/>
        <v>0</v>
      </c>
      <c r="AB123" s="152">
        <f t="shared" si="44"/>
        <v>0</v>
      </c>
      <c r="AC123" s="152">
        <f t="shared" si="44"/>
        <v>0</v>
      </c>
      <c r="AD123" s="154"/>
      <c r="AE123" s="150">
        <f t="shared" si="45"/>
        <v>0</v>
      </c>
      <c r="AF123" s="150">
        <f t="shared" si="46"/>
        <v>0</v>
      </c>
      <c r="AG123" s="150"/>
      <c r="AH123" s="150"/>
      <c r="AI123" s="150">
        <f t="shared" si="47"/>
        <v>0</v>
      </c>
      <c r="AJ123" s="150">
        <f t="shared" si="48"/>
        <v>0</v>
      </c>
      <c r="AK123" s="150">
        <f t="shared" si="48"/>
        <v>0</v>
      </c>
      <c r="AL123" s="150">
        <f t="shared" si="48"/>
        <v>0</v>
      </c>
      <c r="AM123" s="154"/>
      <c r="AN123" s="150">
        <f t="shared" si="49"/>
        <v>0</v>
      </c>
      <c r="AO123" s="150">
        <f t="shared" si="50"/>
        <v>0</v>
      </c>
      <c r="AP123" s="150"/>
      <c r="AQ123" s="150"/>
      <c r="AR123" s="150">
        <f t="shared" si="52"/>
        <v>0</v>
      </c>
      <c r="AS123" s="150">
        <f t="shared" si="53"/>
        <v>0</v>
      </c>
      <c r="AT123" s="150">
        <f t="shared" si="53"/>
        <v>0</v>
      </c>
      <c r="AU123" s="150">
        <f t="shared" si="53"/>
        <v>0</v>
      </c>
      <c r="AV123" s="154"/>
      <c r="AW123" s="150">
        <f t="shared" si="54"/>
        <v>0</v>
      </c>
      <c r="AX123" s="150">
        <f t="shared" si="55"/>
        <v>0</v>
      </c>
      <c r="AY123" s="150"/>
      <c r="AZ123" s="150"/>
      <c r="BA123" s="150">
        <f t="shared" si="56"/>
        <v>0</v>
      </c>
      <c r="BB123" s="150">
        <f t="shared" si="57"/>
        <v>0</v>
      </c>
      <c r="BC123" s="150">
        <f t="shared" si="57"/>
        <v>0</v>
      </c>
      <c r="BD123" s="150">
        <f t="shared" si="57"/>
        <v>0</v>
      </c>
      <c r="BE123" s="150">
        <f t="shared" si="64"/>
        <v>0</v>
      </c>
      <c r="BF123" s="150">
        <f t="shared" si="65"/>
        <v>0</v>
      </c>
      <c r="BG123" s="150">
        <f t="shared" si="59"/>
        <v>0</v>
      </c>
      <c r="BH123" s="150">
        <f t="shared" si="66"/>
        <v>0</v>
      </c>
      <c r="BI123" s="150">
        <f t="shared" si="66"/>
        <v>0</v>
      </c>
      <c r="BJ123" s="150">
        <f t="shared" si="60"/>
        <v>0</v>
      </c>
      <c r="BK123" s="150">
        <f t="shared" si="61"/>
        <v>0</v>
      </c>
      <c r="BL123" s="150">
        <f t="shared" si="61"/>
        <v>0</v>
      </c>
      <c r="BM123" s="150">
        <f t="shared" si="61"/>
        <v>0</v>
      </c>
      <c r="BN123" s="207">
        <f t="shared" si="62"/>
        <v>0</v>
      </c>
      <c r="BO123" s="208">
        <f t="shared" si="63"/>
        <v>0</v>
      </c>
    </row>
    <row r="124" spans="1:67" s="155" customFormat="1" ht="16.5" hidden="1">
      <c r="A124" s="148">
        <v>117</v>
      </c>
      <c r="B124" s="160"/>
      <c r="C124" s="150"/>
      <c r="D124" s="150">
        <f t="shared" si="32"/>
        <v>0</v>
      </c>
      <c r="E124" s="150">
        <f t="shared" si="33"/>
        <v>0</v>
      </c>
      <c r="F124" s="150"/>
      <c r="G124" s="150"/>
      <c r="H124" s="150">
        <f t="shared" si="34"/>
        <v>0</v>
      </c>
      <c r="I124" s="152">
        <f t="shared" si="35"/>
        <v>0</v>
      </c>
      <c r="J124" s="152">
        <f t="shared" si="35"/>
        <v>0</v>
      </c>
      <c r="K124" s="152">
        <f t="shared" si="35"/>
        <v>0</v>
      </c>
      <c r="L124" s="154">
        <v>0</v>
      </c>
      <c r="M124" s="150">
        <f t="shared" si="36"/>
        <v>0</v>
      </c>
      <c r="N124" s="150">
        <f t="shared" si="37"/>
        <v>0</v>
      </c>
      <c r="O124" s="150">
        <v>0</v>
      </c>
      <c r="P124" s="150">
        <v>0</v>
      </c>
      <c r="Q124" s="150">
        <f t="shared" si="38"/>
        <v>0</v>
      </c>
      <c r="R124" s="152">
        <f t="shared" si="39"/>
        <v>0</v>
      </c>
      <c r="S124" s="152">
        <f t="shared" si="39"/>
        <v>0</v>
      </c>
      <c r="T124" s="152">
        <f t="shared" si="39"/>
        <v>0</v>
      </c>
      <c r="U124" s="154"/>
      <c r="V124" s="150">
        <f t="shared" si="40"/>
        <v>0</v>
      </c>
      <c r="W124" s="150">
        <f t="shared" si="41"/>
        <v>0</v>
      </c>
      <c r="X124" s="150"/>
      <c r="Y124" s="150"/>
      <c r="Z124" s="150">
        <f t="shared" si="43"/>
        <v>0</v>
      </c>
      <c r="AA124" s="152">
        <f t="shared" si="44"/>
        <v>0</v>
      </c>
      <c r="AB124" s="152">
        <f t="shared" si="44"/>
        <v>0</v>
      </c>
      <c r="AC124" s="152">
        <f t="shared" si="44"/>
        <v>0</v>
      </c>
      <c r="AD124" s="154"/>
      <c r="AE124" s="150">
        <f t="shared" si="45"/>
        <v>0</v>
      </c>
      <c r="AF124" s="150">
        <f t="shared" si="46"/>
        <v>0</v>
      </c>
      <c r="AG124" s="150"/>
      <c r="AH124" s="150"/>
      <c r="AI124" s="150">
        <f t="shared" si="47"/>
        <v>0</v>
      </c>
      <c r="AJ124" s="150">
        <f t="shared" si="48"/>
        <v>0</v>
      </c>
      <c r="AK124" s="150">
        <f t="shared" si="48"/>
        <v>0</v>
      </c>
      <c r="AL124" s="150">
        <f t="shared" si="48"/>
        <v>0</v>
      </c>
      <c r="AM124" s="154"/>
      <c r="AN124" s="150">
        <f t="shared" si="49"/>
        <v>0</v>
      </c>
      <c r="AO124" s="150">
        <f t="shared" si="50"/>
        <v>0</v>
      </c>
      <c r="AP124" s="150"/>
      <c r="AQ124" s="150"/>
      <c r="AR124" s="150">
        <f t="shared" si="52"/>
        <v>0</v>
      </c>
      <c r="AS124" s="150">
        <f t="shared" si="53"/>
        <v>0</v>
      </c>
      <c r="AT124" s="150">
        <f t="shared" si="53"/>
        <v>0</v>
      </c>
      <c r="AU124" s="150">
        <f t="shared" si="53"/>
        <v>0</v>
      </c>
      <c r="AV124" s="154"/>
      <c r="AW124" s="150">
        <f t="shared" si="54"/>
        <v>0</v>
      </c>
      <c r="AX124" s="150">
        <f t="shared" si="55"/>
        <v>0</v>
      </c>
      <c r="AY124" s="150"/>
      <c r="AZ124" s="150"/>
      <c r="BA124" s="150">
        <f t="shared" si="56"/>
        <v>0</v>
      </c>
      <c r="BB124" s="150">
        <f t="shared" si="57"/>
        <v>0</v>
      </c>
      <c r="BC124" s="150">
        <f t="shared" si="57"/>
        <v>0</v>
      </c>
      <c r="BD124" s="150">
        <f t="shared" si="57"/>
        <v>0</v>
      </c>
      <c r="BE124" s="150">
        <f t="shared" si="64"/>
        <v>0</v>
      </c>
      <c r="BF124" s="150">
        <f t="shared" si="65"/>
        <v>0</v>
      </c>
      <c r="BG124" s="150">
        <f t="shared" si="59"/>
        <v>0</v>
      </c>
      <c r="BH124" s="150">
        <f t="shared" si="66"/>
        <v>0</v>
      </c>
      <c r="BI124" s="150">
        <f t="shared" si="66"/>
        <v>0</v>
      </c>
      <c r="BJ124" s="150">
        <f t="shared" si="60"/>
        <v>0</v>
      </c>
      <c r="BK124" s="150">
        <f t="shared" si="61"/>
        <v>0</v>
      </c>
      <c r="BL124" s="150">
        <f t="shared" si="61"/>
        <v>0</v>
      </c>
      <c r="BM124" s="150">
        <f t="shared" si="61"/>
        <v>0</v>
      </c>
      <c r="BN124" s="207">
        <f t="shared" si="62"/>
        <v>0</v>
      </c>
      <c r="BO124" s="208">
        <f t="shared" si="63"/>
        <v>0</v>
      </c>
    </row>
    <row r="125" spans="1:67" s="155" customFormat="1" ht="16.5" hidden="1">
      <c r="A125" s="148">
        <v>118</v>
      </c>
      <c r="B125" s="160"/>
      <c r="C125" s="150"/>
      <c r="D125" s="150">
        <f t="shared" si="32"/>
        <v>0</v>
      </c>
      <c r="E125" s="150">
        <f t="shared" si="33"/>
        <v>0</v>
      </c>
      <c r="F125" s="150"/>
      <c r="G125" s="150"/>
      <c r="H125" s="150">
        <f t="shared" si="34"/>
        <v>0</v>
      </c>
      <c r="I125" s="152">
        <f t="shared" si="35"/>
        <v>0</v>
      </c>
      <c r="J125" s="152">
        <f t="shared" si="35"/>
        <v>0</v>
      </c>
      <c r="K125" s="152">
        <f t="shared" si="35"/>
        <v>0</v>
      </c>
      <c r="L125" s="154">
        <v>0</v>
      </c>
      <c r="M125" s="150">
        <f t="shared" si="36"/>
        <v>0</v>
      </c>
      <c r="N125" s="150">
        <f t="shared" si="37"/>
        <v>0</v>
      </c>
      <c r="O125" s="150">
        <v>0</v>
      </c>
      <c r="P125" s="150">
        <v>0</v>
      </c>
      <c r="Q125" s="150">
        <f t="shared" si="38"/>
        <v>0</v>
      </c>
      <c r="R125" s="152">
        <f t="shared" si="39"/>
        <v>0</v>
      </c>
      <c r="S125" s="152">
        <f t="shared" si="39"/>
        <v>0</v>
      </c>
      <c r="T125" s="152">
        <f t="shared" si="39"/>
        <v>0</v>
      </c>
      <c r="U125" s="154"/>
      <c r="V125" s="150">
        <f t="shared" si="40"/>
        <v>0</v>
      </c>
      <c r="W125" s="150">
        <f t="shared" si="41"/>
        <v>0</v>
      </c>
      <c r="X125" s="150"/>
      <c r="Y125" s="150"/>
      <c r="Z125" s="150">
        <f t="shared" si="43"/>
        <v>0</v>
      </c>
      <c r="AA125" s="152">
        <f t="shared" si="44"/>
        <v>0</v>
      </c>
      <c r="AB125" s="152">
        <f t="shared" si="44"/>
        <v>0</v>
      </c>
      <c r="AC125" s="152">
        <f t="shared" si="44"/>
        <v>0</v>
      </c>
      <c r="AD125" s="154"/>
      <c r="AE125" s="150">
        <f t="shared" si="45"/>
        <v>0</v>
      </c>
      <c r="AF125" s="150">
        <f t="shared" si="46"/>
        <v>0</v>
      </c>
      <c r="AG125" s="150"/>
      <c r="AH125" s="150"/>
      <c r="AI125" s="150">
        <f t="shared" si="47"/>
        <v>0</v>
      </c>
      <c r="AJ125" s="150">
        <f t="shared" si="48"/>
        <v>0</v>
      </c>
      <c r="AK125" s="150">
        <f t="shared" si="48"/>
        <v>0</v>
      </c>
      <c r="AL125" s="150">
        <f t="shared" si="48"/>
        <v>0</v>
      </c>
      <c r="AM125" s="154"/>
      <c r="AN125" s="150">
        <f t="shared" si="49"/>
        <v>0</v>
      </c>
      <c r="AO125" s="150">
        <f t="shared" si="50"/>
        <v>0</v>
      </c>
      <c r="AP125" s="150"/>
      <c r="AQ125" s="150"/>
      <c r="AR125" s="150">
        <f t="shared" si="52"/>
        <v>0</v>
      </c>
      <c r="AS125" s="150">
        <f t="shared" si="53"/>
        <v>0</v>
      </c>
      <c r="AT125" s="150">
        <f t="shared" si="53"/>
        <v>0</v>
      </c>
      <c r="AU125" s="150">
        <f t="shared" si="53"/>
        <v>0</v>
      </c>
      <c r="AV125" s="154"/>
      <c r="AW125" s="150">
        <f t="shared" si="54"/>
        <v>0</v>
      </c>
      <c r="AX125" s="150">
        <f t="shared" si="55"/>
        <v>0</v>
      </c>
      <c r="AY125" s="150"/>
      <c r="AZ125" s="150"/>
      <c r="BA125" s="150">
        <f t="shared" si="56"/>
        <v>0</v>
      </c>
      <c r="BB125" s="150">
        <f t="shared" si="57"/>
        <v>0</v>
      </c>
      <c r="BC125" s="150">
        <f t="shared" si="57"/>
        <v>0</v>
      </c>
      <c r="BD125" s="150">
        <f t="shared" si="57"/>
        <v>0</v>
      </c>
      <c r="BE125" s="150">
        <f t="shared" si="64"/>
        <v>0</v>
      </c>
      <c r="BF125" s="150">
        <f t="shared" si="65"/>
        <v>0</v>
      </c>
      <c r="BG125" s="150">
        <f t="shared" si="59"/>
        <v>0</v>
      </c>
      <c r="BH125" s="150">
        <f t="shared" si="66"/>
        <v>0</v>
      </c>
      <c r="BI125" s="150">
        <f t="shared" si="66"/>
        <v>0</v>
      </c>
      <c r="BJ125" s="150">
        <f t="shared" si="60"/>
        <v>0</v>
      </c>
      <c r="BK125" s="150">
        <f t="shared" si="61"/>
        <v>0</v>
      </c>
      <c r="BL125" s="150">
        <f t="shared" si="61"/>
        <v>0</v>
      </c>
      <c r="BM125" s="150">
        <f t="shared" si="61"/>
        <v>0</v>
      </c>
      <c r="BN125" s="207">
        <f t="shared" si="62"/>
        <v>0</v>
      </c>
      <c r="BO125" s="208">
        <f t="shared" si="63"/>
        <v>0</v>
      </c>
    </row>
    <row r="126" spans="1:67" s="155" customFormat="1" ht="16.5" hidden="1">
      <c r="A126" s="148">
        <v>119</v>
      </c>
      <c r="B126" s="160"/>
      <c r="C126" s="150"/>
      <c r="D126" s="150">
        <f t="shared" si="32"/>
        <v>0</v>
      </c>
      <c r="E126" s="150">
        <f t="shared" si="33"/>
        <v>0</v>
      </c>
      <c r="F126" s="150"/>
      <c r="G126" s="150"/>
      <c r="H126" s="150">
        <f t="shared" si="34"/>
        <v>0</v>
      </c>
      <c r="I126" s="152">
        <f t="shared" si="35"/>
        <v>0</v>
      </c>
      <c r="J126" s="152">
        <f t="shared" si="35"/>
        <v>0</v>
      </c>
      <c r="K126" s="152">
        <f t="shared" si="35"/>
        <v>0</v>
      </c>
      <c r="L126" s="154">
        <v>0</v>
      </c>
      <c r="M126" s="150">
        <f t="shared" si="36"/>
        <v>0</v>
      </c>
      <c r="N126" s="150">
        <f t="shared" si="37"/>
        <v>0</v>
      </c>
      <c r="O126" s="150">
        <v>0</v>
      </c>
      <c r="P126" s="150">
        <v>0</v>
      </c>
      <c r="Q126" s="150">
        <f t="shared" si="38"/>
        <v>0</v>
      </c>
      <c r="R126" s="152">
        <f t="shared" si="39"/>
        <v>0</v>
      </c>
      <c r="S126" s="152">
        <f t="shared" si="39"/>
        <v>0</v>
      </c>
      <c r="T126" s="152">
        <f t="shared" si="39"/>
        <v>0</v>
      </c>
      <c r="U126" s="154"/>
      <c r="V126" s="150">
        <f t="shared" si="40"/>
        <v>0</v>
      </c>
      <c r="W126" s="150">
        <f t="shared" si="41"/>
        <v>0</v>
      </c>
      <c r="X126" s="150"/>
      <c r="Y126" s="150"/>
      <c r="Z126" s="150">
        <f t="shared" si="43"/>
        <v>0</v>
      </c>
      <c r="AA126" s="152">
        <f t="shared" si="44"/>
        <v>0</v>
      </c>
      <c r="AB126" s="152">
        <f t="shared" si="44"/>
        <v>0</v>
      </c>
      <c r="AC126" s="152">
        <f t="shared" si="44"/>
        <v>0</v>
      </c>
      <c r="AD126" s="154"/>
      <c r="AE126" s="150">
        <f t="shared" si="45"/>
        <v>0</v>
      </c>
      <c r="AF126" s="150">
        <f t="shared" si="46"/>
        <v>0</v>
      </c>
      <c r="AG126" s="150"/>
      <c r="AH126" s="150"/>
      <c r="AI126" s="150">
        <f t="shared" si="47"/>
        <v>0</v>
      </c>
      <c r="AJ126" s="150">
        <f t="shared" si="48"/>
        <v>0</v>
      </c>
      <c r="AK126" s="150">
        <f t="shared" si="48"/>
        <v>0</v>
      </c>
      <c r="AL126" s="150">
        <f t="shared" si="48"/>
        <v>0</v>
      </c>
      <c r="AM126" s="154"/>
      <c r="AN126" s="150">
        <f t="shared" si="49"/>
        <v>0</v>
      </c>
      <c r="AO126" s="150">
        <f t="shared" si="50"/>
        <v>0</v>
      </c>
      <c r="AP126" s="150"/>
      <c r="AQ126" s="150"/>
      <c r="AR126" s="150">
        <f t="shared" si="52"/>
        <v>0</v>
      </c>
      <c r="AS126" s="150">
        <f t="shared" si="53"/>
        <v>0</v>
      </c>
      <c r="AT126" s="150">
        <f t="shared" si="53"/>
        <v>0</v>
      </c>
      <c r="AU126" s="150">
        <f t="shared" si="53"/>
        <v>0</v>
      </c>
      <c r="AV126" s="154"/>
      <c r="AW126" s="150">
        <f t="shared" si="54"/>
        <v>0</v>
      </c>
      <c r="AX126" s="150">
        <f t="shared" si="55"/>
        <v>0</v>
      </c>
      <c r="AY126" s="150"/>
      <c r="AZ126" s="150"/>
      <c r="BA126" s="150">
        <f t="shared" si="56"/>
        <v>0</v>
      </c>
      <c r="BB126" s="150">
        <f t="shared" si="57"/>
        <v>0</v>
      </c>
      <c r="BC126" s="150">
        <f t="shared" si="57"/>
        <v>0</v>
      </c>
      <c r="BD126" s="150">
        <f t="shared" si="57"/>
        <v>0</v>
      </c>
      <c r="BE126" s="150">
        <f t="shared" si="64"/>
        <v>0</v>
      </c>
      <c r="BF126" s="150">
        <f t="shared" si="65"/>
        <v>0</v>
      </c>
      <c r="BG126" s="150">
        <f t="shared" si="59"/>
        <v>0</v>
      </c>
      <c r="BH126" s="150">
        <f t="shared" si="66"/>
        <v>0</v>
      </c>
      <c r="BI126" s="150">
        <f t="shared" si="66"/>
        <v>0</v>
      </c>
      <c r="BJ126" s="150">
        <f t="shared" si="60"/>
        <v>0</v>
      </c>
      <c r="BK126" s="150">
        <f t="shared" si="61"/>
        <v>0</v>
      </c>
      <c r="BL126" s="150">
        <f t="shared" si="61"/>
        <v>0</v>
      </c>
      <c r="BM126" s="150">
        <f t="shared" si="61"/>
        <v>0</v>
      </c>
      <c r="BN126" s="207">
        <f t="shared" si="62"/>
        <v>0</v>
      </c>
      <c r="BO126" s="208">
        <f t="shared" si="63"/>
        <v>0</v>
      </c>
    </row>
    <row r="127" spans="1:67" s="155" customFormat="1" ht="16.5">
      <c r="A127" s="161"/>
      <c r="B127" s="161" t="s">
        <v>153</v>
      </c>
      <c r="C127" s="162">
        <f t="shared" ref="C127:BM127" si="67">SUM(C8:C126)</f>
        <v>5</v>
      </c>
      <c r="D127" s="163">
        <f t="shared" si="67"/>
        <v>23.42</v>
      </c>
      <c r="E127" s="163">
        <f>SUM(E8:E126)</f>
        <v>140.51999999999998</v>
      </c>
      <c r="F127" s="162">
        <f t="shared" si="67"/>
        <v>33</v>
      </c>
      <c r="G127" s="163">
        <f t="shared" si="67"/>
        <v>110.816</v>
      </c>
      <c r="H127" s="163">
        <f t="shared" si="67"/>
        <v>664.89600000000007</v>
      </c>
      <c r="I127" s="162">
        <f t="shared" si="67"/>
        <v>38</v>
      </c>
      <c r="J127" s="163">
        <f t="shared" si="67"/>
        <v>134.23599999999999</v>
      </c>
      <c r="K127" s="163">
        <f t="shared" si="67"/>
        <v>805.41600000000017</v>
      </c>
      <c r="L127" s="162">
        <f t="shared" si="67"/>
        <v>0</v>
      </c>
      <c r="M127" s="163">
        <f t="shared" si="67"/>
        <v>0</v>
      </c>
      <c r="N127" s="163">
        <f t="shared" si="67"/>
        <v>0</v>
      </c>
      <c r="O127" s="162">
        <f t="shared" si="67"/>
        <v>14</v>
      </c>
      <c r="P127" s="163">
        <f t="shared" si="67"/>
        <v>45.175999999999988</v>
      </c>
      <c r="Q127" s="163">
        <f t="shared" si="67"/>
        <v>271.05599999999998</v>
      </c>
      <c r="R127" s="162">
        <f t="shared" si="67"/>
        <v>14</v>
      </c>
      <c r="S127" s="163">
        <f t="shared" si="67"/>
        <v>45.175999999999988</v>
      </c>
      <c r="T127" s="163">
        <f t="shared" si="67"/>
        <v>271.05599999999998</v>
      </c>
      <c r="U127" s="162">
        <f t="shared" si="67"/>
        <v>4</v>
      </c>
      <c r="V127" s="163">
        <f t="shared" si="67"/>
        <v>18.736000000000001</v>
      </c>
      <c r="W127" s="163">
        <f t="shared" si="67"/>
        <v>112.416</v>
      </c>
      <c r="X127" s="162">
        <f t="shared" si="67"/>
        <v>23</v>
      </c>
      <c r="Y127" s="163">
        <f t="shared" si="67"/>
        <v>75.899999999999991</v>
      </c>
      <c r="Z127" s="163">
        <f t="shared" si="67"/>
        <v>455.4</v>
      </c>
      <c r="AA127" s="162">
        <f t="shared" si="67"/>
        <v>27</v>
      </c>
      <c r="AB127" s="163">
        <f t="shared" si="67"/>
        <v>94.635999999999981</v>
      </c>
      <c r="AC127" s="163">
        <f t="shared" si="67"/>
        <v>567.81599999999992</v>
      </c>
      <c r="AD127" s="162">
        <f t="shared" si="67"/>
        <v>0</v>
      </c>
      <c r="AE127" s="163">
        <f t="shared" si="67"/>
        <v>0</v>
      </c>
      <c r="AF127" s="163">
        <f t="shared" si="67"/>
        <v>0</v>
      </c>
      <c r="AG127" s="162">
        <f t="shared" si="67"/>
        <v>0</v>
      </c>
      <c r="AH127" s="163">
        <f t="shared" si="67"/>
        <v>0</v>
      </c>
      <c r="AI127" s="163">
        <f t="shared" si="67"/>
        <v>0</v>
      </c>
      <c r="AJ127" s="162">
        <f t="shared" si="67"/>
        <v>0</v>
      </c>
      <c r="AK127" s="163">
        <f t="shared" si="67"/>
        <v>0</v>
      </c>
      <c r="AL127" s="163">
        <f t="shared" si="67"/>
        <v>0</v>
      </c>
      <c r="AM127" s="162">
        <f t="shared" si="67"/>
        <v>0</v>
      </c>
      <c r="AN127" s="163">
        <f t="shared" si="67"/>
        <v>0</v>
      </c>
      <c r="AO127" s="163">
        <f t="shared" si="67"/>
        <v>0</v>
      </c>
      <c r="AP127" s="162">
        <f t="shared" si="67"/>
        <v>7</v>
      </c>
      <c r="AQ127" s="163">
        <f t="shared" si="67"/>
        <v>23.099999999999998</v>
      </c>
      <c r="AR127" s="163">
        <f t="shared" si="67"/>
        <v>138.6</v>
      </c>
      <c r="AS127" s="162">
        <f t="shared" si="67"/>
        <v>7</v>
      </c>
      <c r="AT127" s="163">
        <f t="shared" si="67"/>
        <v>23.099999999999998</v>
      </c>
      <c r="AU127" s="163">
        <f t="shared" si="67"/>
        <v>138.6</v>
      </c>
      <c r="AV127" s="162">
        <f t="shared" si="67"/>
        <v>0</v>
      </c>
      <c r="AW127" s="163">
        <f t="shared" si="67"/>
        <v>0</v>
      </c>
      <c r="AX127" s="163">
        <f t="shared" si="67"/>
        <v>0</v>
      </c>
      <c r="AY127" s="162">
        <f t="shared" si="67"/>
        <v>0</v>
      </c>
      <c r="AZ127" s="163">
        <f t="shared" si="67"/>
        <v>0</v>
      </c>
      <c r="BA127" s="163">
        <f t="shared" si="67"/>
        <v>0</v>
      </c>
      <c r="BB127" s="162">
        <f t="shared" si="67"/>
        <v>0</v>
      </c>
      <c r="BC127" s="163">
        <f t="shared" si="67"/>
        <v>0</v>
      </c>
      <c r="BD127" s="163">
        <f t="shared" si="67"/>
        <v>0</v>
      </c>
      <c r="BE127" s="162">
        <f t="shared" si="67"/>
        <v>364</v>
      </c>
      <c r="BF127" s="163">
        <f t="shared" si="67"/>
        <v>1704.9760000000003</v>
      </c>
      <c r="BG127" s="163">
        <f t="shared" si="67"/>
        <v>10229.855999999998</v>
      </c>
      <c r="BH127" s="162">
        <f t="shared" si="67"/>
        <v>170</v>
      </c>
      <c r="BI127" s="163">
        <f t="shared" si="67"/>
        <v>576.63600000000054</v>
      </c>
      <c r="BJ127" s="163">
        <f t="shared" si="67"/>
        <v>3459.8160000000016</v>
      </c>
      <c r="BK127" s="162">
        <f t="shared" si="67"/>
        <v>534</v>
      </c>
      <c r="BL127" s="163">
        <f t="shared" si="67"/>
        <v>2281.6120000000001</v>
      </c>
      <c r="BM127" s="163">
        <f t="shared" si="67"/>
        <v>13689.672000000004</v>
      </c>
      <c r="BN127" s="207">
        <f t="shared" si="62"/>
        <v>6844.8360000000021</v>
      </c>
      <c r="BO127" s="208">
        <f t="shared" si="63"/>
        <v>13689.7</v>
      </c>
    </row>
    <row r="128" spans="1:67" ht="15.75">
      <c r="A128" s="139"/>
      <c r="B128" s="139"/>
      <c r="C128" s="139"/>
      <c r="D128" s="164">
        <v>4.6840000000000002</v>
      </c>
      <c r="E128" s="164"/>
      <c r="F128" s="139"/>
      <c r="G128" s="164"/>
      <c r="H128" s="164"/>
      <c r="I128" s="139"/>
      <c r="J128" s="139"/>
      <c r="K128" s="139"/>
      <c r="L128" s="139"/>
      <c r="M128" s="164">
        <v>4.6840000000000002</v>
      </c>
      <c r="N128" s="164"/>
      <c r="O128" s="164"/>
      <c r="P128" s="164"/>
      <c r="Q128" s="139"/>
      <c r="R128" s="139"/>
      <c r="S128" s="139"/>
      <c r="T128" s="139"/>
      <c r="U128" s="139"/>
      <c r="V128" s="164">
        <v>4.6840000000000002</v>
      </c>
      <c r="W128" s="164"/>
      <c r="X128" s="164"/>
      <c r="Y128" s="164"/>
      <c r="Z128" s="139"/>
      <c r="AA128" s="139"/>
      <c r="AB128" s="139"/>
      <c r="AC128" s="139"/>
      <c r="AD128" s="139"/>
      <c r="AE128" s="164">
        <v>4.6840000000000002</v>
      </c>
      <c r="AF128" s="164"/>
      <c r="AG128" s="164"/>
      <c r="AH128" s="164"/>
      <c r="AI128" s="139"/>
      <c r="AJ128" s="139"/>
      <c r="AK128" s="139"/>
      <c r="AL128" s="139"/>
      <c r="AM128" s="139"/>
      <c r="AN128" s="164">
        <v>4.6840000000000002</v>
      </c>
      <c r="AO128" s="164"/>
      <c r="AP128" s="164"/>
      <c r="AQ128" s="164"/>
      <c r="AR128" s="139"/>
      <c r="AS128" s="139"/>
      <c r="AT128" s="139"/>
      <c r="AU128" s="139"/>
      <c r="AV128" s="139"/>
      <c r="AW128" s="164">
        <v>4.6840000000000002</v>
      </c>
      <c r="AX128" s="164"/>
      <c r="AY128" s="164"/>
      <c r="AZ128" s="164"/>
      <c r="BA128" s="139"/>
      <c r="BB128" s="139"/>
      <c r="BC128" s="139"/>
      <c r="BD128" s="139"/>
      <c r="BE128" s="139"/>
      <c r="BF128" s="164">
        <v>4.6840000000000002</v>
      </c>
      <c r="BG128" s="164"/>
      <c r="BH128" s="164"/>
      <c r="BI128" s="164"/>
      <c r="BJ128" s="139"/>
      <c r="BK128" s="139"/>
      <c r="BL128" s="139"/>
      <c r="BM128" s="139"/>
    </row>
    <row r="129" spans="3:63" ht="15.75">
      <c r="C129" s="342" t="s">
        <v>154</v>
      </c>
      <c r="D129" s="342"/>
      <c r="E129" s="342"/>
      <c r="F129" s="342"/>
      <c r="G129" s="342"/>
      <c r="H129" s="342"/>
      <c r="I129" s="342"/>
      <c r="J129" s="342"/>
      <c r="K129" s="342"/>
      <c r="L129" s="342"/>
      <c r="M129" s="342"/>
      <c r="N129" s="342"/>
      <c r="O129" s="342"/>
      <c r="P129" s="342"/>
      <c r="Q129" s="342"/>
      <c r="R129" s="342"/>
      <c r="S129" s="342"/>
      <c r="T129" s="342"/>
      <c r="AX129" s="343"/>
      <c r="AY129" s="343"/>
      <c r="AZ129" s="343"/>
      <c r="BA129" s="343"/>
      <c r="BB129" s="343"/>
      <c r="BC129" s="343"/>
      <c r="BD129" s="343"/>
      <c r="BE129" s="343"/>
      <c r="BF129" s="343"/>
      <c r="BG129" s="343"/>
      <c r="BH129" s="343"/>
      <c r="BI129" s="343"/>
      <c r="BJ129" s="343"/>
      <c r="BK129" s="343"/>
    </row>
  </sheetData>
  <mergeCells count="12">
    <mergeCell ref="A1:R1"/>
    <mergeCell ref="A3:A6"/>
    <mergeCell ref="B3:B6"/>
    <mergeCell ref="C3:K5"/>
    <mergeCell ref="L3:T5"/>
    <mergeCell ref="AD3:AL5"/>
    <mergeCell ref="AM3:AU5"/>
    <mergeCell ref="AV3:BD5"/>
    <mergeCell ref="BE3:BM5"/>
    <mergeCell ref="C129:T129"/>
    <mergeCell ref="AX129:BK129"/>
    <mergeCell ref="U3:AC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BO81"/>
  <sheetViews>
    <sheetView workbookViewId="0">
      <pane xSplit="2" ySplit="7" topLeftCell="BD74" activePane="bottomRight" state="frozen"/>
      <selection activeCell="BH17" sqref="BH17"/>
      <selection pane="topRight" activeCell="BH17" sqref="BH17"/>
      <selection pane="bottomLeft" activeCell="BH17" sqref="BH17"/>
      <selection pane="bottomRight" activeCell="BM121" sqref="BM121"/>
    </sheetView>
  </sheetViews>
  <sheetFormatPr defaultRowHeight="15"/>
  <cols>
    <col min="1" max="1" width="6.85546875" style="1" customWidth="1"/>
    <col min="2" max="2" width="15.28515625" style="1" customWidth="1"/>
    <col min="3" max="56" width="12.140625" style="1" hidden="1" customWidth="1"/>
    <col min="57" max="57" width="9.85546875" style="1" customWidth="1"/>
    <col min="58" max="59" width="12.140625" style="1" customWidth="1"/>
    <col min="60" max="60" width="9.7109375" style="1" customWidth="1"/>
    <col min="61" max="65" width="12.140625" style="1" customWidth="1"/>
    <col min="66" max="66" width="9.140625" style="209"/>
    <col min="67" max="16384" width="9.140625" style="1"/>
  </cols>
  <sheetData>
    <row r="1" spans="1:67" ht="21" customHeight="1" thickBot="1">
      <c r="A1" s="222" t="s">
        <v>417</v>
      </c>
      <c r="B1" s="222"/>
      <c r="C1" s="222"/>
      <c r="D1" s="222"/>
      <c r="E1" s="222"/>
      <c r="F1" s="222"/>
      <c r="G1" s="222"/>
      <c r="H1" s="222"/>
      <c r="I1" s="222"/>
      <c r="J1" s="222"/>
      <c r="K1" s="222"/>
      <c r="L1" s="222"/>
      <c r="M1" s="222"/>
      <c r="N1" s="222"/>
      <c r="O1" s="222"/>
      <c r="P1" s="222"/>
      <c r="Q1" s="222"/>
      <c r="R1" s="222"/>
      <c r="S1" s="71"/>
      <c r="T1" s="72"/>
      <c r="U1" s="73"/>
      <c r="V1" s="73"/>
      <c r="W1" s="73"/>
      <c r="X1" s="73"/>
      <c r="Y1" s="73"/>
      <c r="Z1" s="73"/>
      <c r="AA1" s="73"/>
      <c r="AB1" s="73"/>
      <c r="AC1" s="73"/>
      <c r="AD1" s="73"/>
      <c r="AE1" s="73"/>
      <c r="AF1" s="73"/>
      <c r="AG1" s="73"/>
      <c r="AH1" s="73"/>
      <c r="AI1" s="73"/>
      <c r="AJ1" s="73"/>
      <c r="AK1" s="73"/>
      <c r="AL1" s="73"/>
      <c r="AM1" s="73"/>
      <c r="AN1" s="73"/>
      <c r="AO1" s="73"/>
      <c r="AP1" s="73"/>
      <c r="AQ1" s="73"/>
      <c r="AR1" s="73"/>
      <c r="AS1" s="73"/>
      <c r="AT1" s="73"/>
      <c r="AU1" s="73"/>
      <c r="AV1" s="73"/>
      <c r="AW1" s="73"/>
      <c r="AX1" s="73"/>
      <c r="AY1" s="73"/>
      <c r="AZ1" s="73"/>
      <c r="BA1" s="73"/>
      <c r="BB1" s="73"/>
      <c r="BC1" s="73"/>
      <c r="BD1" s="73"/>
      <c r="BE1" s="2"/>
      <c r="BF1" s="2"/>
      <c r="BG1" s="2"/>
      <c r="BH1" s="2"/>
      <c r="BI1" s="2"/>
      <c r="BJ1" s="2"/>
      <c r="BK1" s="2"/>
      <c r="BL1" s="2"/>
      <c r="BM1" s="2"/>
    </row>
    <row r="2" spans="1:67" ht="17.25" hidden="1" thickBot="1">
      <c r="A2" s="2"/>
      <c r="B2" s="5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</row>
    <row r="3" spans="1:67" ht="16.5" customHeight="1">
      <c r="A3" s="224"/>
      <c r="B3" s="227" t="s">
        <v>1</v>
      </c>
      <c r="C3" s="261" t="s">
        <v>29</v>
      </c>
      <c r="D3" s="262"/>
      <c r="E3" s="262"/>
      <c r="F3" s="262"/>
      <c r="G3" s="262"/>
      <c r="H3" s="262"/>
      <c r="I3" s="262"/>
      <c r="J3" s="262"/>
      <c r="K3" s="263"/>
      <c r="L3" s="233" t="s">
        <v>30</v>
      </c>
      <c r="M3" s="233"/>
      <c r="N3" s="233"/>
      <c r="O3" s="233"/>
      <c r="P3" s="233"/>
      <c r="Q3" s="233"/>
      <c r="R3" s="233"/>
      <c r="S3" s="233"/>
      <c r="T3" s="269"/>
      <c r="U3" s="238" t="s">
        <v>31</v>
      </c>
      <c r="V3" s="239"/>
      <c r="W3" s="239"/>
      <c r="X3" s="239"/>
      <c r="Y3" s="239"/>
      <c r="Z3" s="239"/>
      <c r="AA3" s="239"/>
      <c r="AB3" s="239"/>
      <c r="AC3" s="258"/>
      <c r="AD3" s="232" t="s">
        <v>32</v>
      </c>
      <c r="AE3" s="233"/>
      <c r="AF3" s="233"/>
      <c r="AG3" s="233"/>
      <c r="AH3" s="233"/>
      <c r="AI3" s="233"/>
      <c r="AJ3" s="233"/>
      <c r="AK3" s="233"/>
      <c r="AL3" s="233"/>
      <c r="AM3" s="238" t="s">
        <v>33</v>
      </c>
      <c r="AN3" s="239"/>
      <c r="AO3" s="239"/>
      <c r="AP3" s="239"/>
      <c r="AQ3" s="239"/>
      <c r="AR3" s="239"/>
      <c r="AS3" s="239"/>
      <c r="AT3" s="239"/>
      <c r="AU3" s="239"/>
      <c r="AV3" s="244" t="s">
        <v>32</v>
      </c>
      <c r="AW3" s="245"/>
      <c r="AX3" s="245"/>
      <c r="AY3" s="245"/>
      <c r="AZ3" s="245"/>
      <c r="BA3" s="245"/>
      <c r="BB3" s="245"/>
      <c r="BC3" s="245"/>
      <c r="BD3" s="245"/>
      <c r="BE3" s="250" t="s">
        <v>34</v>
      </c>
      <c r="BF3" s="251"/>
      <c r="BG3" s="251"/>
      <c r="BH3" s="251"/>
      <c r="BI3" s="251"/>
      <c r="BJ3" s="251"/>
      <c r="BK3" s="251"/>
      <c r="BL3" s="251"/>
      <c r="BM3" s="251"/>
    </row>
    <row r="4" spans="1:67" ht="16.5" customHeight="1">
      <c r="A4" s="225"/>
      <c r="B4" s="228"/>
      <c r="C4" s="264"/>
      <c r="D4" s="241"/>
      <c r="E4" s="241"/>
      <c r="F4" s="241"/>
      <c r="G4" s="241"/>
      <c r="H4" s="241"/>
      <c r="I4" s="241"/>
      <c r="J4" s="241"/>
      <c r="K4" s="265"/>
      <c r="L4" s="235"/>
      <c r="M4" s="235"/>
      <c r="N4" s="235"/>
      <c r="O4" s="235"/>
      <c r="P4" s="235"/>
      <c r="Q4" s="235"/>
      <c r="R4" s="235"/>
      <c r="S4" s="235"/>
      <c r="T4" s="270"/>
      <c r="U4" s="240"/>
      <c r="V4" s="241"/>
      <c r="W4" s="241"/>
      <c r="X4" s="241"/>
      <c r="Y4" s="241"/>
      <c r="Z4" s="241"/>
      <c r="AA4" s="241"/>
      <c r="AB4" s="241"/>
      <c r="AC4" s="259"/>
      <c r="AD4" s="234"/>
      <c r="AE4" s="235"/>
      <c r="AF4" s="235"/>
      <c r="AG4" s="235"/>
      <c r="AH4" s="235"/>
      <c r="AI4" s="235"/>
      <c r="AJ4" s="235"/>
      <c r="AK4" s="235"/>
      <c r="AL4" s="235"/>
      <c r="AM4" s="240"/>
      <c r="AN4" s="241"/>
      <c r="AO4" s="241"/>
      <c r="AP4" s="241"/>
      <c r="AQ4" s="241"/>
      <c r="AR4" s="241"/>
      <c r="AS4" s="241"/>
      <c r="AT4" s="241"/>
      <c r="AU4" s="241"/>
      <c r="AV4" s="246"/>
      <c r="AW4" s="247"/>
      <c r="AX4" s="247"/>
      <c r="AY4" s="247"/>
      <c r="AZ4" s="247"/>
      <c r="BA4" s="247"/>
      <c r="BB4" s="247"/>
      <c r="BC4" s="247"/>
      <c r="BD4" s="247"/>
      <c r="BE4" s="252"/>
      <c r="BF4" s="253"/>
      <c r="BG4" s="253"/>
      <c r="BH4" s="253"/>
      <c r="BI4" s="253"/>
      <c r="BJ4" s="253"/>
      <c r="BK4" s="253"/>
      <c r="BL4" s="253"/>
      <c r="BM4" s="253"/>
    </row>
    <row r="5" spans="1:67" ht="1.5" customHeight="1" thickBot="1">
      <c r="A5" s="225"/>
      <c r="B5" s="228"/>
      <c r="C5" s="266"/>
      <c r="D5" s="267"/>
      <c r="E5" s="267"/>
      <c r="F5" s="267"/>
      <c r="G5" s="267"/>
      <c r="H5" s="267"/>
      <c r="I5" s="267"/>
      <c r="J5" s="267"/>
      <c r="K5" s="268"/>
      <c r="L5" s="237"/>
      <c r="M5" s="237"/>
      <c r="N5" s="237"/>
      <c r="O5" s="237"/>
      <c r="P5" s="237"/>
      <c r="Q5" s="237"/>
      <c r="R5" s="237"/>
      <c r="S5" s="237"/>
      <c r="T5" s="271"/>
      <c r="U5" s="242"/>
      <c r="V5" s="243"/>
      <c r="W5" s="243"/>
      <c r="X5" s="243"/>
      <c r="Y5" s="243"/>
      <c r="Z5" s="243"/>
      <c r="AA5" s="243"/>
      <c r="AB5" s="243"/>
      <c r="AC5" s="260"/>
      <c r="AD5" s="236"/>
      <c r="AE5" s="237"/>
      <c r="AF5" s="237"/>
      <c r="AG5" s="237"/>
      <c r="AH5" s="237"/>
      <c r="AI5" s="237"/>
      <c r="AJ5" s="237"/>
      <c r="AK5" s="237"/>
      <c r="AL5" s="237"/>
      <c r="AM5" s="242"/>
      <c r="AN5" s="243"/>
      <c r="AO5" s="243"/>
      <c r="AP5" s="243"/>
      <c r="AQ5" s="243"/>
      <c r="AR5" s="243"/>
      <c r="AS5" s="243"/>
      <c r="AT5" s="243"/>
      <c r="AU5" s="243"/>
      <c r="AV5" s="248"/>
      <c r="AW5" s="249"/>
      <c r="AX5" s="249"/>
      <c r="AY5" s="249"/>
      <c r="AZ5" s="249"/>
      <c r="BA5" s="249"/>
      <c r="BB5" s="249"/>
      <c r="BC5" s="249"/>
      <c r="BD5" s="249"/>
      <c r="BE5" s="254"/>
      <c r="BF5" s="255"/>
      <c r="BG5" s="255"/>
      <c r="BH5" s="255"/>
      <c r="BI5" s="255"/>
      <c r="BJ5" s="255"/>
      <c r="BK5" s="255"/>
      <c r="BL5" s="255"/>
      <c r="BM5" s="255"/>
    </row>
    <row r="6" spans="1:67" ht="78" customHeight="1">
      <c r="A6" s="226"/>
      <c r="B6" s="229"/>
      <c r="C6" s="74" t="s">
        <v>35</v>
      </c>
      <c r="D6" s="8" t="s">
        <v>3</v>
      </c>
      <c r="E6" s="8" t="s">
        <v>4</v>
      </c>
      <c r="F6" s="75" t="s">
        <v>36</v>
      </c>
      <c r="G6" s="8" t="s">
        <v>3</v>
      </c>
      <c r="H6" s="8" t="s">
        <v>4</v>
      </c>
      <c r="I6" s="76" t="s">
        <v>37</v>
      </c>
      <c r="J6" s="8" t="s">
        <v>38</v>
      </c>
      <c r="K6" s="8" t="s">
        <v>39</v>
      </c>
      <c r="L6" s="74" t="s">
        <v>35</v>
      </c>
      <c r="M6" s="8" t="s">
        <v>3</v>
      </c>
      <c r="N6" s="8" t="s">
        <v>4</v>
      </c>
      <c r="O6" s="75" t="s">
        <v>36</v>
      </c>
      <c r="P6" s="8" t="s">
        <v>3</v>
      </c>
      <c r="Q6" s="8" t="s">
        <v>4</v>
      </c>
      <c r="R6" s="76" t="s">
        <v>40</v>
      </c>
      <c r="S6" s="8" t="s">
        <v>41</v>
      </c>
      <c r="T6" s="8" t="s">
        <v>42</v>
      </c>
      <c r="U6" s="74" t="s">
        <v>35</v>
      </c>
      <c r="V6" s="8" t="s">
        <v>3</v>
      </c>
      <c r="W6" s="8" t="s">
        <v>4</v>
      </c>
      <c r="X6" s="75" t="s">
        <v>36</v>
      </c>
      <c r="Y6" s="8" t="s">
        <v>3</v>
      </c>
      <c r="Z6" s="8" t="s">
        <v>4</v>
      </c>
      <c r="AA6" s="76" t="s">
        <v>43</v>
      </c>
      <c r="AB6" s="8" t="s">
        <v>44</v>
      </c>
      <c r="AC6" s="8" t="s">
        <v>45</v>
      </c>
      <c r="AD6" s="74" t="s">
        <v>35</v>
      </c>
      <c r="AE6" s="8" t="s">
        <v>3</v>
      </c>
      <c r="AF6" s="8" t="s">
        <v>4</v>
      </c>
      <c r="AG6" s="75" t="s">
        <v>36</v>
      </c>
      <c r="AH6" s="8" t="s">
        <v>3</v>
      </c>
      <c r="AI6" s="8" t="s">
        <v>4</v>
      </c>
      <c r="AJ6" s="76" t="s">
        <v>46</v>
      </c>
      <c r="AK6" s="8" t="s">
        <v>47</v>
      </c>
      <c r="AL6" s="8" t="s">
        <v>48</v>
      </c>
      <c r="AM6" s="74" t="s">
        <v>35</v>
      </c>
      <c r="AN6" s="8" t="s">
        <v>3</v>
      </c>
      <c r="AO6" s="8" t="s">
        <v>4</v>
      </c>
      <c r="AP6" s="75" t="s">
        <v>36</v>
      </c>
      <c r="AQ6" s="8" t="s">
        <v>3</v>
      </c>
      <c r="AR6" s="8" t="s">
        <v>4</v>
      </c>
      <c r="AS6" s="76" t="s">
        <v>49</v>
      </c>
      <c r="AT6" s="8" t="s">
        <v>50</v>
      </c>
      <c r="AU6" s="8" t="s">
        <v>51</v>
      </c>
      <c r="AV6" s="74" t="s">
        <v>35</v>
      </c>
      <c r="AW6" s="8" t="s">
        <v>3</v>
      </c>
      <c r="AX6" s="8" t="s">
        <v>4</v>
      </c>
      <c r="AY6" s="75" t="s">
        <v>36</v>
      </c>
      <c r="AZ6" s="8" t="s">
        <v>3</v>
      </c>
      <c r="BA6" s="8" t="s">
        <v>4</v>
      </c>
      <c r="BB6" s="76" t="s">
        <v>52</v>
      </c>
      <c r="BC6" s="8" t="s">
        <v>53</v>
      </c>
      <c r="BD6" s="8" t="s">
        <v>54</v>
      </c>
      <c r="BE6" s="74" t="s">
        <v>35</v>
      </c>
      <c r="BF6" s="8" t="s">
        <v>3</v>
      </c>
      <c r="BG6" s="8" t="s">
        <v>4</v>
      </c>
      <c r="BH6" s="75" t="s">
        <v>36</v>
      </c>
      <c r="BI6" s="8" t="s">
        <v>3</v>
      </c>
      <c r="BJ6" s="8" t="s">
        <v>4</v>
      </c>
      <c r="BK6" s="76" t="s">
        <v>55</v>
      </c>
      <c r="BL6" s="8" t="s">
        <v>56</v>
      </c>
      <c r="BM6" s="8" t="s">
        <v>57</v>
      </c>
      <c r="BN6" s="210" t="s">
        <v>891</v>
      </c>
      <c r="BO6" s="188" t="s">
        <v>766</v>
      </c>
    </row>
    <row r="7" spans="1:67">
      <c r="A7" s="3"/>
      <c r="B7" s="4">
        <v>1</v>
      </c>
      <c r="C7" s="4">
        <v>2</v>
      </c>
      <c r="D7" s="4">
        <v>3</v>
      </c>
      <c r="E7" s="4">
        <v>4</v>
      </c>
      <c r="F7" s="4">
        <v>5</v>
      </c>
      <c r="G7" s="4">
        <v>6</v>
      </c>
      <c r="H7" s="4">
        <v>7</v>
      </c>
      <c r="I7" s="4">
        <v>8</v>
      </c>
      <c r="J7" s="4">
        <v>9</v>
      </c>
      <c r="K7" s="4">
        <v>10</v>
      </c>
      <c r="L7" s="4">
        <v>11</v>
      </c>
      <c r="M7" s="4">
        <v>12</v>
      </c>
      <c r="N7" s="4">
        <v>13</v>
      </c>
      <c r="O7" s="4">
        <v>14</v>
      </c>
      <c r="P7" s="4">
        <v>15</v>
      </c>
      <c r="Q7" s="4">
        <v>16</v>
      </c>
      <c r="R7" s="4">
        <v>17</v>
      </c>
      <c r="S7" s="4">
        <v>18</v>
      </c>
      <c r="T7" s="4">
        <v>19</v>
      </c>
      <c r="U7" s="4">
        <v>20</v>
      </c>
      <c r="V7" s="4">
        <v>21</v>
      </c>
      <c r="W7" s="4">
        <v>22</v>
      </c>
      <c r="X7" s="4">
        <v>23</v>
      </c>
      <c r="Y7" s="4">
        <v>24</v>
      </c>
      <c r="Z7" s="4">
        <v>25</v>
      </c>
      <c r="AA7" s="4">
        <v>26</v>
      </c>
      <c r="AB7" s="4">
        <v>27</v>
      </c>
      <c r="AC7" s="4">
        <v>28</v>
      </c>
      <c r="AD7" s="4">
        <v>29</v>
      </c>
      <c r="AE7" s="4">
        <v>30</v>
      </c>
      <c r="AF7" s="4">
        <v>31</v>
      </c>
      <c r="AG7" s="4">
        <v>32</v>
      </c>
      <c r="AH7" s="4">
        <v>33</v>
      </c>
      <c r="AI7" s="4">
        <v>34</v>
      </c>
      <c r="AJ7" s="4">
        <v>35</v>
      </c>
      <c r="AK7" s="4">
        <v>36</v>
      </c>
      <c r="AL7" s="4">
        <v>37</v>
      </c>
      <c r="AM7" s="4">
        <v>38</v>
      </c>
      <c r="AN7" s="4">
        <v>39</v>
      </c>
      <c r="AO7" s="4">
        <v>40</v>
      </c>
      <c r="AP7" s="4">
        <v>41</v>
      </c>
      <c r="AQ7" s="4">
        <v>42</v>
      </c>
      <c r="AR7" s="4">
        <v>43</v>
      </c>
      <c r="AS7" s="4">
        <v>44</v>
      </c>
      <c r="AT7" s="4">
        <v>45</v>
      </c>
      <c r="AU7" s="4">
        <v>46</v>
      </c>
      <c r="AV7" s="4">
        <v>47</v>
      </c>
      <c r="AW7" s="4">
        <v>48</v>
      </c>
      <c r="AX7" s="4">
        <v>49</v>
      </c>
      <c r="AY7" s="4">
        <v>50</v>
      </c>
      <c r="AZ7" s="4">
        <v>51</v>
      </c>
      <c r="BA7" s="4">
        <v>52</v>
      </c>
      <c r="BB7" s="4">
        <v>53</v>
      </c>
      <c r="BC7" s="4">
        <v>54</v>
      </c>
      <c r="BD7" s="4">
        <v>55</v>
      </c>
      <c r="BE7" s="4">
        <v>56</v>
      </c>
      <c r="BF7" s="4">
        <v>57</v>
      </c>
      <c r="BG7" s="4">
        <v>58</v>
      </c>
      <c r="BH7" s="4">
        <v>59</v>
      </c>
      <c r="BI7" s="4">
        <v>60</v>
      </c>
      <c r="BJ7" s="4">
        <v>61</v>
      </c>
      <c r="BK7" s="4">
        <v>62</v>
      </c>
      <c r="BL7" s="4">
        <v>63</v>
      </c>
      <c r="BM7" s="4">
        <v>64</v>
      </c>
      <c r="BN7" s="210"/>
      <c r="BO7" s="188"/>
    </row>
    <row r="8" spans="1:67" s="119" customFormat="1" ht="13.5">
      <c r="A8" s="108">
        <v>1</v>
      </c>
      <c r="B8" s="109" t="s">
        <v>418</v>
      </c>
      <c r="C8" s="110"/>
      <c r="D8" s="111">
        <f>C8*4.684</f>
        <v>0</v>
      </c>
      <c r="E8" s="111">
        <f>D8*6</f>
        <v>0</v>
      </c>
      <c r="F8" s="110">
        <v>0</v>
      </c>
      <c r="G8" s="111">
        <v>0</v>
      </c>
      <c r="H8" s="111">
        <f>G8*6</f>
        <v>0</v>
      </c>
      <c r="I8" s="112">
        <f>C8+F8</f>
        <v>0</v>
      </c>
      <c r="J8" s="112">
        <f>D8+G8</f>
        <v>0</v>
      </c>
      <c r="K8" s="112">
        <f>E8+H8</f>
        <v>0</v>
      </c>
      <c r="L8" s="113"/>
      <c r="M8" s="111">
        <f>L8*4.684</f>
        <v>0</v>
      </c>
      <c r="N8" s="111">
        <f>M8*6</f>
        <v>0</v>
      </c>
      <c r="O8" s="110">
        <v>0</v>
      </c>
      <c r="P8" s="111">
        <v>0</v>
      </c>
      <c r="Q8" s="111">
        <f>P8*6</f>
        <v>0</v>
      </c>
      <c r="R8" s="112">
        <f>L8+O8</f>
        <v>0</v>
      </c>
      <c r="S8" s="112">
        <f>M8+P8</f>
        <v>0</v>
      </c>
      <c r="T8" s="112">
        <f>N8+Q8</f>
        <v>0</v>
      </c>
      <c r="U8" s="113">
        <v>280</v>
      </c>
      <c r="V8" s="110">
        <f>U8*4.684</f>
        <v>1311.52</v>
      </c>
      <c r="W8" s="111">
        <f>V8*6</f>
        <v>7869.12</v>
      </c>
      <c r="X8" s="111">
        <v>0</v>
      </c>
      <c r="Y8" s="111">
        <v>0</v>
      </c>
      <c r="Z8" s="111">
        <f>Y8*6</f>
        <v>0</v>
      </c>
      <c r="AA8" s="112">
        <f>U8+X8</f>
        <v>280</v>
      </c>
      <c r="AB8" s="112">
        <f>V8+Y8</f>
        <v>1311.52</v>
      </c>
      <c r="AC8" s="112">
        <f>W8+Z8</f>
        <v>7869.12</v>
      </c>
      <c r="AD8" s="113"/>
      <c r="AE8" s="111">
        <f>AD8*4.684</f>
        <v>0</v>
      </c>
      <c r="AF8" s="111">
        <f>AE8*6</f>
        <v>0</v>
      </c>
      <c r="AG8" s="110">
        <v>0</v>
      </c>
      <c r="AH8" s="111">
        <v>0</v>
      </c>
      <c r="AI8" s="111">
        <f>AH8*6</f>
        <v>0</v>
      </c>
      <c r="AJ8" s="111">
        <f>AD8+AG8</f>
        <v>0</v>
      </c>
      <c r="AK8" s="111">
        <f>AE8+AH8</f>
        <v>0</v>
      </c>
      <c r="AL8" s="111">
        <f>AF8+AI8</f>
        <v>0</v>
      </c>
      <c r="AM8" s="114"/>
      <c r="AN8" s="111">
        <f>AM8*4.684</f>
        <v>0</v>
      </c>
      <c r="AO8" s="115">
        <f>AN8*6</f>
        <v>0</v>
      </c>
      <c r="AP8" s="110">
        <v>0</v>
      </c>
      <c r="AQ8" s="115">
        <v>0</v>
      </c>
      <c r="AR8" s="111">
        <f>AQ8*6</f>
        <v>0</v>
      </c>
      <c r="AS8" s="115">
        <f>AM8+AP8</f>
        <v>0</v>
      </c>
      <c r="AT8" s="111">
        <f>AN8+AQ8</f>
        <v>0</v>
      </c>
      <c r="AU8" s="115">
        <f>AO8+AR8</f>
        <v>0</v>
      </c>
      <c r="AV8" s="113">
        <v>0</v>
      </c>
      <c r="AW8" s="110">
        <f>AV8*4.684</f>
        <v>0</v>
      </c>
      <c r="AX8" s="116">
        <f>AW8*6</f>
        <v>0</v>
      </c>
      <c r="AY8" s="110">
        <v>0</v>
      </c>
      <c r="AZ8" s="116">
        <v>0</v>
      </c>
      <c r="BA8" s="110">
        <f>AZ8*6</f>
        <v>0</v>
      </c>
      <c r="BB8" s="116">
        <f>AV8+AY8</f>
        <v>0</v>
      </c>
      <c r="BC8" s="110">
        <f>AW8+AZ8</f>
        <v>0</v>
      </c>
      <c r="BD8" s="116">
        <f>AX8+BA8</f>
        <v>0</v>
      </c>
      <c r="BE8" s="117">
        <f>C8+U8+AM8</f>
        <v>280</v>
      </c>
      <c r="BF8" s="118">
        <f>BE8*4.684</f>
        <v>1311.52</v>
      </c>
      <c r="BG8" s="118">
        <f>BF8*6</f>
        <v>7869.12</v>
      </c>
      <c r="BH8" s="117">
        <f>F8+X8+AP8</f>
        <v>0</v>
      </c>
      <c r="BI8" s="118">
        <f>G8+Y8+AQ8</f>
        <v>0</v>
      </c>
      <c r="BJ8" s="118">
        <f>BI8*6</f>
        <v>0</v>
      </c>
      <c r="BK8" s="118">
        <f>BE8+BH8</f>
        <v>280</v>
      </c>
      <c r="BL8" s="118">
        <f>BF8+BI8</f>
        <v>1311.52</v>
      </c>
      <c r="BM8" s="118">
        <f>BG8+BJ8</f>
        <v>7869.12</v>
      </c>
      <c r="BN8" s="211">
        <f>BM8/2</f>
        <v>3934.56</v>
      </c>
      <c r="BO8" s="212">
        <f>ROUND(BN8,1)</f>
        <v>3934.6</v>
      </c>
    </row>
    <row r="9" spans="1:67" s="119" customFormat="1" ht="13.5">
      <c r="A9" s="108">
        <v>2</v>
      </c>
      <c r="B9" s="120" t="s">
        <v>419</v>
      </c>
      <c r="C9" s="110"/>
      <c r="D9" s="111">
        <f t="shared" ref="D9:D72" si="0">C9*4.684</f>
        <v>0</v>
      </c>
      <c r="E9" s="111">
        <f t="shared" ref="E9:E72" si="1">D9*6</f>
        <v>0</v>
      </c>
      <c r="F9" s="110"/>
      <c r="G9" s="111"/>
      <c r="H9" s="111">
        <f t="shared" ref="H9:H72" si="2">G9*6</f>
        <v>0</v>
      </c>
      <c r="I9" s="112">
        <f t="shared" ref="I9:K46" si="3">C9+F9</f>
        <v>0</v>
      </c>
      <c r="J9" s="112">
        <f t="shared" si="3"/>
        <v>0</v>
      </c>
      <c r="K9" s="112">
        <f t="shared" si="3"/>
        <v>0</v>
      </c>
      <c r="L9" s="113"/>
      <c r="M9" s="111">
        <f t="shared" ref="M9:M72" si="4">L9*4.684</f>
        <v>0</v>
      </c>
      <c r="N9" s="111">
        <f t="shared" ref="N9:N72" si="5">M9*6</f>
        <v>0</v>
      </c>
      <c r="O9" s="110">
        <v>0</v>
      </c>
      <c r="P9" s="111">
        <v>0</v>
      </c>
      <c r="Q9" s="111">
        <f t="shared" ref="Q9:Q72" si="6">P9*6</f>
        <v>0</v>
      </c>
      <c r="R9" s="112">
        <f t="shared" ref="R9:T46" si="7">L9+O9</f>
        <v>0</v>
      </c>
      <c r="S9" s="112">
        <f t="shared" si="7"/>
        <v>0</v>
      </c>
      <c r="T9" s="112">
        <f t="shared" si="7"/>
        <v>0</v>
      </c>
      <c r="U9" s="113">
        <v>3</v>
      </c>
      <c r="V9" s="110">
        <f t="shared" ref="V9:V72" si="8">U9*4.684</f>
        <v>14.052</v>
      </c>
      <c r="W9" s="111">
        <f t="shared" ref="W9:W72" si="9">V9*6</f>
        <v>84.311999999999998</v>
      </c>
      <c r="X9" s="111"/>
      <c r="Y9" s="111"/>
      <c r="Z9" s="111">
        <f t="shared" ref="Z9:Z72" si="10">Y9*6</f>
        <v>0</v>
      </c>
      <c r="AA9" s="112">
        <f t="shared" ref="AA9:AC46" si="11">U9+X9</f>
        <v>3</v>
      </c>
      <c r="AB9" s="112">
        <f t="shared" si="11"/>
        <v>14.052</v>
      </c>
      <c r="AC9" s="112">
        <f t="shared" si="11"/>
        <v>84.311999999999998</v>
      </c>
      <c r="AD9" s="113"/>
      <c r="AE9" s="111">
        <f t="shared" ref="AE9:AE72" si="12">AD9*4.684</f>
        <v>0</v>
      </c>
      <c r="AF9" s="111">
        <f t="shared" ref="AF9:AF72" si="13">AE9*6</f>
        <v>0</v>
      </c>
      <c r="AG9" s="110"/>
      <c r="AH9" s="111"/>
      <c r="AI9" s="111">
        <f t="shared" ref="AI9:AI72" si="14">AH9*6</f>
        <v>0</v>
      </c>
      <c r="AJ9" s="111">
        <f t="shared" ref="AJ9:AL46" si="15">AD9+AG9</f>
        <v>0</v>
      </c>
      <c r="AK9" s="111">
        <f t="shared" si="15"/>
        <v>0</v>
      </c>
      <c r="AL9" s="111">
        <f t="shared" si="15"/>
        <v>0</v>
      </c>
      <c r="AM9" s="114">
        <v>7</v>
      </c>
      <c r="AN9" s="111">
        <f t="shared" ref="AN9:AN72" si="16">AM9*4.684</f>
        <v>32.788000000000004</v>
      </c>
      <c r="AO9" s="115">
        <f t="shared" ref="AO9:AO72" si="17">AN9*6</f>
        <v>196.72800000000001</v>
      </c>
      <c r="AP9" s="110"/>
      <c r="AQ9" s="115"/>
      <c r="AR9" s="111">
        <f t="shared" ref="AR9:AR72" si="18">AQ9*6</f>
        <v>0</v>
      </c>
      <c r="AS9" s="115">
        <f t="shared" ref="AS9:AU46" si="19">AM9+AP9</f>
        <v>7</v>
      </c>
      <c r="AT9" s="111">
        <f t="shared" si="19"/>
        <v>32.788000000000004</v>
      </c>
      <c r="AU9" s="115">
        <f t="shared" si="19"/>
        <v>196.72800000000001</v>
      </c>
      <c r="AV9" s="113"/>
      <c r="AW9" s="110">
        <f t="shared" ref="AW9:AW72" si="20">AV9*4.684</f>
        <v>0</v>
      </c>
      <c r="AX9" s="116">
        <f t="shared" ref="AX9:AX72" si="21">AW9*6</f>
        <v>0</v>
      </c>
      <c r="AY9" s="110"/>
      <c r="AZ9" s="116"/>
      <c r="BA9" s="110">
        <f t="shared" ref="BA9:BA72" si="22">AZ9*6</f>
        <v>0</v>
      </c>
      <c r="BB9" s="116">
        <f t="shared" ref="BB9:BD46" si="23">AV9+AY9</f>
        <v>0</v>
      </c>
      <c r="BC9" s="110">
        <f t="shared" si="23"/>
        <v>0</v>
      </c>
      <c r="BD9" s="116">
        <f t="shared" si="23"/>
        <v>0</v>
      </c>
      <c r="BE9" s="117">
        <f t="shared" ref="BE9:BE72" si="24">C9+U9+AM9</f>
        <v>10</v>
      </c>
      <c r="BF9" s="118">
        <f t="shared" ref="BF9:BF72" si="25">BE9*4.684</f>
        <v>46.84</v>
      </c>
      <c r="BG9" s="118">
        <f t="shared" ref="BG9:BG72" si="26">BF9*6</f>
        <v>281.04000000000002</v>
      </c>
      <c r="BH9" s="117">
        <f t="shared" ref="BH9:BI46" si="27">F9+X9+AP9</f>
        <v>0</v>
      </c>
      <c r="BI9" s="118">
        <f t="shared" si="27"/>
        <v>0</v>
      </c>
      <c r="BJ9" s="118">
        <f t="shared" ref="BJ9:BJ72" si="28">BI9*6</f>
        <v>0</v>
      </c>
      <c r="BK9" s="118">
        <f t="shared" ref="BK9:BM46" si="29">BE9+BH9</f>
        <v>10</v>
      </c>
      <c r="BL9" s="118">
        <f t="shared" si="29"/>
        <v>46.84</v>
      </c>
      <c r="BM9" s="118">
        <f t="shared" si="29"/>
        <v>281.04000000000002</v>
      </c>
      <c r="BN9" s="211">
        <f t="shared" ref="BN9:BN72" si="30">BM9/2</f>
        <v>140.52000000000001</v>
      </c>
      <c r="BO9" s="212">
        <f t="shared" ref="BO9:BO72" si="31">ROUND(BN9,1)</f>
        <v>140.5</v>
      </c>
    </row>
    <row r="10" spans="1:67" s="119" customFormat="1" ht="13.5">
      <c r="A10" s="108">
        <v>3</v>
      </c>
      <c r="B10" s="120" t="s">
        <v>420</v>
      </c>
      <c r="C10" s="110">
        <v>1</v>
      </c>
      <c r="D10" s="111">
        <f t="shared" si="0"/>
        <v>4.6840000000000002</v>
      </c>
      <c r="E10" s="111">
        <f t="shared" si="1"/>
        <v>28.103999999999999</v>
      </c>
      <c r="F10" s="110"/>
      <c r="G10" s="111"/>
      <c r="H10" s="111">
        <f t="shared" si="2"/>
        <v>0</v>
      </c>
      <c r="I10" s="112">
        <f t="shared" si="3"/>
        <v>1</v>
      </c>
      <c r="J10" s="112">
        <f t="shared" si="3"/>
        <v>4.6840000000000002</v>
      </c>
      <c r="K10" s="112">
        <f t="shared" si="3"/>
        <v>28.103999999999999</v>
      </c>
      <c r="L10" s="113"/>
      <c r="M10" s="111">
        <f t="shared" si="4"/>
        <v>0</v>
      </c>
      <c r="N10" s="111">
        <f t="shared" si="5"/>
        <v>0</v>
      </c>
      <c r="O10" s="110">
        <v>0</v>
      </c>
      <c r="P10" s="111">
        <v>0</v>
      </c>
      <c r="Q10" s="111">
        <f t="shared" si="6"/>
        <v>0</v>
      </c>
      <c r="R10" s="112">
        <f t="shared" si="7"/>
        <v>0</v>
      </c>
      <c r="S10" s="112">
        <f t="shared" si="7"/>
        <v>0</v>
      </c>
      <c r="T10" s="112">
        <f t="shared" si="7"/>
        <v>0</v>
      </c>
      <c r="U10" s="113">
        <v>1</v>
      </c>
      <c r="V10" s="110">
        <f t="shared" si="8"/>
        <v>4.6840000000000002</v>
      </c>
      <c r="W10" s="111">
        <f t="shared" si="9"/>
        <v>28.103999999999999</v>
      </c>
      <c r="X10" s="111"/>
      <c r="Y10" s="111"/>
      <c r="Z10" s="111">
        <f t="shared" si="10"/>
        <v>0</v>
      </c>
      <c r="AA10" s="112">
        <f t="shared" si="11"/>
        <v>1</v>
      </c>
      <c r="AB10" s="112">
        <f t="shared" si="11"/>
        <v>4.6840000000000002</v>
      </c>
      <c r="AC10" s="112">
        <f t="shared" si="11"/>
        <v>28.103999999999999</v>
      </c>
      <c r="AD10" s="113"/>
      <c r="AE10" s="111">
        <f t="shared" si="12"/>
        <v>0</v>
      </c>
      <c r="AF10" s="111">
        <f t="shared" si="13"/>
        <v>0</v>
      </c>
      <c r="AG10" s="110"/>
      <c r="AH10" s="111"/>
      <c r="AI10" s="111">
        <f t="shared" si="14"/>
        <v>0</v>
      </c>
      <c r="AJ10" s="111">
        <f t="shared" si="15"/>
        <v>0</v>
      </c>
      <c r="AK10" s="111">
        <f t="shared" si="15"/>
        <v>0</v>
      </c>
      <c r="AL10" s="111">
        <f t="shared" si="15"/>
        <v>0</v>
      </c>
      <c r="AM10" s="114"/>
      <c r="AN10" s="111">
        <f t="shared" si="16"/>
        <v>0</v>
      </c>
      <c r="AO10" s="115">
        <f t="shared" si="17"/>
        <v>0</v>
      </c>
      <c r="AP10" s="110"/>
      <c r="AQ10" s="115"/>
      <c r="AR10" s="111">
        <f t="shared" si="18"/>
        <v>0</v>
      </c>
      <c r="AS10" s="115">
        <f t="shared" si="19"/>
        <v>0</v>
      </c>
      <c r="AT10" s="111">
        <f t="shared" si="19"/>
        <v>0</v>
      </c>
      <c r="AU10" s="115">
        <f t="shared" si="19"/>
        <v>0</v>
      </c>
      <c r="AV10" s="113"/>
      <c r="AW10" s="110">
        <f t="shared" si="20"/>
        <v>0</v>
      </c>
      <c r="AX10" s="116">
        <f t="shared" si="21"/>
        <v>0</v>
      </c>
      <c r="AY10" s="110"/>
      <c r="AZ10" s="116"/>
      <c r="BA10" s="110">
        <f t="shared" si="22"/>
        <v>0</v>
      </c>
      <c r="BB10" s="116">
        <f t="shared" si="23"/>
        <v>0</v>
      </c>
      <c r="BC10" s="110">
        <f t="shared" si="23"/>
        <v>0</v>
      </c>
      <c r="BD10" s="116">
        <f t="shared" si="23"/>
        <v>0</v>
      </c>
      <c r="BE10" s="117">
        <f t="shared" si="24"/>
        <v>2</v>
      </c>
      <c r="BF10" s="118">
        <f t="shared" si="25"/>
        <v>9.3680000000000003</v>
      </c>
      <c r="BG10" s="118">
        <f t="shared" si="26"/>
        <v>56.207999999999998</v>
      </c>
      <c r="BH10" s="117">
        <f t="shared" si="27"/>
        <v>0</v>
      </c>
      <c r="BI10" s="118">
        <f t="shared" si="27"/>
        <v>0</v>
      </c>
      <c r="BJ10" s="118">
        <f t="shared" si="28"/>
        <v>0</v>
      </c>
      <c r="BK10" s="118">
        <f t="shared" si="29"/>
        <v>2</v>
      </c>
      <c r="BL10" s="118">
        <f t="shared" si="29"/>
        <v>9.3680000000000003</v>
      </c>
      <c r="BM10" s="118">
        <f t="shared" si="29"/>
        <v>56.207999999999998</v>
      </c>
      <c r="BN10" s="211">
        <f t="shared" si="30"/>
        <v>28.103999999999999</v>
      </c>
      <c r="BO10" s="212">
        <f t="shared" si="31"/>
        <v>28.1</v>
      </c>
    </row>
    <row r="11" spans="1:67" s="119" customFormat="1" ht="13.5">
      <c r="A11" s="108">
        <v>4</v>
      </c>
      <c r="B11" s="120" t="s">
        <v>421</v>
      </c>
      <c r="C11" s="110">
        <v>1</v>
      </c>
      <c r="D11" s="111">
        <f t="shared" si="0"/>
        <v>4.6840000000000002</v>
      </c>
      <c r="E11" s="111">
        <f t="shared" si="1"/>
        <v>28.103999999999999</v>
      </c>
      <c r="F11" s="110"/>
      <c r="G11" s="111"/>
      <c r="H11" s="111">
        <f t="shared" si="2"/>
        <v>0</v>
      </c>
      <c r="I11" s="112">
        <f t="shared" si="3"/>
        <v>1</v>
      </c>
      <c r="J11" s="112">
        <f t="shared" si="3"/>
        <v>4.6840000000000002</v>
      </c>
      <c r="K11" s="112">
        <f t="shared" si="3"/>
        <v>28.103999999999999</v>
      </c>
      <c r="L11" s="113"/>
      <c r="M11" s="111">
        <f t="shared" si="4"/>
        <v>0</v>
      </c>
      <c r="N11" s="111">
        <f t="shared" si="5"/>
        <v>0</v>
      </c>
      <c r="O11" s="110">
        <v>0</v>
      </c>
      <c r="P11" s="111">
        <v>0</v>
      </c>
      <c r="Q11" s="111">
        <f t="shared" si="6"/>
        <v>0</v>
      </c>
      <c r="R11" s="112">
        <f t="shared" si="7"/>
        <v>0</v>
      </c>
      <c r="S11" s="112">
        <f t="shared" si="7"/>
        <v>0</v>
      </c>
      <c r="T11" s="112">
        <f t="shared" si="7"/>
        <v>0</v>
      </c>
      <c r="U11" s="113">
        <v>2</v>
      </c>
      <c r="V11" s="110">
        <f t="shared" si="8"/>
        <v>9.3680000000000003</v>
      </c>
      <c r="W11" s="111">
        <f t="shared" si="9"/>
        <v>56.207999999999998</v>
      </c>
      <c r="X11" s="111"/>
      <c r="Y11" s="111"/>
      <c r="Z11" s="111">
        <f t="shared" si="10"/>
        <v>0</v>
      </c>
      <c r="AA11" s="112">
        <f t="shared" si="11"/>
        <v>2</v>
      </c>
      <c r="AB11" s="112">
        <f t="shared" si="11"/>
        <v>9.3680000000000003</v>
      </c>
      <c r="AC11" s="112">
        <f t="shared" si="11"/>
        <v>56.207999999999998</v>
      </c>
      <c r="AD11" s="113"/>
      <c r="AE11" s="111">
        <f t="shared" si="12"/>
        <v>0</v>
      </c>
      <c r="AF11" s="111">
        <f t="shared" si="13"/>
        <v>0</v>
      </c>
      <c r="AG11" s="110"/>
      <c r="AH11" s="111"/>
      <c r="AI11" s="111">
        <f t="shared" si="14"/>
        <v>0</v>
      </c>
      <c r="AJ11" s="111">
        <f t="shared" si="15"/>
        <v>0</v>
      </c>
      <c r="AK11" s="111">
        <f t="shared" si="15"/>
        <v>0</v>
      </c>
      <c r="AL11" s="111">
        <f t="shared" si="15"/>
        <v>0</v>
      </c>
      <c r="AM11" s="114"/>
      <c r="AN11" s="111">
        <f t="shared" si="16"/>
        <v>0</v>
      </c>
      <c r="AO11" s="115">
        <f t="shared" si="17"/>
        <v>0</v>
      </c>
      <c r="AP11" s="110"/>
      <c r="AQ11" s="115"/>
      <c r="AR11" s="111">
        <f t="shared" si="18"/>
        <v>0</v>
      </c>
      <c r="AS11" s="115">
        <f t="shared" si="19"/>
        <v>0</v>
      </c>
      <c r="AT11" s="111">
        <f t="shared" si="19"/>
        <v>0</v>
      </c>
      <c r="AU11" s="115">
        <f t="shared" si="19"/>
        <v>0</v>
      </c>
      <c r="AV11" s="113"/>
      <c r="AW11" s="110">
        <f t="shared" si="20"/>
        <v>0</v>
      </c>
      <c r="AX11" s="116">
        <f t="shared" si="21"/>
        <v>0</v>
      </c>
      <c r="AY11" s="110"/>
      <c r="AZ11" s="116"/>
      <c r="BA11" s="110">
        <f t="shared" si="22"/>
        <v>0</v>
      </c>
      <c r="BB11" s="116">
        <f t="shared" si="23"/>
        <v>0</v>
      </c>
      <c r="BC11" s="110">
        <f t="shared" si="23"/>
        <v>0</v>
      </c>
      <c r="BD11" s="116">
        <f t="shared" si="23"/>
        <v>0</v>
      </c>
      <c r="BE11" s="117">
        <f t="shared" si="24"/>
        <v>3</v>
      </c>
      <c r="BF11" s="118">
        <f t="shared" si="25"/>
        <v>14.052</v>
      </c>
      <c r="BG11" s="118">
        <f t="shared" si="26"/>
        <v>84.311999999999998</v>
      </c>
      <c r="BH11" s="117">
        <f t="shared" si="27"/>
        <v>0</v>
      </c>
      <c r="BI11" s="118">
        <f t="shared" si="27"/>
        <v>0</v>
      </c>
      <c r="BJ11" s="118">
        <f t="shared" si="28"/>
        <v>0</v>
      </c>
      <c r="BK11" s="118">
        <f t="shared" si="29"/>
        <v>3</v>
      </c>
      <c r="BL11" s="118">
        <f t="shared" si="29"/>
        <v>14.052</v>
      </c>
      <c r="BM11" s="118">
        <f t="shared" si="29"/>
        <v>84.311999999999998</v>
      </c>
      <c r="BN11" s="211">
        <f t="shared" si="30"/>
        <v>42.155999999999999</v>
      </c>
      <c r="BO11" s="212">
        <f t="shared" si="31"/>
        <v>42.2</v>
      </c>
    </row>
    <row r="12" spans="1:67" s="119" customFormat="1" ht="13.5">
      <c r="A12" s="108">
        <v>5</v>
      </c>
      <c r="B12" s="120" t="s">
        <v>422</v>
      </c>
      <c r="C12" s="110">
        <v>2</v>
      </c>
      <c r="D12" s="111">
        <f t="shared" si="0"/>
        <v>9.3680000000000003</v>
      </c>
      <c r="E12" s="111">
        <f t="shared" si="1"/>
        <v>56.207999999999998</v>
      </c>
      <c r="F12" s="110"/>
      <c r="G12" s="111"/>
      <c r="H12" s="111">
        <f t="shared" si="2"/>
        <v>0</v>
      </c>
      <c r="I12" s="112">
        <f t="shared" si="3"/>
        <v>2</v>
      </c>
      <c r="J12" s="112">
        <f t="shared" si="3"/>
        <v>9.3680000000000003</v>
      </c>
      <c r="K12" s="112">
        <f t="shared" si="3"/>
        <v>56.207999999999998</v>
      </c>
      <c r="L12" s="113"/>
      <c r="M12" s="111">
        <f t="shared" si="4"/>
        <v>0</v>
      </c>
      <c r="N12" s="111">
        <f t="shared" si="5"/>
        <v>0</v>
      </c>
      <c r="O12" s="110">
        <v>0</v>
      </c>
      <c r="P12" s="111">
        <v>0</v>
      </c>
      <c r="Q12" s="111">
        <f t="shared" si="6"/>
        <v>0</v>
      </c>
      <c r="R12" s="112">
        <f t="shared" si="7"/>
        <v>0</v>
      </c>
      <c r="S12" s="112">
        <f t="shared" si="7"/>
        <v>0</v>
      </c>
      <c r="T12" s="112">
        <f t="shared" si="7"/>
        <v>0</v>
      </c>
      <c r="U12" s="113">
        <v>13</v>
      </c>
      <c r="V12" s="110">
        <f t="shared" si="8"/>
        <v>60.892000000000003</v>
      </c>
      <c r="W12" s="111">
        <f t="shared" si="9"/>
        <v>365.35200000000003</v>
      </c>
      <c r="X12" s="111">
        <v>2</v>
      </c>
      <c r="Y12" s="111">
        <v>9.2439999999999998</v>
      </c>
      <c r="Z12" s="111">
        <f t="shared" si="10"/>
        <v>55.463999999999999</v>
      </c>
      <c r="AA12" s="112">
        <f t="shared" si="11"/>
        <v>15</v>
      </c>
      <c r="AB12" s="112">
        <f t="shared" si="11"/>
        <v>70.135999999999996</v>
      </c>
      <c r="AC12" s="112">
        <f t="shared" si="11"/>
        <v>420.81600000000003</v>
      </c>
      <c r="AD12" s="113"/>
      <c r="AE12" s="111">
        <f t="shared" si="12"/>
        <v>0</v>
      </c>
      <c r="AF12" s="111">
        <f t="shared" si="13"/>
        <v>0</v>
      </c>
      <c r="AG12" s="110"/>
      <c r="AH12" s="111"/>
      <c r="AI12" s="111">
        <f t="shared" si="14"/>
        <v>0</v>
      </c>
      <c r="AJ12" s="111">
        <f t="shared" si="15"/>
        <v>0</v>
      </c>
      <c r="AK12" s="111">
        <f t="shared" si="15"/>
        <v>0</v>
      </c>
      <c r="AL12" s="111">
        <f t="shared" si="15"/>
        <v>0</v>
      </c>
      <c r="AM12" s="114"/>
      <c r="AN12" s="111">
        <f t="shared" si="16"/>
        <v>0</v>
      </c>
      <c r="AO12" s="115">
        <f t="shared" si="17"/>
        <v>0</v>
      </c>
      <c r="AP12" s="110"/>
      <c r="AQ12" s="115"/>
      <c r="AR12" s="111">
        <f t="shared" si="18"/>
        <v>0</v>
      </c>
      <c r="AS12" s="115">
        <f t="shared" si="19"/>
        <v>0</v>
      </c>
      <c r="AT12" s="111">
        <f t="shared" si="19"/>
        <v>0</v>
      </c>
      <c r="AU12" s="115">
        <f t="shared" si="19"/>
        <v>0</v>
      </c>
      <c r="AV12" s="113"/>
      <c r="AW12" s="110">
        <f t="shared" si="20"/>
        <v>0</v>
      </c>
      <c r="AX12" s="116">
        <f t="shared" si="21"/>
        <v>0</v>
      </c>
      <c r="AY12" s="110"/>
      <c r="AZ12" s="116"/>
      <c r="BA12" s="110">
        <f t="shared" si="22"/>
        <v>0</v>
      </c>
      <c r="BB12" s="116">
        <f t="shared" si="23"/>
        <v>0</v>
      </c>
      <c r="BC12" s="110">
        <f t="shared" si="23"/>
        <v>0</v>
      </c>
      <c r="BD12" s="116">
        <f t="shared" si="23"/>
        <v>0</v>
      </c>
      <c r="BE12" s="117">
        <f t="shared" si="24"/>
        <v>15</v>
      </c>
      <c r="BF12" s="118">
        <f t="shared" si="25"/>
        <v>70.260000000000005</v>
      </c>
      <c r="BG12" s="118">
        <f t="shared" si="26"/>
        <v>421.56000000000006</v>
      </c>
      <c r="BH12" s="117">
        <f t="shared" si="27"/>
        <v>2</v>
      </c>
      <c r="BI12" s="118">
        <f t="shared" si="27"/>
        <v>9.2439999999999998</v>
      </c>
      <c r="BJ12" s="118">
        <f t="shared" si="28"/>
        <v>55.463999999999999</v>
      </c>
      <c r="BK12" s="118">
        <f t="shared" si="29"/>
        <v>17</v>
      </c>
      <c r="BL12" s="118">
        <f t="shared" si="29"/>
        <v>79.504000000000005</v>
      </c>
      <c r="BM12" s="118">
        <f t="shared" si="29"/>
        <v>477.02400000000006</v>
      </c>
      <c r="BN12" s="211">
        <f t="shared" si="30"/>
        <v>238.51200000000003</v>
      </c>
      <c r="BO12" s="212">
        <f t="shared" si="31"/>
        <v>238.5</v>
      </c>
    </row>
    <row r="13" spans="1:67" s="119" customFormat="1" ht="13.5">
      <c r="A13" s="108">
        <v>6</v>
      </c>
      <c r="B13" s="120" t="s">
        <v>423</v>
      </c>
      <c r="C13" s="110"/>
      <c r="D13" s="111">
        <f t="shared" si="0"/>
        <v>0</v>
      </c>
      <c r="E13" s="111">
        <f t="shared" si="1"/>
        <v>0</v>
      </c>
      <c r="F13" s="110"/>
      <c r="G13" s="111"/>
      <c r="H13" s="111">
        <f t="shared" si="2"/>
        <v>0</v>
      </c>
      <c r="I13" s="112">
        <f t="shared" si="3"/>
        <v>0</v>
      </c>
      <c r="J13" s="112">
        <f t="shared" si="3"/>
        <v>0</v>
      </c>
      <c r="K13" s="112">
        <f t="shared" si="3"/>
        <v>0</v>
      </c>
      <c r="L13" s="113"/>
      <c r="M13" s="111">
        <f t="shared" si="4"/>
        <v>0</v>
      </c>
      <c r="N13" s="111">
        <f t="shared" si="5"/>
        <v>0</v>
      </c>
      <c r="O13" s="110">
        <v>0</v>
      </c>
      <c r="P13" s="111">
        <v>0</v>
      </c>
      <c r="Q13" s="111">
        <f t="shared" si="6"/>
        <v>0</v>
      </c>
      <c r="R13" s="112">
        <f t="shared" si="7"/>
        <v>0</v>
      </c>
      <c r="S13" s="112">
        <f t="shared" si="7"/>
        <v>0</v>
      </c>
      <c r="T13" s="112">
        <f t="shared" si="7"/>
        <v>0</v>
      </c>
      <c r="U13" s="113">
        <v>3</v>
      </c>
      <c r="V13" s="110">
        <f t="shared" si="8"/>
        <v>14.052</v>
      </c>
      <c r="W13" s="111">
        <f t="shared" si="9"/>
        <v>84.311999999999998</v>
      </c>
      <c r="X13" s="111"/>
      <c r="Y13" s="111"/>
      <c r="Z13" s="111">
        <f t="shared" si="10"/>
        <v>0</v>
      </c>
      <c r="AA13" s="112">
        <f t="shared" si="11"/>
        <v>3</v>
      </c>
      <c r="AB13" s="112">
        <f t="shared" si="11"/>
        <v>14.052</v>
      </c>
      <c r="AC13" s="112">
        <f t="shared" si="11"/>
        <v>84.311999999999998</v>
      </c>
      <c r="AD13" s="113"/>
      <c r="AE13" s="111">
        <f t="shared" si="12"/>
        <v>0</v>
      </c>
      <c r="AF13" s="111">
        <f t="shared" si="13"/>
        <v>0</v>
      </c>
      <c r="AG13" s="110"/>
      <c r="AH13" s="111"/>
      <c r="AI13" s="111">
        <f t="shared" si="14"/>
        <v>0</v>
      </c>
      <c r="AJ13" s="111">
        <f t="shared" si="15"/>
        <v>0</v>
      </c>
      <c r="AK13" s="111">
        <f t="shared" si="15"/>
        <v>0</v>
      </c>
      <c r="AL13" s="111">
        <f t="shared" si="15"/>
        <v>0</v>
      </c>
      <c r="AM13" s="114"/>
      <c r="AN13" s="111">
        <f t="shared" si="16"/>
        <v>0</v>
      </c>
      <c r="AO13" s="115">
        <f t="shared" si="17"/>
        <v>0</v>
      </c>
      <c r="AP13" s="110"/>
      <c r="AQ13" s="115"/>
      <c r="AR13" s="111">
        <f t="shared" si="18"/>
        <v>0</v>
      </c>
      <c r="AS13" s="115">
        <f t="shared" si="19"/>
        <v>0</v>
      </c>
      <c r="AT13" s="111">
        <f t="shared" si="19"/>
        <v>0</v>
      </c>
      <c r="AU13" s="115">
        <f t="shared" si="19"/>
        <v>0</v>
      </c>
      <c r="AV13" s="113"/>
      <c r="AW13" s="110">
        <f t="shared" si="20"/>
        <v>0</v>
      </c>
      <c r="AX13" s="116">
        <f t="shared" si="21"/>
        <v>0</v>
      </c>
      <c r="AY13" s="110"/>
      <c r="AZ13" s="116"/>
      <c r="BA13" s="110">
        <f t="shared" si="22"/>
        <v>0</v>
      </c>
      <c r="BB13" s="116">
        <f t="shared" si="23"/>
        <v>0</v>
      </c>
      <c r="BC13" s="110">
        <f t="shared" si="23"/>
        <v>0</v>
      </c>
      <c r="BD13" s="116">
        <f t="shared" si="23"/>
        <v>0</v>
      </c>
      <c r="BE13" s="117">
        <f t="shared" si="24"/>
        <v>3</v>
      </c>
      <c r="BF13" s="118">
        <f t="shared" si="25"/>
        <v>14.052</v>
      </c>
      <c r="BG13" s="118">
        <f t="shared" si="26"/>
        <v>84.311999999999998</v>
      </c>
      <c r="BH13" s="117">
        <f t="shared" si="27"/>
        <v>0</v>
      </c>
      <c r="BI13" s="118">
        <f t="shared" si="27"/>
        <v>0</v>
      </c>
      <c r="BJ13" s="118">
        <f t="shared" si="28"/>
        <v>0</v>
      </c>
      <c r="BK13" s="118">
        <f t="shared" si="29"/>
        <v>3</v>
      </c>
      <c r="BL13" s="118">
        <f t="shared" si="29"/>
        <v>14.052</v>
      </c>
      <c r="BM13" s="118">
        <f t="shared" si="29"/>
        <v>84.311999999999998</v>
      </c>
      <c r="BN13" s="211">
        <f t="shared" si="30"/>
        <v>42.155999999999999</v>
      </c>
      <c r="BO13" s="212">
        <f t="shared" si="31"/>
        <v>42.2</v>
      </c>
    </row>
    <row r="14" spans="1:67" s="119" customFormat="1" ht="13.5">
      <c r="A14" s="108">
        <v>7</v>
      </c>
      <c r="B14" s="120" t="s">
        <v>424</v>
      </c>
      <c r="C14" s="110"/>
      <c r="D14" s="111">
        <f t="shared" si="0"/>
        <v>0</v>
      </c>
      <c r="E14" s="111">
        <f t="shared" si="1"/>
        <v>0</v>
      </c>
      <c r="F14" s="110">
        <v>1</v>
      </c>
      <c r="G14" s="111">
        <v>4.6219999999999999</v>
      </c>
      <c r="H14" s="111">
        <f t="shared" si="2"/>
        <v>27.731999999999999</v>
      </c>
      <c r="I14" s="112">
        <f t="shared" si="3"/>
        <v>1</v>
      </c>
      <c r="J14" s="112">
        <f t="shared" si="3"/>
        <v>4.6219999999999999</v>
      </c>
      <c r="K14" s="112">
        <f t="shared" si="3"/>
        <v>27.731999999999999</v>
      </c>
      <c r="L14" s="113"/>
      <c r="M14" s="111">
        <f t="shared" si="4"/>
        <v>0</v>
      </c>
      <c r="N14" s="111">
        <f t="shared" si="5"/>
        <v>0</v>
      </c>
      <c r="O14" s="110">
        <v>1</v>
      </c>
      <c r="P14" s="111">
        <v>4.6219999999999999</v>
      </c>
      <c r="Q14" s="111">
        <f t="shared" si="6"/>
        <v>27.731999999999999</v>
      </c>
      <c r="R14" s="112">
        <f t="shared" si="7"/>
        <v>1</v>
      </c>
      <c r="S14" s="112">
        <f t="shared" si="7"/>
        <v>4.6219999999999999</v>
      </c>
      <c r="T14" s="112">
        <f t="shared" si="7"/>
        <v>27.731999999999999</v>
      </c>
      <c r="U14" s="113"/>
      <c r="V14" s="110">
        <f t="shared" si="8"/>
        <v>0</v>
      </c>
      <c r="W14" s="111">
        <f t="shared" si="9"/>
        <v>0</v>
      </c>
      <c r="X14" s="111"/>
      <c r="Y14" s="111"/>
      <c r="Z14" s="111">
        <f t="shared" si="10"/>
        <v>0</v>
      </c>
      <c r="AA14" s="112">
        <f t="shared" si="11"/>
        <v>0</v>
      </c>
      <c r="AB14" s="112">
        <f t="shared" si="11"/>
        <v>0</v>
      </c>
      <c r="AC14" s="112">
        <f t="shared" si="11"/>
        <v>0</v>
      </c>
      <c r="AD14" s="113"/>
      <c r="AE14" s="111">
        <f t="shared" si="12"/>
        <v>0</v>
      </c>
      <c r="AF14" s="111">
        <f t="shared" si="13"/>
        <v>0</v>
      </c>
      <c r="AG14" s="110"/>
      <c r="AH14" s="111"/>
      <c r="AI14" s="111">
        <f t="shared" si="14"/>
        <v>0</v>
      </c>
      <c r="AJ14" s="111">
        <f t="shared" si="15"/>
        <v>0</v>
      </c>
      <c r="AK14" s="111">
        <f t="shared" si="15"/>
        <v>0</v>
      </c>
      <c r="AL14" s="111">
        <f t="shared" si="15"/>
        <v>0</v>
      </c>
      <c r="AM14" s="114"/>
      <c r="AN14" s="111">
        <f t="shared" si="16"/>
        <v>0</v>
      </c>
      <c r="AO14" s="115">
        <f t="shared" si="17"/>
        <v>0</v>
      </c>
      <c r="AP14" s="110"/>
      <c r="AQ14" s="115"/>
      <c r="AR14" s="111">
        <f t="shared" si="18"/>
        <v>0</v>
      </c>
      <c r="AS14" s="115">
        <f t="shared" si="19"/>
        <v>0</v>
      </c>
      <c r="AT14" s="111">
        <f t="shared" si="19"/>
        <v>0</v>
      </c>
      <c r="AU14" s="115">
        <f t="shared" si="19"/>
        <v>0</v>
      </c>
      <c r="AV14" s="113"/>
      <c r="AW14" s="110">
        <f t="shared" si="20"/>
        <v>0</v>
      </c>
      <c r="AX14" s="116">
        <f t="shared" si="21"/>
        <v>0</v>
      </c>
      <c r="AY14" s="110"/>
      <c r="AZ14" s="116"/>
      <c r="BA14" s="110">
        <f t="shared" si="22"/>
        <v>0</v>
      </c>
      <c r="BB14" s="116">
        <f t="shared" si="23"/>
        <v>0</v>
      </c>
      <c r="BC14" s="110">
        <f t="shared" si="23"/>
        <v>0</v>
      </c>
      <c r="BD14" s="116">
        <f t="shared" si="23"/>
        <v>0</v>
      </c>
      <c r="BE14" s="117">
        <f t="shared" si="24"/>
        <v>0</v>
      </c>
      <c r="BF14" s="118">
        <f t="shared" si="25"/>
        <v>0</v>
      </c>
      <c r="BG14" s="118">
        <f t="shared" si="26"/>
        <v>0</v>
      </c>
      <c r="BH14" s="117">
        <f t="shared" si="27"/>
        <v>1</v>
      </c>
      <c r="BI14" s="118">
        <f t="shared" si="27"/>
        <v>4.6219999999999999</v>
      </c>
      <c r="BJ14" s="118">
        <f t="shared" si="28"/>
        <v>27.731999999999999</v>
      </c>
      <c r="BK14" s="118">
        <f t="shared" si="29"/>
        <v>1</v>
      </c>
      <c r="BL14" s="118">
        <f t="shared" si="29"/>
        <v>4.6219999999999999</v>
      </c>
      <c r="BM14" s="118">
        <f t="shared" si="29"/>
        <v>27.731999999999999</v>
      </c>
      <c r="BN14" s="211">
        <f t="shared" si="30"/>
        <v>13.866</v>
      </c>
      <c r="BO14" s="212">
        <f t="shared" si="31"/>
        <v>13.9</v>
      </c>
    </row>
    <row r="15" spans="1:67" s="119" customFormat="1" ht="13.5">
      <c r="A15" s="108">
        <v>8</v>
      </c>
      <c r="B15" s="120" t="s">
        <v>425</v>
      </c>
      <c r="C15" s="110"/>
      <c r="D15" s="111">
        <f t="shared" si="0"/>
        <v>0</v>
      </c>
      <c r="E15" s="111">
        <f t="shared" si="1"/>
        <v>0</v>
      </c>
      <c r="F15" s="110">
        <v>1</v>
      </c>
      <c r="G15" s="111">
        <v>4.6219999999999999</v>
      </c>
      <c r="H15" s="111">
        <f t="shared" si="2"/>
        <v>27.731999999999999</v>
      </c>
      <c r="I15" s="112">
        <f t="shared" si="3"/>
        <v>1</v>
      </c>
      <c r="J15" s="112">
        <f t="shared" si="3"/>
        <v>4.6219999999999999</v>
      </c>
      <c r="K15" s="112">
        <f t="shared" si="3"/>
        <v>27.731999999999999</v>
      </c>
      <c r="L15" s="113"/>
      <c r="M15" s="111">
        <f t="shared" si="4"/>
        <v>0</v>
      </c>
      <c r="N15" s="111">
        <f t="shared" si="5"/>
        <v>0</v>
      </c>
      <c r="O15" s="110">
        <v>1</v>
      </c>
      <c r="P15" s="111">
        <v>4.6219999999999999</v>
      </c>
      <c r="Q15" s="111">
        <f t="shared" si="6"/>
        <v>27.731999999999999</v>
      </c>
      <c r="R15" s="112">
        <f t="shared" si="7"/>
        <v>1</v>
      </c>
      <c r="S15" s="112">
        <f t="shared" si="7"/>
        <v>4.6219999999999999</v>
      </c>
      <c r="T15" s="112">
        <f t="shared" si="7"/>
        <v>27.731999999999999</v>
      </c>
      <c r="U15" s="113"/>
      <c r="V15" s="110">
        <f t="shared" si="8"/>
        <v>0</v>
      </c>
      <c r="W15" s="111">
        <f t="shared" si="9"/>
        <v>0</v>
      </c>
      <c r="X15" s="111"/>
      <c r="Y15" s="111"/>
      <c r="Z15" s="111">
        <f t="shared" si="10"/>
        <v>0</v>
      </c>
      <c r="AA15" s="112">
        <f t="shared" si="11"/>
        <v>0</v>
      </c>
      <c r="AB15" s="112">
        <f t="shared" si="11"/>
        <v>0</v>
      </c>
      <c r="AC15" s="112">
        <f t="shared" si="11"/>
        <v>0</v>
      </c>
      <c r="AD15" s="113"/>
      <c r="AE15" s="111">
        <f t="shared" si="12"/>
        <v>0</v>
      </c>
      <c r="AF15" s="111">
        <f t="shared" si="13"/>
        <v>0</v>
      </c>
      <c r="AG15" s="110"/>
      <c r="AH15" s="111"/>
      <c r="AI15" s="111">
        <f t="shared" si="14"/>
        <v>0</v>
      </c>
      <c r="AJ15" s="111">
        <f t="shared" si="15"/>
        <v>0</v>
      </c>
      <c r="AK15" s="111">
        <f t="shared" si="15"/>
        <v>0</v>
      </c>
      <c r="AL15" s="111">
        <f t="shared" si="15"/>
        <v>0</v>
      </c>
      <c r="AM15" s="114"/>
      <c r="AN15" s="111">
        <f t="shared" si="16"/>
        <v>0</v>
      </c>
      <c r="AO15" s="115">
        <f t="shared" si="17"/>
        <v>0</v>
      </c>
      <c r="AP15" s="110"/>
      <c r="AQ15" s="115"/>
      <c r="AR15" s="111">
        <f t="shared" si="18"/>
        <v>0</v>
      </c>
      <c r="AS15" s="115">
        <f t="shared" si="19"/>
        <v>0</v>
      </c>
      <c r="AT15" s="111">
        <f t="shared" si="19"/>
        <v>0</v>
      </c>
      <c r="AU15" s="115">
        <f t="shared" si="19"/>
        <v>0</v>
      </c>
      <c r="AV15" s="113"/>
      <c r="AW15" s="110">
        <f t="shared" si="20"/>
        <v>0</v>
      </c>
      <c r="AX15" s="116">
        <f t="shared" si="21"/>
        <v>0</v>
      </c>
      <c r="AY15" s="110"/>
      <c r="AZ15" s="116"/>
      <c r="BA15" s="110">
        <f t="shared" si="22"/>
        <v>0</v>
      </c>
      <c r="BB15" s="116">
        <f t="shared" si="23"/>
        <v>0</v>
      </c>
      <c r="BC15" s="110">
        <f t="shared" si="23"/>
        <v>0</v>
      </c>
      <c r="BD15" s="116">
        <f t="shared" si="23"/>
        <v>0</v>
      </c>
      <c r="BE15" s="117">
        <f t="shared" si="24"/>
        <v>0</v>
      </c>
      <c r="BF15" s="118">
        <f t="shared" si="25"/>
        <v>0</v>
      </c>
      <c r="BG15" s="118">
        <f t="shared" si="26"/>
        <v>0</v>
      </c>
      <c r="BH15" s="117">
        <f t="shared" si="27"/>
        <v>1</v>
      </c>
      <c r="BI15" s="118">
        <f t="shared" si="27"/>
        <v>4.6219999999999999</v>
      </c>
      <c r="BJ15" s="118">
        <f t="shared" si="28"/>
        <v>27.731999999999999</v>
      </c>
      <c r="BK15" s="118">
        <f t="shared" si="29"/>
        <v>1</v>
      </c>
      <c r="BL15" s="118">
        <f t="shared" si="29"/>
        <v>4.6219999999999999</v>
      </c>
      <c r="BM15" s="118">
        <f t="shared" si="29"/>
        <v>27.731999999999999</v>
      </c>
      <c r="BN15" s="211">
        <f t="shared" si="30"/>
        <v>13.866</v>
      </c>
      <c r="BO15" s="212">
        <f t="shared" si="31"/>
        <v>13.9</v>
      </c>
    </row>
    <row r="16" spans="1:67" s="119" customFormat="1" ht="13.5">
      <c r="A16" s="108">
        <v>9</v>
      </c>
      <c r="B16" s="120" t="s">
        <v>426</v>
      </c>
      <c r="C16" s="110"/>
      <c r="D16" s="111">
        <f t="shared" si="0"/>
        <v>0</v>
      </c>
      <c r="E16" s="111">
        <f t="shared" si="1"/>
        <v>0</v>
      </c>
      <c r="F16" s="110"/>
      <c r="G16" s="111"/>
      <c r="H16" s="111">
        <f t="shared" si="2"/>
        <v>0</v>
      </c>
      <c r="I16" s="112">
        <f t="shared" si="3"/>
        <v>0</v>
      </c>
      <c r="J16" s="112">
        <f t="shared" si="3"/>
        <v>0</v>
      </c>
      <c r="K16" s="112">
        <f t="shared" si="3"/>
        <v>0</v>
      </c>
      <c r="L16" s="113"/>
      <c r="M16" s="111">
        <f t="shared" si="4"/>
        <v>0</v>
      </c>
      <c r="N16" s="111">
        <f t="shared" si="5"/>
        <v>0</v>
      </c>
      <c r="O16" s="110">
        <v>0</v>
      </c>
      <c r="P16" s="111">
        <v>0</v>
      </c>
      <c r="Q16" s="111">
        <f t="shared" si="6"/>
        <v>0</v>
      </c>
      <c r="R16" s="112">
        <f t="shared" si="7"/>
        <v>0</v>
      </c>
      <c r="S16" s="112">
        <f t="shared" si="7"/>
        <v>0</v>
      </c>
      <c r="T16" s="112">
        <f t="shared" si="7"/>
        <v>0</v>
      </c>
      <c r="U16" s="113">
        <v>1</v>
      </c>
      <c r="V16" s="110">
        <f t="shared" si="8"/>
        <v>4.6840000000000002</v>
      </c>
      <c r="W16" s="111">
        <f t="shared" si="9"/>
        <v>28.103999999999999</v>
      </c>
      <c r="X16" s="111"/>
      <c r="Y16" s="111"/>
      <c r="Z16" s="111">
        <f t="shared" si="10"/>
        <v>0</v>
      </c>
      <c r="AA16" s="112">
        <f t="shared" si="11"/>
        <v>1</v>
      </c>
      <c r="AB16" s="112">
        <f t="shared" si="11"/>
        <v>4.6840000000000002</v>
      </c>
      <c r="AC16" s="112">
        <f t="shared" si="11"/>
        <v>28.103999999999999</v>
      </c>
      <c r="AD16" s="113"/>
      <c r="AE16" s="111">
        <f t="shared" si="12"/>
        <v>0</v>
      </c>
      <c r="AF16" s="111">
        <f t="shared" si="13"/>
        <v>0</v>
      </c>
      <c r="AG16" s="110"/>
      <c r="AH16" s="111"/>
      <c r="AI16" s="111">
        <f t="shared" si="14"/>
        <v>0</v>
      </c>
      <c r="AJ16" s="111">
        <f t="shared" si="15"/>
        <v>0</v>
      </c>
      <c r="AK16" s="111">
        <f t="shared" si="15"/>
        <v>0</v>
      </c>
      <c r="AL16" s="111">
        <f t="shared" si="15"/>
        <v>0</v>
      </c>
      <c r="AM16" s="114"/>
      <c r="AN16" s="111">
        <f t="shared" si="16"/>
        <v>0</v>
      </c>
      <c r="AO16" s="115">
        <f t="shared" si="17"/>
        <v>0</v>
      </c>
      <c r="AP16" s="110"/>
      <c r="AQ16" s="115"/>
      <c r="AR16" s="111">
        <f t="shared" si="18"/>
        <v>0</v>
      </c>
      <c r="AS16" s="115">
        <f t="shared" si="19"/>
        <v>0</v>
      </c>
      <c r="AT16" s="111">
        <f t="shared" si="19"/>
        <v>0</v>
      </c>
      <c r="AU16" s="115">
        <f t="shared" si="19"/>
        <v>0</v>
      </c>
      <c r="AV16" s="113"/>
      <c r="AW16" s="110">
        <f t="shared" si="20"/>
        <v>0</v>
      </c>
      <c r="AX16" s="116">
        <f t="shared" si="21"/>
        <v>0</v>
      </c>
      <c r="AY16" s="110"/>
      <c r="AZ16" s="116"/>
      <c r="BA16" s="110">
        <f t="shared" si="22"/>
        <v>0</v>
      </c>
      <c r="BB16" s="116">
        <f t="shared" si="23"/>
        <v>0</v>
      </c>
      <c r="BC16" s="110">
        <f t="shared" si="23"/>
        <v>0</v>
      </c>
      <c r="BD16" s="116">
        <f t="shared" si="23"/>
        <v>0</v>
      </c>
      <c r="BE16" s="117">
        <f t="shared" si="24"/>
        <v>1</v>
      </c>
      <c r="BF16" s="118">
        <f t="shared" si="25"/>
        <v>4.6840000000000002</v>
      </c>
      <c r="BG16" s="118">
        <f t="shared" si="26"/>
        <v>28.103999999999999</v>
      </c>
      <c r="BH16" s="117">
        <f t="shared" si="27"/>
        <v>0</v>
      </c>
      <c r="BI16" s="118">
        <f t="shared" si="27"/>
        <v>0</v>
      </c>
      <c r="BJ16" s="118">
        <f t="shared" si="28"/>
        <v>0</v>
      </c>
      <c r="BK16" s="118">
        <f t="shared" si="29"/>
        <v>1</v>
      </c>
      <c r="BL16" s="118">
        <f t="shared" si="29"/>
        <v>4.6840000000000002</v>
      </c>
      <c r="BM16" s="118">
        <f t="shared" si="29"/>
        <v>28.103999999999999</v>
      </c>
      <c r="BN16" s="211">
        <f t="shared" si="30"/>
        <v>14.052</v>
      </c>
      <c r="BO16" s="212">
        <f t="shared" si="31"/>
        <v>14.1</v>
      </c>
    </row>
    <row r="17" spans="1:67" s="119" customFormat="1" ht="13.5">
      <c r="A17" s="108">
        <v>10</v>
      </c>
      <c r="B17" s="120" t="s">
        <v>427</v>
      </c>
      <c r="C17" s="110">
        <v>1</v>
      </c>
      <c r="D17" s="111">
        <f t="shared" si="0"/>
        <v>4.6840000000000002</v>
      </c>
      <c r="E17" s="111">
        <f t="shared" si="1"/>
        <v>28.103999999999999</v>
      </c>
      <c r="F17" s="110"/>
      <c r="G17" s="111"/>
      <c r="H17" s="111">
        <f t="shared" si="2"/>
        <v>0</v>
      </c>
      <c r="I17" s="112">
        <f t="shared" si="3"/>
        <v>1</v>
      </c>
      <c r="J17" s="112">
        <f t="shared" si="3"/>
        <v>4.6840000000000002</v>
      </c>
      <c r="K17" s="112">
        <f t="shared" si="3"/>
        <v>28.103999999999999</v>
      </c>
      <c r="L17" s="113">
        <v>1</v>
      </c>
      <c r="M17" s="111">
        <f t="shared" si="4"/>
        <v>4.6840000000000002</v>
      </c>
      <c r="N17" s="111">
        <f t="shared" si="5"/>
        <v>28.103999999999999</v>
      </c>
      <c r="O17" s="110">
        <v>0</v>
      </c>
      <c r="P17" s="111">
        <v>0</v>
      </c>
      <c r="Q17" s="111">
        <f t="shared" si="6"/>
        <v>0</v>
      </c>
      <c r="R17" s="112">
        <f t="shared" si="7"/>
        <v>1</v>
      </c>
      <c r="S17" s="112">
        <f t="shared" si="7"/>
        <v>4.6840000000000002</v>
      </c>
      <c r="T17" s="112">
        <f t="shared" si="7"/>
        <v>28.103999999999999</v>
      </c>
      <c r="U17" s="113">
        <v>2</v>
      </c>
      <c r="V17" s="110">
        <f t="shared" si="8"/>
        <v>9.3680000000000003</v>
      </c>
      <c r="W17" s="111">
        <f t="shared" si="9"/>
        <v>56.207999999999998</v>
      </c>
      <c r="X17" s="111"/>
      <c r="Y17" s="111"/>
      <c r="Z17" s="111">
        <f t="shared" si="10"/>
        <v>0</v>
      </c>
      <c r="AA17" s="112">
        <f t="shared" si="11"/>
        <v>2</v>
      </c>
      <c r="AB17" s="112">
        <f t="shared" si="11"/>
        <v>9.3680000000000003</v>
      </c>
      <c r="AC17" s="112">
        <f t="shared" si="11"/>
        <v>56.207999999999998</v>
      </c>
      <c r="AD17" s="113"/>
      <c r="AE17" s="111">
        <f t="shared" si="12"/>
        <v>0</v>
      </c>
      <c r="AF17" s="111">
        <f t="shared" si="13"/>
        <v>0</v>
      </c>
      <c r="AG17" s="110"/>
      <c r="AH17" s="111"/>
      <c r="AI17" s="111">
        <f t="shared" si="14"/>
        <v>0</v>
      </c>
      <c r="AJ17" s="111">
        <f t="shared" si="15"/>
        <v>0</v>
      </c>
      <c r="AK17" s="111">
        <f t="shared" si="15"/>
        <v>0</v>
      </c>
      <c r="AL17" s="111">
        <f t="shared" si="15"/>
        <v>0</v>
      </c>
      <c r="AM17" s="114">
        <v>1</v>
      </c>
      <c r="AN17" s="111">
        <f t="shared" si="16"/>
        <v>4.6840000000000002</v>
      </c>
      <c r="AO17" s="115">
        <f t="shared" si="17"/>
        <v>28.103999999999999</v>
      </c>
      <c r="AP17" s="110"/>
      <c r="AQ17" s="115"/>
      <c r="AR17" s="111">
        <f t="shared" si="18"/>
        <v>0</v>
      </c>
      <c r="AS17" s="115">
        <f t="shared" si="19"/>
        <v>1</v>
      </c>
      <c r="AT17" s="111">
        <f t="shared" si="19"/>
        <v>4.6840000000000002</v>
      </c>
      <c r="AU17" s="115">
        <f t="shared" si="19"/>
        <v>28.103999999999999</v>
      </c>
      <c r="AV17" s="113"/>
      <c r="AW17" s="110">
        <f t="shared" si="20"/>
        <v>0</v>
      </c>
      <c r="AX17" s="116">
        <f t="shared" si="21"/>
        <v>0</v>
      </c>
      <c r="AY17" s="110"/>
      <c r="AZ17" s="116"/>
      <c r="BA17" s="110">
        <f t="shared" si="22"/>
        <v>0</v>
      </c>
      <c r="BB17" s="116">
        <f t="shared" si="23"/>
        <v>0</v>
      </c>
      <c r="BC17" s="110">
        <f t="shared" si="23"/>
        <v>0</v>
      </c>
      <c r="BD17" s="116">
        <f t="shared" si="23"/>
        <v>0</v>
      </c>
      <c r="BE17" s="117">
        <f t="shared" si="24"/>
        <v>4</v>
      </c>
      <c r="BF17" s="118">
        <f t="shared" si="25"/>
        <v>18.736000000000001</v>
      </c>
      <c r="BG17" s="118">
        <f t="shared" si="26"/>
        <v>112.416</v>
      </c>
      <c r="BH17" s="117">
        <f t="shared" si="27"/>
        <v>0</v>
      </c>
      <c r="BI17" s="118">
        <f t="shared" si="27"/>
        <v>0</v>
      </c>
      <c r="BJ17" s="118">
        <f t="shared" si="28"/>
        <v>0</v>
      </c>
      <c r="BK17" s="118">
        <f t="shared" si="29"/>
        <v>4</v>
      </c>
      <c r="BL17" s="118">
        <f t="shared" si="29"/>
        <v>18.736000000000001</v>
      </c>
      <c r="BM17" s="118">
        <f t="shared" si="29"/>
        <v>112.416</v>
      </c>
      <c r="BN17" s="211">
        <f t="shared" si="30"/>
        <v>56.207999999999998</v>
      </c>
      <c r="BO17" s="212">
        <f t="shared" si="31"/>
        <v>56.2</v>
      </c>
    </row>
    <row r="18" spans="1:67" s="119" customFormat="1" ht="13.5">
      <c r="A18" s="108">
        <v>11</v>
      </c>
      <c r="B18" s="120" t="s">
        <v>428</v>
      </c>
      <c r="C18" s="110">
        <v>1</v>
      </c>
      <c r="D18" s="111">
        <f t="shared" si="0"/>
        <v>4.6840000000000002</v>
      </c>
      <c r="E18" s="111">
        <f t="shared" si="1"/>
        <v>28.103999999999999</v>
      </c>
      <c r="F18" s="110"/>
      <c r="G18" s="111"/>
      <c r="H18" s="111">
        <f t="shared" si="2"/>
        <v>0</v>
      </c>
      <c r="I18" s="112">
        <f t="shared" si="3"/>
        <v>1</v>
      </c>
      <c r="J18" s="112">
        <f t="shared" si="3"/>
        <v>4.6840000000000002</v>
      </c>
      <c r="K18" s="112">
        <f t="shared" si="3"/>
        <v>28.103999999999999</v>
      </c>
      <c r="L18" s="113">
        <v>1</v>
      </c>
      <c r="M18" s="111">
        <f t="shared" si="4"/>
        <v>4.6840000000000002</v>
      </c>
      <c r="N18" s="111">
        <f t="shared" si="5"/>
        <v>28.103999999999999</v>
      </c>
      <c r="O18" s="110">
        <v>0</v>
      </c>
      <c r="P18" s="111">
        <v>0</v>
      </c>
      <c r="Q18" s="111">
        <f t="shared" si="6"/>
        <v>0</v>
      </c>
      <c r="R18" s="112">
        <f t="shared" si="7"/>
        <v>1</v>
      </c>
      <c r="S18" s="112">
        <f t="shared" si="7"/>
        <v>4.6840000000000002</v>
      </c>
      <c r="T18" s="112">
        <f t="shared" si="7"/>
        <v>28.103999999999999</v>
      </c>
      <c r="U18" s="113"/>
      <c r="V18" s="110">
        <f t="shared" si="8"/>
        <v>0</v>
      </c>
      <c r="W18" s="111">
        <f t="shared" si="9"/>
        <v>0</v>
      </c>
      <c r="X18" s="111"/>
      <c r="Y18" s="111"/>
      <c r="Z18" s="111">
        <f t="shared" si="10"/>
        <v>0</v>
      </c>
      <c r="AA18" s="112">
        <f t="shared" si="11"/>
        <v>0</v>
      </c>
      <c r="AB18" s="112">
        <f t="shared" si="11"/>
        <v>0</v>
      </c>
      <c r="AC18" s="112">
        <f t="shared" si="11"/>
        <v>0</v>
      </c>
      <c r="AD18" s="113"/>
      <c r="AE18" s="111">
        <f t="shared" si="12"/>
        <v>0</v>
      </c>
      <c r="AF18" s="111">
        <f t="shared" si="13"/>
        <v>0</v>
      </c>
      <c r="AG18" s="110"/>
      <c r="AH18" s="111"/>
      <c r="AI18" s="111">
        <f t="shared" si="14"/>
        <v>0</v>
      </c>
      <c r="AJ18" s="111">
        <f t="shared" si="15"/>
        <v>0</v>
      </c>
      <c r="AK18" s="111">
        <f t="shared" si="15"/>
        <v>0</v>
      </c>
      <c r="AL18" s="111">
        <f t="shared" si="15"/>
        <v>0</v>
      </c>
      <c r="AM18" s="114"/>
      <c r="AN18" s="111">
        <f t="shared" si="16"/>
        <v>0</v>
      </c>
      <c r="AO18" s="115">
        <f t="shared" si="17"/>
        <v>0</v>
      </c>
      <c r="AP18" s="110"/>
      <c r="AQ18" s="115"/>
      <c r="AR18" s="111">
        <f t="shared" si="18"/>
        <v>0</v>
      </c>
      <c r="AS18" s="115">
        <f t="shared" si="19"/>
        <v>0</v>
      </c>
      <c r="AT18" s="111">
        <f t="shared" si="19"/>
        <v>0</v>
      </c>
      <c r="AU18" s="115">
        <f t="shared" si="19"/>
        <v>0</v>
      </c>
      <c r="AV18" s="113"/>
      <c r="AW18" s="110">
        <f t="shared" si="20"/>
        <v>0</v>
      </c>
      <c r="AX18" s="116">
        <f t="shared" si="21"/>
        <v>0</v>
      </c>
      <c r="AY18" s="110"/>
      <c r="AZ18" s="116"/>
      <c r="BA18" s="110">
        <f t="shared" si="22"/>
        <v>0</v>
      </c>
      <c r="BB18" s="116">
        <f t="shared" si="23"/>
        <v>0</v>
      </c>
      <c r="BC18" s="110">
        <f t="shared" si="23"/>
        <v>0</v>
      </c>
      <c r="BD18" s="116">
        <f t="shared" si="23"/>
        <v>0</v>
      </c>
      <c r="BE18" s="117">
        <f t="shared" si="24"/>
        <v>1</v>
      </c>
      <c r="BF18" s="118">
        <f t="shared" si="25"/>
        <v>4.6840000000000002</v>
      </c>
      <c r="BG18" s="118">
        <f t="shared" si="26"/>
        <v>28.103999999999999</v>
      </c>
      <c r="BH18" s="117">
        <f t="shared" si="27"/>
        <v>0</v>
      </c>
      <c r="BI18" s="118">
        <f t="shared" si="27"/>
        <v>0</v>
      </c>
      <c r="BJ18" s="118">
        <f t="shared" si="28"/>
        <v>0</v>
      </c>
      <c r="BK18" s="118">
        <f t="shared" si="29"/>
        <v>1</v>
      </c>
      <c r="BL18" s="118">
        <f t="shared" si="29"/>
        <v>4.6840000000000002</v>
      </c>
      <c r="BM18" s="118">
        <f t="shared" si="29"/>
        <v>28.103999999999999</v>
      </c>
      <c r="BN18" s="211">
        <f t="shared" si="30"/>
        <v>14.052</v>
      </c>
      <c r="BO18" s="212">
        <f t="shared" si="31"/>
        <v>14.1</v>
      </c>
    </row>
    <row r="19" spans="1:67" s="119" customFormat="1" ht="13.5">
      <c r="A19" s="108">
        <v>12</v>
      </c>
      <c r="B19" s="120" t="s">
        <v>429</v>
      </c>
      <c r="C19" s="110">
        <v>1</v>
      </c>
      <c r="D19" s="111">
        <f t="shared" si="0"/>
        <v>4.6840000000000002</v>
      </c>
      <c r="E19" s="111">
        <f t="shared" si="1"/>
        <v>28.103999999999999</v>
      </c>
      <c r="F19" s="110"/>
      <c r="G19" s="111"/>
      <c r="H19" s="111">
        <f t="shared" si="2"/>
        <v>0</v>
      </c>
      <c r="I19" s="112">
        <f t="shared" si="3"/>
        <v>1</v>
      </c>
      <c r="J19" s="112">
        <f t="shared" si="3"/>
        <v>4.6840000000000002</v>
      </c>
      <c r="K19" s="112">
        <f t="shared" si="3"/>
        <v>28.103999999999999</v>
      </c>
      <c r="L19" s="113"/>
      <c r="M19" s="111">
        <f t="shared" si="4"/>
        <v>0</v>
      </c>
      <c r="N19" s="111">
        <f t="shared" si="5"/>
        <v>0</v>
      </c>
      <c r="O19" s="110">
        <v>0</v>
      </c>
      <c r="P19" s="111">
        <v>0</v>
      </c>
      <c r="Q19" s="111">
        <f t="shared" si="6"/>
        <v>0</v>
      </c>
      <c r="R19" s="112">
        <f t="shared" si="7"/>
        <v>0</v>
      </c>
      <c r="S19" s="112">
        <f t="shared" si="7"/>
        <v>0</v>
      </c>
      <c r="T19" s="112">
        <f t="shared" si="7"/>
        <v>0</v>
      </c>
      <c r="U19" s="113"/>
      <c r="V19" s="110">
        <f t="shared" si="8"/>
        <v>0</v>
      </c>
      <c r="W19" s="111">
        <f t="shared" si="9"/>
        <v>0</v>
      </c>
      <c r="X19" s="111"/>
      <c r="Y19" s="111"/>
      <c r="Z19" s="111">
        <f t="shared" si="10"/>
        <v>0</v>
      </c>
      <c r="AA19" s="112">
        <f t="shared" si="11"/>
        <v>0</v>
      </c>
      <c r="AB19" s="112">
        <f t="shared" si="11"/>
        <v>0</v>
      </c>
      <c r="AC19" s="112">
        <f t="shared" si="11"/>
        <v>0</v>
      </c>
      <c r="AD19" s="113"/>
      <c r="AE19" s="111">
        <f t="shared" si="12"/>
        <v>0</v>
      </c>
      <c r="AF19" s="111">
        <f t="shared" si="13"/>
        <v>0</v>
      </c>
      <c r="AG19" s="110"/>
      <c r="AH19" s="111"/>
      <c r="AI19" s="111">
        <f t="shared" si="14"/>
        <v>0</v>
      </c>
      <c r="AJ19" s="111">
        <f t="shared" si="15"/>
        <v>0</v>
      </c>
      <c r="AK19" s="111">
        <f t="shared" si="15"/>
        <v>0</v>
      </c>
      <c r="AL19" s="111">
        <f t="shared" si="15"/>
        <v>0</v>
      </c>
      <c r="AM19" s="114"/>
      <c r="AN19" s="111">
        <f t="shared" si="16"/>
        <v>0</v>
      </c>
      <c r="AO19" s="115">
        <f t="shared" si="17"/>
        <v>0</v>
      </c>
      <c r="AP19" s="110"/>
      <c r="AQ19" s="115"/>
      <c r="AR19" s="111">
        <f t="shared" si="18"/>
        <v>0</v>
      </c>
      <c r="AS19" s="115">
        <f t="shared" si="19"/>
        <v>0</v>
      </c>
      <c r="AT19" s="111">
        <f t="shared" si="19"/>
        <v>0</v>
      </c>
      <c r="AU19" s="115">
        <f t="shared" si="19"/>
        <v>0</v>
      </c>
      <c r="AV19" s="113"/>
      <c r="AW19" s="110">
        <f t="shared" si="20"/>
        <v>0</v>
      </c>
      <c r="AX19" s="116">
        <f t="shared" si="21"/>
        <v>0</v>
      </c>
      <c r="AY19" s="110"/>
      <c r="AZ19" s="116"/>
      <c r="BA19" s="110">
        <f t="shared" si="22"/>
        <v>0</v>
      </c>
      <c r="BB19" s="116">
        <f t="shared" si="23"/>
        <v>0</v>
      </c>
      <c r="BC19" s="110">
        <f t="shared" si="23"/>
        <v>0</v>
      </c>
      <c r="BD19" s="116">
        <f t="shared" si="23"/>
        <v>0</v>
      </c>
      <c r="BE19" s="117">
        <f t="shared" si="24"/>
        <v>1</v>
      </c>
      <c r="BF19" s="118">
        <f t="shared" si="25"/>
        <v>4.6840000000000002</v>
      </c>
      <c r="BG19" s="118">
        <f t="shared" si="26"/>
        <v>28.103999999999999</v>
      </c>
      <c r="BH19" s="117">
        <f t="shared" si="27"/>
        <v>0</v>
      </c>
      <c r="BI19" s="118">
        <f t="shared" si="27"/>
        <v>0</v>
      </c>
      <c r="BJ19" s="118">
        <f t="shared" si="28"/>
        <v>0</v>
      </c>
      <c r="BK19" s="118">
        <f t="shared" si="29"/>
        <v>1</v>
      </c>
      <c r="BL19" s="118">
        <f t="shared" si="29"/>
        <v>4.6840000000000002</v>
      </c>
      <c r="BM19" s="118">
        <f t="shared" si="29"/>
        <v>28.103999999999999</v>
      </c>
      <c r="BN19" s="211">
        <f t="shared" si="30"/>
        <v>14.052</v>
      </c>
      <c r="BO19" s="212">
        <f t="shared" si="31"/>
        <v>14.1</v>
      </c>
    </row>
    <row r="20" spans="1:67" s="119" customFormat="1" ht="13.5">
      <c r="A20" s="108">
        <v>13</v>
      </c>
      <c r="B20" s="120" t="s">
        <v>430</v>
      </c>
      <c r="C20" s="110">
        <v>1</v>
      </c>
      <c r="D20" s="111">
        <f t="shared" si="0"/>
        <v>4.6840000000000002</v>
      </c>
      <c r="E20" s="111">
        <f t="shared" si="1"/>
        <v>28.103999999999999</v>
      </c>
      <c r="F20" s="110"/>
      <c r="G20" s="111"/>
      <c r="H20" s="111">
        <f t="shared" si="2"/>
        <v>0</v>
      </c>
      <c r="I20" s="112">
        <f t="shared" si="3"/>
        <v>1</v>
      </c>
      <c r="J20" s="112">
        <f t="shared" si="3"/>
        <v>4.6840000000000002</v>
      </c>
      <c r="K20" s="112">
        <f t="shared" si="3"/>
        <v>28.103999999999999</v>
      </c>
      <c r="L20" s="113">
        <v>1</v>
      </c>
      <c r="M20" s="111">
        <f t="shared" si="4"/>
        <v>4.6840000000000002</v>
      </c>
      <c r="N20" s="111">
        <f t="shared" si="5"/>
        <v>28.103999999999999</v>
      </c>
      <c r="O20" s="110">
        <v>0</v>
      </c>
      <c r="P20" s="111">
        <v>0</v>
      </c>
      <c r="Q20" s="111">
        <f t="shared" si="6"/>
        <v>0</v>
      </c>
      <c r="R20" s="112">
        <f t="shared" si="7"/>
        <v>1</v>
      </c>
      <c r="S20" s="112">
        <f t="shared" si="7"/>
        <v>4.6840000000000002</v>
      </c>
      <c r="T20" s="112">
        <f t="shared" si="7"/>
        <v>28.103999999999999</v>
      </c>
      <c r="U20" s="113"/>
      <c r="V20" s="110">
        <f t="shared" si="8"/>
        <v>0</v>
      </c>
      <c r="W20" s="111">
        <f t="shared" si="9"/>
        <v>0</v>
      </c>
      <c r="X20" s="111"/>
      <c r="Y20" s="111"/>
      <c r="Z20" s="111">
        <f t="shared" si="10"/>
        <v>0</v>
      </c>
      <c r="AA20" s="112">
        <f t="shared" si="11"/>
        <v>0</v>
      </c>
      <c r="AB20" s="112">
        <f t="shared" si="11"/>
        <v>0</v>
      </c>
      <c r="AC20" s="112">
        <f t="shared" si="11"/>
        <v>0</v>
      </c>
      <c r="AD20" s="113"/>
      <c r="AE20" s="111">
        <f t="shared" si="12"/>
        <v>0</v>
      </c>
      <c r="AF20" s="111">
        <f t="shared" si="13"/>
        <v>0</v>
      </c>
      <c r="AG20" s="110"/>
      <c r="AH20" s="111"/>
      <c r="AI20" s="111">
        <f t="shared" si="14"/>
        <v>0</v>
      </c>
      <c r="AJ20" s="111">
        <f t="shared" si="15"/>
        <v>0</v>
      </c>
      <c r="AK20" s="111">
        <f t="shared" si="15"/>
        <v>0</v>
      </c>
      <c r="AL20" s="111">
        <f t="shared" si="15"/>
        <v>0</v>
      </c>
      <c r="AM20" s="114"/>
      <c r="AN20" s="111">
        <f t="shared" si="16"/>
        <v>0</v>
      </c>
      <c r="AO20" s="115">
        <f t="shared" si="17"/>
        <v>0</v>
      </c>
      <c r="AP20" s="110"/>
      <c r="AQ20" s="115"/>
      <c r="AR20" s="111">
        <f t="shared" si="18"/>
        <v>0</v>
      </c>
      <c r="AS20" s="115">
        <f t="shared" si="19"/>
        <v>0</v>
      </c>
      <c r="AT20" s="111">
        <f t="shared" si="19"/>
        <v>0</v>
      </c>
      <c r="AU20" s="115">
        <f t="shared" si="19"/>
        <v>0</v>
      </c>
      <c r="AV20" s="113"/>
      <c r="AW20" s="110">
        <f t="shared" si="20"/>
        <v>0</v>
      </c>
      <c r="AX20" s="116">
        <f t="shared" si="21"/>
        <v>0</v>
      </c>
      <c r="AY20" s="110"/>
      <c r="AZ20" s="116"/>
      <c r="BA20" s="110">
        <f t="shared" si="22"/>
        <v>0</v>
      </c>
      <c r="BB20" s="116">
        <f t="shared" si="23"/>
        <v>0</v>
      </c>
      <c r="BC20" s="110">
        <f t="shared" si="23"/>
        <v>0</v>
      </c>
      <c r="BD20" s="116">
        <f t="shared" si="23"/>
        <v>0</v>
      </c>
      <c r="BE20" s="117">
        <f t="shared" si="24"/>
        <v>1</v>
      </c>
      <c r="BF20" s="118">
        <f t="shared" si="25"/>
        <v>4.6840000000000002</v>
      </c>
      <c r="BG20" s="118">
        <f t="shared" si="26"/>
        <v>28.103999999999999</v>
      </c>
      <c r="BH20" s="117">
        <f t="shared" si="27"/>
        <v>0</v>
      </c>
      <c r="BI20" s="118">
        <f t="shared" si="27"/>
        <v>0</v>
      </c>
      <c r="BJ20" s="118">
        <f t="shared" si="28"/>
        <v>0</v>
      </c>
      <c r="BK20" s="118">
        <f t="shared" si="29"/>
        <v>1</v>
      </c>
      <c r="BL20" s="118">
        <f t="shared" si="29"/>
        <v>4.6840000000000002</v>
      </c>
      <c r="BM20" s="118">
        <f t="shared" si="29"/>
        <v>28.103999999999999</v>
      </c>
      <c r="BN20" s="211">
        <f t="shared" si="30"/>
        <v>14.052</v>
      </c>
      <c r="BO20" s="212">
        <f t="shared" si="31"/>
        <v>14.1</v>
      </c>
    </row>
    <row r="21" spans="1:67" s="119" customFormat="1" ht="13.5">
      <c r="A21" s="108">
        <v>14</v>
      </c>
      <c r="B21" s="120" t="s">
        <v>431</v>
      </c>
      <c r="C21" s="110">
        <v>1</v>
      </c>
      <c r="D21" s="111">
        <f t="shared" si="0"/>
        <v>4.6840000000000002</v>
      </c>
      <c r="E21" s="111">
        <f t="shared" si="1"/>
        <v>28.103999999999999</v>
      </c>
      <c r="F21" s="110">
        <v>2</v>
      </c>
      <c r="G21" s="111">
        <v>8.4440000000000168</v>
      </c>
      <c r="H21" s="111">
        <f t="shared" si="2"/>
        <v>50.664000000000101</v>
      </c>
      <c r="I21" s="112">
        <f t="shared" si="3"/>
        <v>3</v>
      </c>
      <c r="J21" s="112">
        <f t="shared" si="3"/>
        <v>13.128000000000018</v>
      </c>
      <c r="K21" s="112">
        <f t="shared" si="3"/>
        <v>78.7680000000001</v>
      </c>
      <c r="L21" s="113"/>
      <c r="M21" s="111">
        <f t="shared" si="4"/>
        <v>0</v>
      </c>
      <c r="N21" s="111">
        <f t="shared" si="5"/>
        <v>0</v>
      </c>
      <c r="O21" s="110">
        <v>2</v>
      </c>
      <c r="P21" s="111">
        <v>8.4440000000000168</v>
      </c>
      <c r="Q21" s="111">
        <f t="shared" si="6"/>
        <v>50.664000000000101</v>
      </c>
      <c r="R21" s="112">
        <f t="shared" si="7"/>
        <v>2</v>
      </c>
      <c r="S21" s="112">
        <f t="shared" si="7"/>
        <v>8.4440000000000168</v>
      </c>
      <c r="T21" s="112">
        <f t="shared" si="7"/>
        <v>50.664000000000101</v>
      </c>
      <c r="U21" s="113"/>
      <c r="V21" s="110">
        <f t="shared" si="8"/>
        <v>0</v>
      </c>
      <c r="W21" s="111">
        <f t="shared" si="9"/>
        <v>0</v>
      </c>
      <c r="X21" s="111"/>
      <c r="Y21" s="111"/>
      <c r="Z21" s="111">
        <f t="shared" si="10"/>
        <v>0</v>
      </c>
      <c r="AA21" s="112">
        <f t="shared" si="11"/>
        <v>0</v>
      </c>
      <c r="AB21" s="112">
        <f t="shared" si="11"/>
        <v>0</v>
      </c>
      <c r="AC21" s="112">
        <f t="shared" si="11"/>
        <v>0</v>
      </c>
      <c r="AD21" s="113"/>
      <c r="AE21" s="111">
        <f t="shared" si="12"/>
        <v>0</v>
      </c>
      <c r="AF21" s="111">
        <f t="shared" si="13"/>
        <v>0</v>
      </c>
      <c r="AG21" s="110"/>
      <c r="AH21" s="111"/>
      <c r="AI21" s="111">
        <f t="shared" si="14"/>
        <v>0</v>
      </c>
      <c r="AJ21" s="111">
        <f t="shared" si="15"/>
        <v>0</v>
      </c>
      <c r="AK21" s="111">
        <f t="shared" si="15"/>
        <v>0</v>
      </c>
      <c r="AL21" s="111">
        <f t="shared" si="15"/>
        <v>0</v>
      </c>
      <c r="AM21" s="114"/>
      <c r="AN21" s="111">
        <f t="shared" si="16"/>
        <v>0</v>
      </c>
      <c r="AO21" s="115">
        <f t="shared" si="17"/>
        <v>0</v>
      </c>
      <c r="AP21" s="110"/>
      <c r="AQ21" s="115"/>
      <c r="AR21" s="111">
        <f t="shared" si="18"/>
        <v>0</v>
      </c>
      <c r="AS21" s="115">
        <f t="shared" si="19"/>
        <v>0</v>
      </c>
      <c r="AT21" s="111">
        <f t="shared" si="19"/>
        <v>0</v>
      </c>
      <c r="AU21" s="115">
        <f t="shared" si="19"/>
        <v>0</v>
      </c>
      <c r="AV21" s="113"/>
      <c r="AW21" s="110">
        <f t="shared" si="20"/>
        <v>0</v>
      </c>
      <c r="AX21" s="116">
        <f t="shared" si="21"/>
        <v>0</v>
      </c>
      <c r="AY21" s="110"/>
      <c r="AZ21" s="116"/>
      <c r="BA21" s="110">
        <f t="shared" si="22"/>
        <v>0</v>
      </c>
      <c r="BB21" s="116">
        <f t="shared" si="23"/>
        <v>0</v>
      </c>
      <c r="BC21" s="110">
        <f t="shared" si="23"/>
        <v>0</v>
      </c>
      <c r="BD21" s="116">
        <f t="shared" si="23"/>
        <v>0</v>
      </c>
      <c r="BE21" s="117">
        <f t="shared" si="24"/>
        <v>1</v>
      </c>
      <c r="BF21" s="118">
        <f t="shared" si="25"/>
        <v>4.6840000000000002</v>
      </c>
      <c r="BG21" s="118">
        <f t="shared" si="26"/>
        <v>28.103999999999999</v>
      </c>
      <c r="BH21" s="117">
        <f t="shared" si="27"/>
        <v>2</v>
      </c>
      <c r="BI21" s="118">
        <f t="shared" si="27"/>
        <v>8.4440000000000168</v>
      </c>
      <c r="BJ21" s="118">
        <f t="shared" si="28"/>
        <v>50.664000000000101</v>
      </c>
      <c r="BK21" s="118">
        <f t="shared" si="29"/>
        <v>3</v>
      </c>
      <c r="BL21" s="118">
        <f t="shared" si="29"/>
        <v>13.128000000000018</v>
      </c>
      <c r="BM21" s="118">
        <f t="shared" si="29"/>
        <v>78.7680000000001</v>
      </c>
      <c r="BN21" s="211">
        <f t="shared" si="30"/>
        <v>39.38400000000005</v>
      </c>
      <c r="BO21" s="212">
        <f t="shared" si="31"/>
        <v>39.4</v>
      </c>
    </row>
    <row r="22" spans="1:67" s="119" customFormat="1" ht="13.5">
      <c r="A22" s="108">
        <v>15</v>
      </c>
      <c r="B22" s="120" t="s">
        <v>432</v>
      </c>
      <c r="C22" s="110">
        <v>1</v>
      </c>
      <c r="D22" s="111">
        <f t="shared" si="0"/>
        <v>4.6840000000000002</v>
      </c>
      <c r="E22" s="111">
        <f t="shared" si="1"/>
        <v>28.103999999999999</v>
      </c>
      <c r="F22" s="110"/>
      <c r="G22" s="111"/>
      <c r="H22" s="111">
        <f t="shared" si="2"/>
        <v>0</v>
      </c>
      <c r="I22" s="112">
        <f t="shared" si="3"/>
        <v>1</v>
      </c>
      <c r="J22" s="112">
        <f t="shared" si="3"/>
        <v>4.6840000000000002</v>
      </c>
      <c r="K22" s="112">
        <f t="shared" si="3"/>
        <v>28.103999999999999</v>
      </c>
      <c r="L22" s="113">
        <v>1</v>
      </c>
      <c r="M22" s="111">
        <f t="shared" si="4"/>
        <v>4.6840000000000002</v>
      </c>
      <c r="N22" s="111">
        <f t="shared" si="5"/>
        <v>28.103999999999999</v>
      </c>
      <c r="O22" s="110">
        <v>0</v>
      </c>
      <c r="P22" s="111">
        <v>0</v>
      </c>
      <c r="Q22" s="111">
        <f t="shared" si="6"/>
        <v>0</v>
      </c>
      <c r="R22" s="112">
        <f t="shared" si="7"/>
        <v>1</v>
      </c>
      <c r="S22" s="112">
        <f t="shared" si="7"/>
        <v>4.6840000000000002</v>
      </c>
      <c r="T22" s="112">
        <f t="shared" si="7"/>
        <v>28.103999999999999</v>
      </c>
      <c r="U22" s="113"/>
      <c r="V22" s="110">
        <f t="shared" si="8"/>
        <v>0</v>
      </c>
      <c r="W22" s="111">
        <f t="shared" si="9"/>
        <v>0</v>
      </c>
      <c r="X22" s="111"/>
      <c r="Y22" s="111"/>
      <c r="Z22" s="111">
        <f t="shared" si="10"/>
        <v>0</v>
      </c>
      <c r="AA22" s="112">
        <f t="shared" si="11"/>
        <v>0</v>
      </c>
      <c r="AB22" s="112">
        <f t="shared" si="11"/>
        <v>0</v>
      </c>
      <c r="AC22" s="112">
        <f t="shared" si="11"/>
        <v>0</v>
      </c>
      <c r="AD22" s="113"/>
      <c r="AE22" s="111">
        <f t="shared" si="12"/>
        <v>0</v>
      </c>
      <c r="AF22" s="111">
        <f t="shared" si="13"/>
        <v>0</v>
      </c>
      <c r="AG22" s="110"/>
      <c r="AH22" s="111"/>
      <c r="AI22" s="111">
        <f t="shared" si="14"/>
        <v>0</v>
      </c>
      <c r="AJ22" s="111">
        <f t="shared" si="15"/>
        <v>0</v>
      </c>
      <c r="AK22" s="111">
        <f t="shared" si="15"/>
        <v>0</v>
      </c>
      <c r="AL22" s="111">
        <f t="shared" si="15"/>
        <v>0</v>
      </c>
      <c r="AM22" s="114"/>
      <c r="AN22" s="111">
        <f t="shared" si="16"/>
        <v>0</v>
      </c>
      <c r="AO22" s="115">
        <f t="shared" si="17"/>
        <v>0</v>
      </c>
      <c r="AP22" s="110"/>
      <c r="AQ22" s="115"/>
      <c r="AR22" s="111">
        <f t="shared" si="18"/>
        <v>0</v>
      </c>
      <c r="AS22" s="115">
        <f t="shared" si="19"/>
        <v>0</v>
      </c>
      <c r="AT22" s="111">
        <f t="shared" si="19"/>
        <v>0</v>
      </c>
      <c r="AU22" s="115">
        <f t="shared" si="19"/>
        <v>0</v>
      </c>
      <c r="AV22" s="113"/>
      <c r="AW22" s="110">
        <f t="shared" si="20"/>
        <v>0</v>
      </c>
      <c r="AX22" s="116">
        <f t="shared" si="21"/>
        <v>0</v>
      </c>
      <c r="AY22" s="110"/>
      <c r="AZ22" s="116"/>
      <c r="BA22" s="110">
        <f t="shared" si="22"/>
        <v>0</v>
      </c>
      <c r="BB22" s="116">
        <f t="shared" si="23"/>
        <v>0</v>
      </c>
      <c r="BC22" s="110">
        <f t="shared" si="23"/>
        <v>0</v>
      </c>
      <c r="BD22" s="116">
        <f t="shared" si="23"/>
        <v>0</v>
      </c>
      <c r="BE22" s="117">
        <f t="shared" si="24"/>
        <v>1</v>
      </c>
      <c r="BF22" s="118">
        <f t="shared" si="25"/>
        <v>4.6840000000000002</v>
      </c>
      <c r="BG22" s="118">
        <f t="shared" si="26"/>
        <v>28.103999999999999</v>
      </c>
      <c r="BH22" s="117">
        <f t="shared" si="27"/>
        <v>0</v>
      </c>
      <c r="BI22" s="118">
        <f t="shared" si="27"/>
        <v>0</v>
      </c>
      <c r="BJ22" s="118">
        <f t="shared" si="28"/>
        <v>0</v>
      </c>
      <c r="BK22" s="118">
        <f t="shared" si="29"/>
        <v>1</v>
      </c>
      <c r="BL22" s="118">
        <f t="shared" si="29"/>
        <v>4.6840000000000002</v>
      </c>
      <c r="BM22" s="118">
        <f t="shared" si="29"/>
        <v>28.103999999999999</v>
      </c>
      <c r="BN22" s="211">
        <f t="shared" si="30"/>
        <v>14.052</v>
      </c>
      <c r="BO22" s="212">
        <f t="shared" si="31"/>
        <v>14.1</v>
      </c>
    </row>
    <row r="23" spans="1:67" s="119" customFormat="1" ht="13.5">
      <c r="A23" s="108">
        <v>16</v>
      </c>
      <c r="B23" s="120" t="s">
        <v>433</v>
      </c>
      <c r="C23" s="110"/>
      <c r="D23" s="111">
        <f t="shared" si="0"/>
        <v>0</v>
      </c>
      <c r="E23" s="111">
        <f t="shared" si="1"/>
        <v>0</v>
      </c>
      <c r="F23" s="110">
        <v>1</v>
      </c>
      <c r="G23" s="111">
        <v>4.6219999999999999</v>
      </c>
      <c r="H23" s="111">
        <f t="shared" si="2"/>
        <v>27.731999999999999</v>
      </c>
      <c r="I23" s="112">
        <f t="shared" si="3"/>
        <v>1</v>
      </c>
      <c r="J23" s="112">
        <f t="shared" si="3"/>
        <v>4.6219999999999999</v>
      </c>
      <c r="K23" s="112">
        <f t="shared" si="3"/>
        <v>27.731999999999999</v>
      </c>
      <c r="L23" s="113"/>
      <c r="M23" s="111">
        <f t="shared" si="4"/>
        <v>0</v>
      </c>
      <c r="N23" s="111">
        <f t="shared" si="5"/>
        <v>0</v>
      </c>
      <c r="O23" s="110">
        <v>1</v>
      </c>
      <c r="P23" s="111">
        <v>4.6219999999999999</v>
      </c>
      <c r="Q23" s="111">
        <f t="shared" si="6"/>
        <v>27.731999999999999</v>
      </c>
      <c r="R23" s="112">
        <f t="shared" si="7"/>
        <v>1</v>
      </c>
      <c r="S23" s="112">
        <f t="shared" si="7"/>
        <v>4.6219999999999999</v>
      </c>
      <c r="T23" s="112">
        <f t="shared" si="7"/>
        <v>27.731999999999999</v>
      </c>
      <c r="U23" s="113"/>
      <c r="V23" s="110">
        <f t="shared" si="8"/>
        <v>0</v>
      </c>
      <c r="W23" s="111">
        <f t="shared" si="9"/>
        <v>0</v>
      </c>
      <c r="X23" s="111"/>
      <c r="Y23" s="111"/>
      <c r="Z23" s="111">
        <f t="shared" si="10"/>
        <v>0</v>
      </c>
      <c r="AA23" s="112">
        <f t="shared" si="11"/>
        <v>0</v>
      </c>
      <c r="AB23" s="112">
        <f t="shared" si="11"/>
        <v>0</v>
      </c>
      <c r="AC23" s="112">
        <f t="shared" si="11"/>
        <v>0</v>
      </c>
      <c r="AD23" s="113"/>
      <c r="AE23" s="111">
        <f t="shared" si="12"/>
        <v>0</v>
      </c>
      <c r="AF23" s="111">
        <f t="shared" si="13"/>
        <v>0</v>
      </c>
      <c r="AG23" s="110"/>
      <c r="AH23" s="111"/>
      <c r="AI23" s="111">
        <f t="shared" si="14"/>
        <v>0</v>
      </c>
      <c r="AJ23" s="111">
        <f t="shared" si="15"/>
        <v>0</v>
      </c>
      <c r="AK23" s="111">
        <f t="shared" si="15"/>
        <v>0</v>
      </c>
      <c r="AL23" s="111">
        <f t="shared" si="15"/>
        <v>0</v>
      </c>
      <c r="AM23" s="114"/>
      <c r="AN23" s="111">
        <f t="shared" si="16"/>
        <v>0</v>
      </c>
      <c r="AO23" s="115">
        <f t="shared" si="17"/>
        <v>0</v>
      </c>
      <c r="AP23" s="110"/>
      <c r="AQ23" s="115"/>
      <c r="AR23" s="111">
        <f t="shared" si="18"/>
        <v>0</v>
      </c>
      <c r="AS23" s="115">
        <f t="shared" si="19"/>
        <v>0</v>
      </c>
      <c r="AT23" s="111">
        <f t="shared" si="19"/>
        <v>0</v>
      </c>
      <c r="AU23" s="115">
        <f t="shared" si="19"/>
        <v>0</v>
      </c>
      <c r="AV23" s="113"/>
      <c r="AW23" s="110">
        <f t="shared" si="20"/>
        <v>0</v>
      </c>
      <c r="AX23" s="116">
        <f t="shared" si="21"/>
        <v>0</v>
      </c>
      <c r="AY23" s="110"/>
      <c r="AZ23" s="116"/>
      <c r="BA23" s="110">
        <f t="shared" si="22"/>
        <v>0</v>
      </c>
      <c r="BB23" s="116">
        <f t="shared" si="23"/>
        <v>0</v>
      </c>
      <c r="BC23" s="110">
        <f t="shared" si="23"/>
        <v>0</v>
      </c>
      <c r="BD23" s="116">
        <f t="shared" si="23"/>
        <v>0</v>
      </c>
      <c r="BE23" s="117">
        <f t="shared" si="24"/>
        <v>0</v>
      </c>
      <c r="BF23" s="118">
        <f t="shared" si="25"/>
        <v>0</v>
      </c>
      <c r="BG23" s="118">
        <f t="shared" si="26"/>
        <v>0</v>
      </c>
      <c r="BH23" s="117">
        <f t="shared" si="27"/>
        <v>1</v>
      </c>
      <c r="BI23" s="118">
        <f t="shared" si="27"/>
        <v>4.6219999999999999</v>
      </c>
      <c r="BJ23" s="118">
        <f t="shared" si="28"/>
        <v>27.731999999999999</v>
      </c>
      <c r="BK23" s="118">
        <f t="shared" si="29"/>
        <v>1</v>
      </c>
      <c r="BL23" s="118">
        <f t="shared" si="29"/>
        <v>4.6219999999999999</v>
      </c>
      <c r="BM23" s="118">
        <f t="shared" si="29"/>
        <v>27.731999999999999</v>
      </c>
      <c r="BN23" s="211">
        <f t="shared" si="30"/>
        <v>13.866</v>
      </c>
      <c r="BO23" s="212">
        <f t="shared" si="31"/>
        <v>13.9</v>
      </c>
    </row>
    <row r="24" spans="1:67" s="119" customFormat="1" ht="13.5">
      <c r="A24" s="108">
        <v>17</v>
      </c>
      <c r="B24" s="120" t="s">
        <v>434</v>
      </c>
      <c r="C24" s="110"/>
      <c r="D24" s="111">
        <f t="shared" si="0"/>
        <v>0</v>
      </c>
      <c r="E24" s="111">
        <f t="shared" si="1"/>
        <v>0</v>
      </c>
      <c r="F24" s="110">
        <v>1</v>
      </c>
      <c r="G24" s="111">
        <v>4.6220000000000141</v>
      </c>
      <c r="H24" s="111">
        <f t="shared" si="2"/>
        <v>27.732000000000085</v>
      </c>
      <c r="I24" s="112">
        <f t="shared" si="3"/>
        <v>1</v>
      </c>
      <c r="J24" s="112">
        <f t="shared" si="3"/>
        <v>4.6220000000000141</v>
      </c>
      <c r="K24" s="112">
        <f t="shared" si="3"/>
        <v>27.732000000000085</v>
      </c>
      <c r="L24" s="113"/>
      <c r="M24" s="111">
        <f t="shared" si="4"/>
        <v>0</v>
      </c>
      <c r="N24" s="111">
        <f t="shared" si="5"/>
        <v>0</v>
      </c>
      <c r="O24" s="110">
        <v>1</v>
      </c>
      <c r="P24" s="111">
        <v>4.6220000000000141</v>
      </c>
      <c r="Q24" s="111">
        <f t="shared" si="6"/>
        <v>27.732000000000085</v>
      </c>
      <c r="R24" s="112">
        <f t="shared" si="7"/>
        <v>1</v>
      </c>
      <c r="S24" s="112">
        <f t="shared" si="7"/>
        <v>4.6220000000000141</v>
      </c>
      <c r="T24" s="112">
        <f t="shared" si="7"/>
        <v>27.732000000000085</v>
      </c>
      <c r="U24" s="113"/>
      <c r="V24" s="110">
        <f t="shared" si="8"/>
        <v>0</v>
      </c>
      <c r="W24" s="111">
        <f t="shared" si="9"/>
        <v>0</v>
      </c>
      <c r="X24" s="111"/>
      <c r="Y24" s="111"/>
      <c r="Z24" s="111">
        <f t="shared" si="10"/>
        <v>0</v>
      </c>
      <c r="AA24" s="112">
        <f t="shared" si="11"/>
        <v>0</v>
      </c>
      <c r="AB24" s="112">
        <f t="shared" si="11"/>
        <v>0</v>
      </c>
      <c r="AC24" s="112">
        <f t="shared" si="11"/>
        <v>0</v>
      </c>
      <c r="AD24" s="113"/>
      <c r="AE24" s="111">
        <f t="shared" si="12"/>
        <v>0</v>
      </c>
      <c r="AF24" s="111">
        <f t="shared" si="13"/>
        <v>0</v>
      </c>
      <c r="AG24" s="110"/>
      <c r="AH24" s="111"/>
      <c r="AI24" s="111">
        <f t="shared" si="14"/>
        <v>0</v>
      </c>
      <c r="AJ24" s="111">
        <f t="shared" si="15"/>
        <v>0</v>
      </c>
      <c r="AK24" s="111">
        <f t="shared" si="15"/>
        <v>0</v>
      </c>
      <c r="AL24" s="111">
        <f t="shared" si="15"/>
        <v>0</v>
      </c>
      <c r="AM24" s="114"/>
      <c r="AN24" s="111">
        <f t="shared" si="16"/>
        <v>0</v>
      </c>
      <c r="AO24" s="115">
        <f t="shared" si="17"/>
        <v>0</v>
      </c>
      <c r="AP24" s="110"/>
      <c r="AQ24" s="115"/>
      <c r="AR24" s="111">
        <f t="shared" si="18"/>
        <v>0</v>
      </c>
      <c r="AS24" s="115">
        <f t="shared" si="19"/>
        <v>0</v>
      </c>
      <c r="AT24" s="111">
        <f t="shared" si="19"/>
        <v>0</v>
      </c>
      <c r="AU24" s="115">
        <f t="shared" si="19"/>
        <v>0</v>
      </c>
      <c r="AV24" s="113"/>
      <c r="AW24" s="110">
        <f t="shared" si="20"/>
        <v>0</v>
      </c>
      <c r="AX24" s="116">
        <f t="shared" si="21"/>
        <v>0</v>
      </c>
      <c r="AY24" s="110"/>
      <c r="AZ24" s="116"/>
      <c r="BA24" s="110">
        <f t="shared" si="22"/>
        <v>0</v>
      </c>
      <c r="BB24" s="116">
        <f t="shared" si="23"/>
        <v>0</v>
      </c>
      <c r="BC24" s="110">
        <f t="shared" si="23"/>
        <v>0</v>
      </c>
      <c r="BD24" s="116">
        <f t="shared" si="23"/>
        <v>0</v>
      </c>
      <c r="BE24" s="117">
        <f t="shared" si="24"/>
        <v>0</v>
      </c>
      <c r="BF24" s="118">
        <f t="shared" si="25"/>
        <v>0</v>
      </c>
      <c r="BG24" s="118">
        <f t="shared" si="26"/>
        <v>0</v>
      </c>
      <c r="BH24" s="117">
        <f t="shared" si="27"/>
        <v>1</v>
      </c>
      <c r="BI24" s="118">
        <f t="shared" si="27"/>
        <v>4.6220000000000141</v>
      </c>
      <c r="BJ24" s="118">
        <f t="shared" si="28"/>
        <v>27.732000000000085</v>
      </c>
      <c r="BK24" s="118">
        <f t="shared" si="29"/>
        <v>1</v>
      </c>
      <c r="BL24" s="118">
        <f t="shared" si="29"/>
        <v>4.6220000000000141</v>
      </c>
      <c r="BM24" s="118">
        <f t="shared" si="29"/>
        <v>27.732000000000085</v>
      </c>
      <c r="BN24" s="211">
        <f t="shared" si="30"/>
        <v>13.866000000000042</v>
      </c>
      <c r="BO24" s="212">
        <f t="shared" si="31"/>
        <v>13.9</v>
      </c>
    </row>
    <row r="25" spans="1:67" s="119" customFormat="1" ht="13.5">
      <c r="A25" s="108">
        <v>18</v>
      </c>
      <c r="B25" s="120" t="s">
        <v>435</v>
      </c>
      <c r="C25" s="110"/>
      <c r="D25" s="111">
        <f t="shared" si="0"/>
        <v>0</v>
      </c>
      <c r="E25" s="111">
        <f t="shared" si="1"/>
        <v>0</v>
      </c>
      <c r="F25" s="110">
        <v>2</v>
      </c>
      <c r="G25" s="111">
        <v>1.6439999999999999</v>
      </c>
      <c r="H25" s="111">
        <f t="shared" si="2"/>
        <v>9.863999999999999</v>
      </c>
      <c r="I25" s="112">
        <f t="shared" si="3"/>
        <v>2</v>
      </c>
      <c r="J25" s="112">
        <f t="shared" si="3"/>
        <v>1.6439999999999999</v>
      </c>
      <c r="K25" s="112">
        <f t="shared" si="3"/>
        <v>9.863999999999999</v>
      </c>
      <c r="L25" s="113"/>
      <c r="M25" s="111">
        <f t="shared" si="4"/>
        <v>0</v>
      </c>
      <c r="N25" s="111">
        <f t="shared" si="5"/>
        <v>0</v>
      </c>
      <c r="O25" s="110">
        <v>0</v>
      </c>
      <c r="P25" s="111">
        <v>0</v>
      </c>
      <c r="Q25" s="111">
        <f t="shared" si="6"/>
        <v>0</v>
      </c>
      <c r="R25" s="112">
        <f t="shared" si="7"/>
        <v>0</v>
      </c>
      <c r="S25" s="112">
        <f t="shared" si="7"/>
        <v>0</v>
      </c>
      <c r="T25" s="112">
        <f t="shared" si="7"/>
        <v>0</v>
      </c>
      <c r="U25" s="113">
        <v>28</v>
      </c>
      <c r="V25" s="110">
        <f t="shared" si="8"/>
        <v>131.15200000000002</v>
      </c>
      <c r="W25" s="111">
        <f t="shared" si="9"/>
        <v>786.91200000000003</v>
      </c>
      <c r="X25" s="111">
        <v>6</v>
      </c>
      <c r="Y25" s="111">
        <v>22.931999999999999</v>
      </c>
      <c r="Z25" s="111">
        <f t="shared" si="10"/>
        <v>137.59199999999998</v>
      </c>
      <c r="AA25" s="112">
        <f t="shared" si="11"/>
        <v>34</v>
      </c>
      <c r="AB25" s="112">
        <f t="shared" si="11"/>
        <v>154.084</v>
      </c>
      <c r="AC25" s="112">
        <f t="shared" si="11"/>
        <v>924.50400000000002</v>
      </c>
      <c r="AD25" s="113">
        <v>4</v>
      </c>
      <c r="AE25" s="111">
        <f t="shared" si="12"/>
        <v>18.736000000000001</v>
      </c>
      <c r="AF25" s="111">
        <f t="shared" si="13"/>
        <v>112.416</v>
      </c>
      <c r="AG25" s="110"/>
      <c r="AH25" s="111"/>
      <c r="AI25" s="111">
        <f t="shared" si="14"/>
        <v>0</v>
      </c>
      <c r="AJ25" s="111">
        <f t="shared" si="15"/>
        <v>4</v>
      </c>
      <c r="AK25" s="111">
        <f t="shared" si="15"/>
        <v>18.736000000000001</v>
      </c>
      <c r="AL25" s="111">
        <f t="shared" si="15"/>
        <v>112.416</v>
      </c>
      <c r="AM25" s="114"/>
      <c r="AN25" s="111">
        <f t="shared" si="16"/>
        <v>0</v>
      </c>
      <c r="AO25" s="115">
        <f t="shared" si="17"/>
        <v>0</v>
      </c>
      <c r="AP25" s="110"/>
      <c r="AQ25" s="115"/>
      <c r="AR25" s="111">
        <f t="shared" si="18"/>
        <v>0</v>
      </c>
      <c r="AS25" s="115">
        <f t="shared" si="19"/>
        <v>0</v>
      </c>
      <c r="AT25" s="111">
        <f t="shared" si="19"/>
        <v>0</v>
      </c>
      <c r="AU25" s="115">
        <f t="shared" si="19"/>
        <v>0</v>
      </c>
      <c r="AV25" s="113"/>
      <c r="AW25" s="110">
        <f t="shared" si="20"/>
        <v>0</v>
      </c>
      <c r="AX25" s="116">
        <f t="shared" si="21"/>
        <v>0</v>
      </c>
      <c r="AY25" s="110"/>
      <c r="AZ25" s="116"/>
      <c r="BA25" s="110">
        <f t="shared" si="22"/>
        <v>0</v>
      </c>
      <c r="BB25" s="116">
        <f t="shared" si="23"/>
        <v>0</v>
      </c>
      <c r="BC25" s="110">
        <f t="shared" si="23"/>
        <v>0</v>
      </c>
      <c r="BD25" s="116">
        <f t="shared" si="23"/>
        <v>0</v>
      </c>
      <c r="BE25" s="117">
        <f t="shared" si="24"/>
        <v>28</v>
      </c>
      <c r="BF25" s="118">
        <f t="shared" si="25"/>
        <v>131.15200000000002</v>
      </c>
      <c r="BG25" s="118">
        <f t="shared" si="26"/>
        <v>786.91200000000003</v>
      </c>
      <c r="BH25" s="117">
        <f t="shared" si="27"/>
        <v>8</v>
      </c>
      <c r="BI25" s="118">
        <f t="shared" si="27"/>
        <v>24.575999999999997</v>
      </c>
      <c r="BJ25" s="118">
        <f t="shared" si="28"/>
        <v>147.45599999999999</v>
      </c>
      <c r="BK25" s="118">
        <f t="shared" si="29"/>
        <v>36</v>
      </c>
      <c r="BL25" s="118">
        <f t="shared" si="29"/>
        <v>155.72800000000001</v>
      </c>
      <c r="BM25" s="118">
        <f t="shared" si="29"/>
        <v>934.36800000000005</v>
      </c>
      <c r="BN25" s="211">
        <f t="shared" si="30"/>
        <v>467.18400000000003</v>
      </c>
      <c r="BO25" s="212">
        <f t="shared" si="31"/>
        <v>467.2</v>
      </c>
    </row>
    <row r="26" spans="1:67" s="119" customFormat="1" ht="13.5">
      <c r="A26" s="108">
        <v>19</v>
      </c>
      <c r="B26" s="120" t="s">
        <v>436</v>
      </c>
      <c r="C26" s="110">
        <v>1</v>
      </c>
      <c r="D26" s="111">
        <f t="shared" si="0"/>
        <v>4.6840000000000002</v>
      </c>
      <c r="E26" s="111">
        <f t="shared" si="1"/>
        <v>28.103999999999999</v>
      </c>
      <c r="F26" s="110"/>
      <c r="G26" s="111"/>
      <c r="H26" s="111">
        <f t="shared" si="2"/>
        <v>0</v>
      </c>
      <c r="I26" s="112">
        <f t="shared" si="3"/>
        <v>1</v>
      </c>
      <c r="J26" s="112">
        <f t="shared" si="3"/>
        <v>4.6840000000000002</v>
      </c>
      <c r="K26" s="112">
        <f t="shared" si="3"/>
        <v>28.103999999999999</v>
      </c>
      <c r="L26" s="113">
        <v>1</v>
      </c>
      <c r="M26" s="111">
        <f t="shared" si="4"/>
        <v>4.6840000000000002</v>
      </c>
      <c r="N26" s="111">
        <f t="shared" si="5"/>
        <v>28.103999999999999</v>
      </c>
      <c r="O26" s="110">
        <v>0</v>
      </c>
      <c r="P26" s="111">
        <v>0</v>
      </c>
      <c r="Q26" s="111">
        <f t="shared" si="6"/>
        <v>0</v>
      </c>
      <c r="R26" s="112">
        <f t="shared" si="7"/>
        <v>1</v>
      </c>
      <c r="S26" s="112">
        <f t="shared" si="7"/>
        <v>4.6840000000000002</v>
      </c>
      <c r="T26" s="112">
        <f t="shared" si="7"/>
        <v>28.103999999999999</v>
      </c>
      <c r="U26" s="113"/>
      <c r="V26" s="110">
        <f t="shared" si="8"/>
        <v>0</v>
      </c>
      <c r="W26" s="111">
        <f t="shared" si="9"/>
        <v>0</v>
      </c>
      <c r="X26" s="111"/>
      <c r="Y26" s="111"/>
      <c r="Z26" s="111">
        <f t="shared" si="10"/>
        <v>0</v>
      </c>
      <c r="AA26" s="112">
        <f t="shared" si="11"/>
        <v>0</v>
      </c>
      <c r="AB26" s="112">
        <f t="shared" si="11"/>
        <v>0</v>
      </c>
      <c r="AC26" s="112">
        <f t="shared" si="11"/>
        <v>0</v>
      </c>
      <c r="AD26" s="113"/>
      <c r="AE26" s="111">
        <f t="shared" si="12"/>
        <v>0</v>
      </c>
      <c r="AF26" s="111">
        <f t="shared" si="13"/>
        <v>0</v>
      </c>
      <c r="AG26" s="110"/>
      <c r="AH26" s="111"/>
      <c r="AI26" s="111">
        <f t="shared" si="14"/>
        <v>0</v>
      </c>
      <c r="AJ26" s="111">
        <f t="shared" si="15"/>
        <v>0</v>
      </c>
      <c r="AK26" s="111">
        <f t="shared" si="15"/>
        <v>0</v>
      </c>
      <c r="AL26" s="111">
        <f t="shared" si="15"/>
        <v>0</v>
      </c>
      <c r="AM26" s="114"/>
      <c r="AN26" s="111">
        <f t="shared" si="16"/>
        <v>0</v>
      </c>
      <c r="AO26" s="115">
        <f t="shared" si="17"/>
        <v>0</v>
      </c>
      <c r="AP26" s="110"/>
      <c r="AQ26" s="115"/>
      <c r="AR26" s="111">
        <f t="shared" si="18"/>
        <v>0</v>
      </c>
      <c r="AS26" s="115">
        <f t="shared" si="19"/>
        <v>0</v>
      </c>
      <c r="AT26" s="111">
        <f t="shared" si="19"/>
        <v>0</v>
      </c>
      <c r="AU26" s="115">
        <f t="shared" si="19"/>
        <v>0</v>
      </c>
      <c r="AV26" s="113"/>
      <c r="AW26" s="110">
        <f t="shared" si="20"/>
        <v>0</v>
      </c>
      <c r="AX26" s="116">
        <f t="shared" si="21"/>
        <v>0</v>
      </c>
      <c r="AY26" s="110"/>
      <c r="AZ26" s="116"/>
      <c r="BA26" s="110">
        <f t="shared" si="22"/>
        <v>0</v>
      </c>
      <c r="BB26" s="116">
        <f t="shared" si="23"/>
        <v>0</v>
      </c>
      <c r="BC26" s="110">
        <f t="shared" si="23"/>
        <v>0</v>
      </c>
      <c r="BD26" s="116">
        <f t="shared" si="23"/>
        <v>0</v>
      </c>
      <c r="BE26" s="117">
        <f t="shared" si="24"/>
        <v>1</v>
      </c>
      <c r="BF26" s="118">
        <f t="shared" si="25"/>
        <v>4.6840000000000002</v>
      </c>
      <c r="BG26" s="118">
        <f t="shared" si="26"/>
        <v>28.103999999999999</v>
      </c>
      <c r="BH26" s="117">
        <f t="shared" si="27"/>
        <v>0</v>
      </c>
      <c r="BI26" s="118">
        <f t="shared" si="27"/>
        <v>0</v>
      </c>
      <c r="BJ26" s="118">
        <f t="shared" si="28"/>
        <v>0</v>
      </c>
      <c r="BK26" s="118">
        <f t="shared" si="29"/>
        <v>1</v>
      </c>
      <c r="BL26" s="118">
        <f t="shared" si="29"/>
        <v>4.6840000000000002</v>
      </c>
      <c r="BM26" s="118">
        <f t="shared" si="29"/>
        <v>28.103999999999999</v>
      </c>
      <c r="BN26" s="211">
        <f t="shared" si="30"/>
        <v>14.052</v>
      </c>
      <c r="BO26" s="212">
        <f t="shared" si="31"/>
        <v>14.1</v>
      </c>
    </row>
    <row r="27" spans="1:67" s="119" customFormat="1" ht="13.5">
      <c r="A27" s="108">
        <v>20</v>
      </c>
      <c r="B27" s="120" t="s">
        <v>437</v>
      </c>
      <c r="C27" s="110">
        <v>1</v>
      </c>
      <c r="D27" s="111">
        <f t="shared" si="0"/>
        <v>4.6840000000000002</v>
      </c>
      <c r="E27" s="111">
        <f t="shared" si="1"/>
        <v>28.103999999999999</v>
      </c>
      <c r="F27" s="110"/>
      <c r="G27" s="111"/>
      <c r="H27" s="111">
        <f t="shared" si="2"/>
        <v>0</v>
      </c>
      <c r="I27" s="112">
        <f t="shared" si="3"/>
        <v>1</v>
      </c>
      <c r="J27" s="112">
        <f t="shared" si="3"/>
        <v>4.6840000000000002</v>
      </c>
      <c r="K27" s="112">
        <f t="shared" si="3"/>
        <v>28.103999999999999</v>
      </c>
      <c r="L27" s="113">
        <v>1</v>
      </c>
      <c r="M27" s="111">
        <f t="shared" si="4"/>
        <v>4.6840000000000002</v>
      </c>
      <c r="N27" s="111">
        <f t="shared" si="5"/>
        <v>28.103999999999999</v>
      </c>
      <c r="O27" s="110">
        <v>0</v>
      </c>
      <c r="P27" s="111">
        <v>0</v>
      </c>
      <c r="Q27" s="111">
        <f t="shared" si="6"/>
        <v>0</v>
      </c>
      <c r="R27" s="112">
        <f t="shared" si="7"/>
        <v>1</v>
      </c>
      <c r="S27" s="112">
        <f t="shared" si="7"/>
        <v>4.6840000000000002</v>
      </c>
      <c r="T27" s="112">
        <f t="shared" si="7"/>
        <v>28.103999999999999</v>
      </c>
      <c r="U27" s="113"/>
      <c r="V27" s="110">
        <f t="shared" si="8"/>
        <v>0</v>
      </c>
      <c r="W27" s="111">
        <f t="shared" si="9"/>
        <v>0</v>
      </c>
      <c r="X27" s="111"/>
      <c r="Y27" s="111"/>
      <c r="Z27" s="111">
        <f t="shared" si="10"/>
        <v>0</v>
      </c>
      <c r="AA27" s="112">
        <f t="shared" si="11"/>
        <v>0</v>
      </c>
      <c r="AB27" s="112">
        <f t="shared" si="11"/>
        <v>0</v>
      </c>
      <c r="AC27" s="112">
        <f t="shared" si="11"/>
        <v>0</v>
      </c>
      <c r="AD27" s="113"/>
      <c r="AE27" s="111">
        <f t="shared" si="12"/>
        <v>0</v>
      </c>
      <c r="AF27" s="111">
        <f t="shared" si="13"/>
        <v>0</v>
      </c>
      <c r="AG27" s="110"/>
      <c r="AH27" s="111"/>
      <c r="AI27" s="111">
        <f t="shared" si="14"/>
        <v>0</v>
      </c>
      <c r="AJ27" s="111">
        <f t="shared" si="15"/>
        <v>0</v>
      </c>
      <c r="AK27" s="111">
        <f t="shared" si="15"/>
        <v>0</v>
      </c>
      <c r="AL27" s="111">
        <f t="shared" si="15"/>
        <v>0</v>
      </c>
      <c r="AM27" s="114"/>
      <c r="AN27" s="111">
        <f t="shared" si="16"/>
        <v>0</v>
      </c>
      <c r="AO27" s="115">
        <f t="shared" si="17"/>
        <v>0</v>
      </c>
      <c r="AP27" s="110"/>
      <c r="AQ27" s="115"/>
      <c r="AR27" s="111">
        <f t="shared" si="18"/>
        <v>0</v>
      </c>
      <c r="AS27" s="115">
        <f t="shared" si="19"/>
        <v>0</v>
      </c>
      <c r="AT27" s="111">
        <f t="shared" si="19"/>
        <v>0</v>
      </c>
      <c r="AU27" s="115">
        <f t="shared" si="19"/>
        <v>0</v>
      </c>
      <c r="AV27" s="113"/>
      <c r="AW27" s="110">
        <f t="shared" si="20"/>
        <v>0</v>
      </c>
      <c r="AX27" s="116">
        <f t="shared" si="21"/>
        <v>0</v>
      </c>
      <c r="AY27" s="110"/>
      <c r="AZ27" s="116"/>
      <c r="BA27" s="110">
        <f t="shared" si="22"/>
        <v>0</v>
      </c>
      <c r="BB27" s="116">
        <f t="shared" si="23"/>
        <v>0</v>
      </c>
      <c r="BC27" s="110">
        <f t="shared" si="23"/>
        <v>0</v>
      </c>
      <c r="BD27" s="116">
        <f t="shared" si="23"/>
        <v>0</v>
      </c>
      <c r="BE27" s="117">
        <f t="shared" si="24"/>
        <v>1</v>
      </c>
      <c r="BF27" s="118">
        <f t="shared" si="25"/>
        <v>4.6840000000000002</v>
      </c>
      <c r="BG27" s="118">
        <f t="shared" si="26"/>
        <v>28.103999999999999</v>
      </c>
      <c r="BH27" s="117">
        <f t="shared" si="27"/>
        <v>0</v>
      </c>
      <c r="BI27" s="118">
        <f t="shared" si="27"/>
        <v>0</v>
      </c>
      <c r="BJ27" s="118">
        <f t="shared" si="28"/>
        <v>0</v>
      </c>
      <c r="BK27" s="118">
        <f t="shared" si="29"/>
        <v>1</v>
      </c>
      <c r="BL27" s="118">
        <f t="shared" si="29"/>
        <v>4.6840000000000002</v>
      </c>
      <c r="BM27" s="118">
        <f t="shared" si="29"/>
        <v>28.103999999999999</v>
      </c>
      <c r="BN27" s="211">
        <f t="shared" si="30"/>
        <v>14.052</v>
      </c>
      <c r="BO27" s="212">
        <f t="shared" si="31"/>
        <v>14.1</v>
      </c>
    </row>
    <row r="28" spans="1:67" s="119" customFormat="1" ht="13.5">
      <c r="A28" s="108">
        <v>21</v>
      </c>
      <c r="B28" s="120" t="s">
        <v>438</v>
      </c>
      <c r="C28" s="110"/>
      <c r="D28" s="111">
        <f t="shared" si="0"/>
        <v>0</v>
      </c>
      <c r="E28" s="111">
        <f t="shared" si="1"/>
        <v>0</v>
      </c>
      <c r="F28" s="110">
        <v>1</v>
      </c>
      <c r="G28" s="111">
        <v>2.8220000000000001</v>
      </c>
      <c r="H28" s="111">
        <f t="shared" si="2"/>
        <v>16.932000000000002</v>
      </c>
      <c r="I28" s="112">
        <f t="shared" si="3"/>
        <v>1</v>
      </c>
      <c r="J28" s="112">
        <f t="shared" si="3"/>
        <v>2.8220000000000001</v>
      </c>
      <c r="K28" s="112">
        <f t="shared" si="3"/>
        <v>16.932000000000002</v>
      </c>
      <c r="L28" s="113"/>
      <c r="M28" s="111">
        <f t="shared" si="4"/>
        <v>0</v>
      </c>
      <c r="N28" s="111">
        <f t="shared" si="5"/>
        <v>0</v>
      </c>
      <c r="O28" s="110">
        <v>0</v>
      </c>
      <c r="P28" s="111">
        <v>0</v>
      </c>
      <c r="Q28" s="111">
        <f t="shared" si="6"/>
        <v>0</v>
      </c>
      <c r="R28" s="112">
        <f t="shared" si="7"/>
        <v>0</v>
      </c>
      <c r="S28" s="112">
        <f t="shared" si="7"/>
        <v>0</v>
      </c>
      <c r="T28" s="112">
        <f t="shared" si="7"/>
        <v>0</v>
      </c>
      <c r="U28" s="113"/>
      <c r="V28" s="110">
        <f t="shared" si="8"/>
        <v>0</v>
      </c>
      <c r="W28" s="111">
        <f t="shared" si="9"/>
        <v>0</v>
      </c>
      <c r="X28" s="111">
        <v>6</v>
      </c>
      <c r="Y28" s="111">
        <v>21.931999999999999</v>
      </c>
      <c r="Z28" s="111">
        <f t="shared" si="10"/>
        <v>131.59199999999998</v>
      </c>
      <c r="AA28" s="112">
        <f t="shared" si="11"/>
        <v>6</v>
      </c>
      <c r="AB28" s="112">
        <f t="shared" si="11"/>
        <v>21.931999999999999</v>
      </c>
      <c r="AC28" s="112">
        <f t="shared" si="11"/>
        <v>131.59199999999998</v>
      </c>
      <c r="AD28" s="113"/>
      <c r="AE28" s="111">
        <f t="shared" si="12"/>
        <v>0</v>
      </c>
      <c r="AF28" s="111">
        <f t="shared" si="13"/>
        <v>0</v>
      </c>
      <c r="AG28" s="110"/>
      <c r="AH28" s="111"/>
      <c r="AI28" s="111">
        <f t="shared" si="14"/>
        <v>0</v>
      </c>
      <c r="AJ28" s="111">
        <f t="shared" si="15"/>
        <v>0</v>
      </c>
      <c r="AK28" s="111">
        <f t="shared" si="15"/>
        <v>0</v>
      </c>
      <c r="AL28" s="111">
        <f t="shared" si="15"/>
        <v>0</v>
      </c>
      <c r="AM28" s="114"/>
      <c r="AN28" s="111">
        <f t="shared" si="16"/>
        <v>0</v>
      </c>
      <c r="AO28" s="115">
        <f t="shared" si="17"/>
        <v>0</v>
      </c>
      <c r="AP28" s="110"/>
      <c r="AQ28" s="115"/>
      <c r="AR28" s="111">
        <f t="shared" si="18"/>
        <v>0</v>
      </c>
      <c r="AS28" s="115">
        <f t="shared" si="19"/>
        <v>0</v>
      </c>
      <c r="AT28" s="111">
        <f t="shared" si="19"/>
        <v>0</v>
      </c>
      <c r="AU28" s="115">
        <f t="shared" si="19"/>
        <v>0</v>
      </c>
      <c r="AV28" s="113"/>
      <c r="AW28" s="110">
        <f t="shared" si="20"/>
        <v>0</v>
      </c>
      <c r="AX28" s="116">
        <f t="shared" si="21"/>
        <v>0</v>
      </c>
      <c r="AY28" s="110"/>
      <c r="AZ28" s="116"/>
      <c r="BA28" s="110">
        <f t="shared" si="22"/>
        <v>0</v>
      </c>
      <c r="BB28" s="116">
        <f t="shared" si="23"/>
        <v>0</v>
      </c>
      <c r="BC28" s="110">
        <f t="shared" si="23"/>
        <v>0</v>
      </c>
      <c r="BD28" s="116">
        <f t="shared" si="23"/>
        <v>0</v>
      </c>
      <c r="BE28" s="117">
        <f t="shared" si="24"/>
        <v>0</v>
      </c>
      <c r="BF28" s="118">
        <f t="shared" si="25"/>
        <v>0</v>
      </c>
      <c r="BG28" s="118">
        <f t="shared" si="26"/>
        <v>0</v>
      </c>
      <c r="BH28" s="117">
        <f t="shared" si="27"/>
        <v>7</v>
      </c>
      <c r="BI28" s="118">
        <f t="shared" si="27"/>
        <v>24.753999999999998</v>
      </c>
      <c r="BJ28" s="118">
        <f t="shared" si="28"/>
        <v>148.524</v>
      </c>
      <c r="BK28" s="118">
        <f t="shared" si="29"/>
        <v>7</v>
      </c>
      <c r="BL28" s="118">
        <f t="shared" si="29"/>
        <v>24.753999999999998</v>
      </c>
      <c r="BM28" s="118">
        <f t="shared" si="29"/>
        <v>148.524</v>
      </c>
      <c r="BN28" s="211">
        <f t="shared" si="30"/>
        <v>74.262</v>
      </c>
      <c r="BO28" s="212">
        <f t="shared" si="31"/>
        <v>74.3</v>
      </c>
    </row>
    <row r="29" spans="1:67" s="119" customFormat="1" ht="13.5">
      <c r="A29" s="108">
        <v>22</v>
      </c>
      <c r="B29" s="120" t="s">
        <v>439</v>
      </c>
      <c r="C29" s="110"/>
      <c r="D29" s="111">
        <f t="shared" si="0"/>
        <v>0</v>
      </c>
      <c r="E29" s="111">
        <f t="shared" si="1"/>
        <v>0</v>
      </c>
      <c r="F29" s="110"/>
      <c r="G29" s="111"/>
      <c r="H29" s="111">
        <f t="shared" si="2"/>
        <v>0</v>
      </c>
      <c r="I29" s="112">
        <f t="shared" si="3"/>
        <v>0</v>
      </c>
      <c r="J29" s="112">
        <f t="shared" si="3"/>
        <v>0</v>
      </c>
      <c r="K29" s="112">
        <f t="shared" si="3"/>
        <v>0</v>
      </c>
      <c r="L29" s="113"/>
      <c r="M29" s="111">
        <f t="shared" si="4"/>
        <v>0</v>
      </c>
      <c r="N29" s="111">
        <f t="shared" si="5"/>
        <v>0</v>
      </c>
      <c r="O29" s="110">
        <v>0</v>
      </c>
      <c r="P29" s="111">
        <v>0</v>
      </c>
      <c r="Q29" s="111">
        <f t="shared" si="6"/>
        <v>0</v>
      </c>
      <c r="R29" s="112">
        <f t="shared" si="7"/>
        <v>0</v>
      </c>
      <c r="S29" s="112">
        <f t="shared" si="7"/>
        <v>0</v>
      </c>
      <c r="T29" s="112">
        <f t="shared" si="7"/>
        <v>0</v>
      </c>
      <c r="U29" s="113"/>
      <c r="V29" s="110">
        <f t="shared" si="8"/>
        <v>0</v>
      </c>
      <c r="W29" s="111">
        <f t="shared" si="9"/>
        <v>0</v>
      </c>
      <c r="X29" s="111">
        <v>8</v>
      </c>
      <c r="Y29" s="111">
        <v>27.576000000000022</v>
      </c>
      <c r="Z29" s="111">
        <f t="shared" si="10"/>
        <v>165.45600000000013</v>
      </c>
      <c r="AA29" s="112">
        <f t="shared" si="11"/>
        <v>8</v>
      </c>
      <c r="AB29" s="112">
        <f t="shared" si="11"/>
        <v>27.576000000000022</v>
      </c>
      <c r="AC29" s="112">
        <f t="shared" si="11"/>
        <v>165.45600000000013</v>
      </c>
      <c r="AD29" s="113"/>
      <c r="AE29" s="111">
        <f t="shared" si="12"/>
        <v>0</v>
      </c>
      <c r="AF29" s="111">
        <f t="shared" si="13"/>
        <v>0</v>
      </c>
      <c r="AG29" s="110"/>
      <c r="AH29" s="111"/>
      <c r="AI29" s="111">
        <f t="shared" si="14"/>
        <v>0</v>
      </c>
      <c r="AJ29" s="111">
        <f t="shared" si="15"/>
        <v>0</v>
      </c>
      <c r="AK29" s="111">
        <f t="shared" si="15"/>
        <v>0</v>
      </c>
      <c r="AL29" s="111">
        <f t="shared" si="15"/>
        <v>0</v>
      </c>
      <c r="AM29" s="114"/>
      <c r="AN29" s="111">
        <f t="shared" si="16"/>
        <v>0</v>
      </c>
      <c r="AO29" s="115">
        <f t="shared" si="17"/>
        <v>0</v>
      </c>
      <c r="AP29" s="110"/>
      <c r="AQ29" s="115"/>
      <c r="AR29" s="111">
        <f t="shared" si="18"/>
        <v>0</v>
      </c>
      <c r="AS29" s="115">
        <f t="shared" si="19"/>
        <v>0</v>
      </c>
      <c r="AT29" s="111">
        <f t="shared" si="19"/>
        <v>0</v>
      </c>
      <c r="AU29" s="115">
        <f t="shared" si="19"/>
        <v>0</v>
      </c>
      <c r="AV29" s="113"/>
      <c r="AW29" s="110">
        <f t="shared" si="20"/>
        <v>0</v>
      </c>
      <c r="AX29" s="116">
        <f t="shared" si="21"/>
        <v>0</v>
      </c>
      <c r="AY29" s="110"/>
      <c r="AZ29" s="116"/>
      <c r="BA29" s="110">
        <f t="shared" si="22"/>
        <v>0</v>
      </c>
      <c r="BB29" s="116">
        <f t="shared" si="23"/>
        <v>0</v>
      </c>
      <c r="BC29" s="110">
        <f t="shared" si="23"/>
        <v>0</v>
      </c>
      <c r="BD29" s="116">
        <f t="shared" si="23"/>
        <v>0</v>
      </c>
      <c r="BE29" s="117">
        <f t="shared" si="24"/>
        <v>0</v>
      </c>
      <c r="BF29" s="118">
        <f t="shared" si="25"/>
        <v>0</v>
      </c>
      <c r="BG29" s="118">
        <f t="shared" si="26"/>
        <v>0</v>
      </c>
      <c r="BH29" s="117">
        <f t="shared" si="27"/>
        <v>8</v>
      </c>
      <c r="BI29" s="118">
        <f t="shared" si="27"/>
        <v>27.576000000000022</v>
      </c>
      <c r="BJ29" s="118">
        <f t="shared" si="28"/>
        <v>165.45600000000013</v>
      </c>
      <c r="BK29" s="118">
        <f t="shared" si="29"/>
        <v>8</v>
      </c>
      <c r="BL29" s="118">
        <f t="shared" si="29"/>
        <v>27.576000000000022</v>
      </c>
      <c r="BM29" s="118">
        <f t="shared" si="29"/>
        <v>165.45600000000013</v>
      </c>
      <c r="BN29" s="211">
        <f t="shared" si="30"/>
        <v>82.728000000000065</v>
      </c>
      <c r="BO29" s="212">
        <f t="shared" si="31"/>
        <v>82.7</v>
      </c>
    </row>
    <row r="30" spans="1:67" s="119" customFormat="1" ht="13.5">
      <c r="A30" s="108">
        <v>23</v>
      </c>
      <c r="B30" s="120" t="s">
        <v>440</v>
      </c>
      <c r="C30" s="110"/>
      <c r="D30" s="111">
        <f t="shared" si="0"/>
        <v>0</v>
      </c>
      <c r="E30" s="111">
        <f t="shared" si="1"/>
        <v>0</v>
      </c>
      <c r="F30" s="110">
        <v>1</v>
      </c>
      <c r="G30" s="111">
        <v>4.6219999999999999</v>
      </c>
      <c r="H30" s="111">
        <f t="shared" si="2"/>
        <v>27.731999999999999</v>
      </c>
      <c r="I30" s="112">
        <f t="shared" si="3"/>
        <v>1</v>
      </c>
      <c r="J30" s="112">
        <f t="shared" si="3"/>
        <v>4.6219999999999999</v>
      </c>
      <c r="K30" s="112">
        <f t="shared" si="3"/>
        <v>27.731999999999999</v>
      </c>
      <c r="L30" s="113"/>
      <c r="M30" s="111">
        <f t="shared" si="4"/>
        <v>0</v>
      </c>
      <c r="N30" s="111">
        <f t="shared" si="5"/>
        <v>0</v>
      </c>
      <c r="O30" s="110">
        <v>0</v>
      </c>
      <c r="P30" s="111">
        <v>0</v>
      </c>
      <c r="Q30" s="111">
        <f t="shared" si="6"/>
        <v>0</v>
      </c>
      <c r="R30" s="112">
        <f t="shared" si="7"/>
        <v>0</v>
      </c>
      <c r="S30" s="112">
        <f t="shared" si="7"/>
        <v>0</v>
      </c>
      <c r="T30" s="112">
        <f t="shared" si="7"/>
        <v>0</v>
      </c>
      <c r="U30" s="113"/>
      <c r="V30" s="110">
        <f t="shared" si="8"/>
        <v>0</v>
      </c>
      <c r="W30" s="111">
        <f t="shared" si="9"/>
        <v>0</v>
      </c>
      <c r="X30" s="111"/>
      <c r="Y30" s="111"/>
      <c r="Z30" s="111">
        <f t="shared" si="10"/>
        <v>0</v>
      </c>
      <c r="AA30" s="112">
        <f t="shared" si="11"/>
        <v>0</v>
      </c>
      <c r="AB30" s="112">
        <f t="shared" si="11"/>
        <v>0</v>
      </c>
      <c r="AC30" s="112">
        <f t="shared" si="11"/>
        <v>0</v>
      </c>
      <c r="AD30" s="113"/>
      <c r="AE30" s="111">
        <f t="shared" si="12"/>
        <v>0</v>
      </c>
      <c r="AF30" s="111">
        <f t="shared" si="13"/>
        <v>0</v>
      </c>
      <c r="AG30" s="110"/>
      <c r="AH30" s="111"/>
      <c r="AI30" s="111">
        <f t="shared" si="14"/>
        <v>0</v>
      </c>
      <c r="AJ30" s="111">
        <f t="shared" si="15"/>
        <v>0</v>
      </c>
      <c r="AK30" s="111">
        <f t="shared" si="15"/>
        <v>0</v>
      </c>
      <c r="AL30" s="111">
        <f t="shared" si="15"/>
        <v>0</v>
      </c>
      <c r="AM30" s="114"/>
      <c r="AN30" s="111">
        <f t="shared" si="16"/>
        <v>0</v>
      </c>
      <c r="AO30" s="115">
        <f t="shared" si="17"/>
        <v>0</v>
      </c>
      <c r="AP30" s="110"/>
      <c r="AQ30" s="115"/>
      <c r="AR30" s="111">
        <f t="shared" si="18"/>
        <v>0</v>
      </c>
      <c r="AS30" s="115">
        <f t="shared" si="19"/>
        <v>0</v>
      </c>
      <c r="AT30" s="111">
        <f t="shared" si="19"/>
        <v>0</v>
      </c>
      <c r="AU30" s="115">
        <f t="shared" si="19"/>
        <v>0</v>
      </c>
      <c r="AV30" s="113"/>
      <c r="AW30" s="110">
        <f t="shared" si="20"/>
        <v>0</v>
      </c>
      <c r="AX30" s="116">
        <f t="shared" si="21"/>
        <v>0</v>
      </c>
      <c r="AY30" s="110"/>
      <c r="AZ30" s="116"/>
      <c r="BA30" s="110">
        <f t="shared" si="22"/>
        <v>0</v>
      </c>
      <c r="BB30" s="116">
        <f t="shared" si="23"/>
        <v>0</v>
      </c>
      <c r="BC30" s="110">
        <f t="shared" si="23"/>
        <v>0</v>
      </c>
      <c r="BD30" s="116">
        <f t="shared" si="23"/>
        <v>0</v>
      </c>
      <c r="BE30" s="117">
        <f t="shared" si="24"/>
        <v>0</v>
      </c>
      <c r="BF30" s="118">
        <f t="shared" si="25"/>
        <v>0</v>
      </c>
      <c r="BG30" s="118">
        <f t="shared" si="26"/>
        <v>0</v>
      </c>
      <c r="BH30" s="117">
        <f t="shared" si="27"/>
        <v>1</v>
      </c>
      <c r="BI30" s="118">
        <f t="shared" si="27"/>
        <v>4.6219999999999999</v>
      </c>
      <c r="BJ30" s="118">
        <f t="shared" si="28"/>
        <v>27.731999999999999</v>
      </c>
      <c r="BK30" s="118">
        <f t="shared" si="29"/>
        <v>1</v>
      </c>
      <c r="BL30" s="118">
        <f t="shared" si="29"/>
        <v>4.6219999999999999</v>
      </c>
      <c r="BM30" s="118">
        <f t="shared" si="29"/>
        <v>27.731999999999999</v>
      </c>
      <c r="BN30" s="211">
        <f t="shared" si="30"/>
        <v>13.866</v>
      </c>
      <c r="BO30" s="212">
        <f t="shared" si="31"/>
        <v>13.9</v>
      </c>
    </row>
    <row r="31" spans="1:67" s="119" customFormat="1" ht="13.5">
      <c r="A31" s="108">
        <v>24</v>
      </c>
      <c r="B31" s="120" t="s">
        <v>347</v>
      </c>
      <c r="C31" s="110"/>
      <c r="D31" s="111">
        <f t="shared" si="0"/>
        <v>0</v>
      </c>
      <c r="E31" s="111">
        <f t="shared" si="1"/>
        <v>0</v>
      </c>
      <c r="F31" s="110">
        <v>1</v>
      </c>
      <c r="G31" s="111">
        <v>4.6820000000000022</v>
      </c>
      <c r="H31" s="111">
        <f t="shared" si="2"/>
        <v>28.092000000000013</v>
      </c>
      <c r="I31" s="112">
        <f t="shared" si="3"/>
        <v>1</v>
      </c>
      <c r="J31" s="112">
        <f t="shared" si="3"/>
        <v>4.6820000000000022</v>
      </c>
      <c r="K31" s="112">
        <f t="shared" si="3"/>
        <v>28.092000000000013</v>
      </c>
      <c r="L31" s="113"/>
      <c r="M31" s="111">
        <f t="shared" si="4"/>
        <v>0</v>
      </c>
      <c r="N31" s="111">
        <f t="shared" si="5"/>
        <v>0</v>
      </c>
      <c r="O31" s="110">
        <v>1</v>
      </c>
      <c r="P31" s="111">
        <v>4.6820000000000022</v>
      </c>
      <c r="Q31" s="111">
        <f t="shared" si="6"/>
        <v>28.092000000000013</v>
      </c>
      <c r="R31" s="112">
        <f t="shared" si="7"/>
        <v>1</v>
      </c>
      <c r="S31" s="112">
        <f t="shared" si="7"/>
        <v>4.6820000000000022</v>
      </c>
      <c r="T31" s="112">
        <f t="shared" si="7"/>
        <v>28.092000000000013</v>
      </c>
      <c r="U31" s="113"/>
      <c r="V31" s="110">
        <f t="shared" si="8"/>
        <v>0</v>
      </c>
      <c r="W31" s="111">
        <f t="shared" si="9"/>
        <v>0</v>
      </c>
      <c r="X31" s="111"/>
      <c r="Y31" s="111"/>
      <c r="Z31" s="111">
        <f t="shared" si="10"/>
        <v>0</v>
      </c>
      <c r="AA31" s="112">
        <f t="shared" si="11"/>
        <v>0</v>
      </c>
      <c r="AB31" s="112">
        <f t="shared" si="11"/>
        <v>0</v>
      </c>
      <c r="AC31" s="112">
        <f t="shared" si="11"/>
        <v>0</v>
      </c>
      <c r="AD31" s="113"/>
      <c r="AE31" s="111">
        <f t="shared" si="12"/>
        <v>0</v>
      </c>
      <c r="AF31" s="111">
        <f t="shared" si="13"/>
        <v>0</v>
      </c>
      <c r="AG31" s="110"/>
      <c r="AH31" s="111"/>
      <c r="AI31" s="111">
        <f t="shared" si="14"/>
        <v>0</v>
      </c>
      <c r="AJ31" s="111">
        <f t="shared" si="15"/>
        <v>0</v>
      </c>
      <c r="AK31" s="111">
        <f t="shared" si="15"/>
        <v>0</v>
      </c>
      <c r="AL31" s="111">
        <f t="shared" si="15"/>
        <v>0</v>
      </c>
      <c r="AM31" s="114"/>
      <c r="AN31" s="111">
        <f t="shared" si="16"/>
        <v>0</v>
      </c>
      <c r="AO31" s="115">
        <f t="shared" si="17"/>
        <v>0</v>
      </c>
      <c r="AP31" s="110"/>
      <c r="AQ31" s="115"/>
      <c r="AR31" s="111">
        <f t="shared" si="18"/>
        <v>0</v>
      </c>
      <c r="AS31" s="115">
        <f t="shared" si="19"/>
        <v>0</v>
      </c>
      <c r="AT31" s="111">
        <f t="shared" si="19"/>
        <v>0</v>
      </c>
      <c r="AU31" s="115">
        <f t="shared" si="19"/>
        <v>0</v>
      </c>
      <c r="AV31" s="113"/>
      <c r="AW31" s="110">
        <f t="shared" si="20"/>
        <v>0</v>
      </c>
      <c r="AX31" s="116">
        <f t="shared" si="21"/>
        <v>0</v>
      </c>
      <c r="AY31" s="110"/>
      <c r="AZ31" s="116"/>
      <c r="BA31" s="110">
        <f t="shared" si="22"/>
        <v>0</v>
      </c>
      <c r="BB31" s="116">
        <f t="shared" si="23"/>
        <v>0</v>
      </c>
      <c r="BC31" s="110">
        <f t="shared" si="23"/>
        <v>0</v>
      </c>
      <c r="BD31" s="116">
        <f t="shared" si="23"/>
        <v>0</v>
      </c>
      <c r="BE31" s="117">
        <f t="shared" si="24"/>
        <v>0</v>
      </c>
      <c r="BF31" s="118">
        <f t="shared" si="25"/>
        <v>0</v>
      </c>
      <c r="BG31" s="118">
        <f t="shared" si="26"/>
        <v>0</v>
      </c>
      <c r="BH31" s="117">
        <f t="shared" si="27"/>
        <v>1</v>
      </c>
      <c r="BI31" s="118">
        <f t="shared" si="27"/>
        <v>4.6820000000000022</v>
      </c>
      <c r="BJ31" s="118">
        <f t="shared" si="28"/>
        <v>28.092000000000013</v>
      </c>
      <c r="BK31" s="118">
        <f t="shared" si="29"/>
        <v>1</v>
      </c>
      <c r="BL31" s="118">
        <f t="shared" si="29"/>
        <v>4.6820000000000022</v>
      </c>
      <c r="BM31" s="118">
        <f t="shared" si="29"/>
        <v>28.092000000000013</v>
      </c>
      <c r="BN31" s="211">
        <f t="shared" si="30"/>
        <v>14.046000000000006</v>
      </c>
      <c r="BO31" s="212">
        <f t="shared" si="31"/>
        <v>14</v>
      </c>
    </row>
    <row r="32" spans="1:67" s="119" customFormat="1" ht="13.5">
      <c r="A32" s="108">
        <v>25</v>
      </c>
      <c r="B32" s="120" t="s">
        <v>441</v>
      </c>
      <c r="C32" s="110">
        <v>1</v>
      </c>
      <c r="D32" s="111">
        <f t="shared" si="0"/>
        <v>4.6840000000000002</v>
      </c>
      <c r="E32" s="111">
        <f t="shared" si="1"/>
        <v>28.103999999999999</v>
      </c>
      <c r="F32" s="110"/>
      <c r="G32" s="111"/>
      <c r="H32" s="111">
        <f t="shared" si="2"/>
        <v>0</v>
      </c>
      <c r="I32" s="112">
        <f t="shared" si="3"/>
        <v>1</v>
      </c>
      <c r="J32" s="112">
        <f t="shared" si="3"/>
        <v>4.6840000000000002</v>
      </c>
      <c r="K32" s="112">
        <f t="shared" si="3"/>
        <v>28.103999999999999</v>
      </c>
      <c r="L32" s="113"/>
      <c r="M32" s="111">
        <f t="shared" si="4"/>
        <v>0</v>
      </c>
      <c r="N32" s="111">
        <f t="shared" si="5"/>
        <v>0</v>
      </c>
      <c r="O32" s="110">
        <v>0</v>
      </c>
      <c r="P32" s="111">
        <v>0</v>
      </c>
      <c r="Q32" s="111">
        <f t="shared" si="6"/>
        <v>0</v>
      </c>
      <c r="R32" s="112">
        <f t="shared" si="7"/>
        <v>0</v>
      </c>
      <c r="S32" s="112">
        <f t="shared" si="7"/>
        <v>0</v>
      </c>
      <c r="T32" s="112">
        <f t="shared" si="7"/>
        <v>0</v>
      </c>
      <c r="U32" s="113"/>
      <c r="V32" s="110">
        <f t="shared" si="8"/>
        <v>0</v>
      </c>
      <c r="W32" s="111">
        <f t="shared" si="9"/>
        <v>0</v>
      </c>
      <c r="X32" s="111"/>
      <c r="Y32" s="111"/>
      <c r="Z32" s="111">
        <f t="shared" si="10"/>
        <v>0</v>
      </c>
      <c r="AA32" s="112">
        <f t="shared" si="11"/>
        <v>0</v>
      </c>
      <c r="AB32" s="112">
        <f t="shared" si="11"/>
        <v>0</v>
      </c>
      <c r="AC32" s="112">
        <f t="shared" si="11"/>
        <v>0</v>
      </c>
      <c r="AD32" s="113"/>
      <c r="AE32" s="111">
        <f t="shared" si="12"/>
        <v>0</v>
      </c>
      <c r="AF32" s="111">
        <f t="shared" si="13"/>
        <v>0</v>
      </c>
      <c r="AG32" s="110"/>
      <c r="AH32" s="111"/>
      <c r="AI32" s="111">
        <f t="shared" si="14"/>
        <v>0</v>
      </c>
      <c r="AJ32" s="111">
        <f t="shared" si="15"/>
        <v>0</v>
      </c>
      <c r="AK32" s="111">
        <f t="shared" si="15"/>
        <v>0</v>
      </c>
      <c r="AL32" s="111">
        <f t="shared" si="15"/>
        <v>0</v>
      </c>
      <c r="AM32" s="114"/>
      <c r="AN32" s="111">
        <f t="shared" si="16"/>
        <v>0</v>
      </c>
      <c r="AO32" s="115">
        <f t="shared" si="17"/>
        <v>0</v>
      </c>
      <c r="AP32" s="110"/>
      <c r="AQ32" s="115"/>
      <c r="AR32" s="111">
        <f t="shared" si="18"/>
        <v>0</v>
      </c>
      <c r="AS32" s="115">
        <f t="shared" si="19"/>
        <v>0</v>
      </c>
      <c r="AT32" s="111">
        <f t="shared" si="19"/>
        <v>0</v>
      </c>
      <c r="AU32" s="115">
        <f t="shared" si="19"/>
        <v>0</v>
      </c>
      <c r="AV32" s="113"/>
      <c r="AW32" s="110">
        <f t="shared" si="20"/>
        <v>0</v>
      </c>
      <c r="AX32" s="116">
        <f t="shared" si="21"/>
        <v>0</v>
      </c>
      <c r="AY32" s="110"/>
      <c r="AZ32" s="116"/>
      <c r="BA32" s="110">
        <f t="shared" si="22"/>
        <v>0</v>
      </c>
      <c r="BB32" s="116">
        <f t="shared" si="23"/>
        <v>0</v>
      </c>
      <c r="BC32" s="110">
        <f t="shared" si="23"/>
        <v>0</v>
      </c>
      <c r="BD32" s="116">
        <f t="shared" si="23"/>
        <v>0</v>
      </c>
      <c r="BE32" s="117">
        <f t="shared" si="24"/>
        <v>1</v>
      </c>
      <c r="BF32" s="118">
        <f t="shared" si="25"/>
        <v>4.6840000000000002</v>
      </c>
      <c r="BG32" s="118">
        <f t="shared" si="26"/>
        <v>28.103999999999999</v>
      </c>
      <c r="BH32" s="117">
        <f t="shared" si="27"/>
        <v>0</v>
      </c>
      <c r="BI32" s="118">
        <f t="shared" si="27"/>
        <v>0</v>
      </c>
      <c r="BJ32" s="118">
        <f t="shared" si="28"/>
        <v>0</v>
      </c>
      <c r="BK32" s="118">
        <f t="shared" si="29"/>
        <v>1</v>
      </c>
      <c r="BL32" s="118">
        <f t="shared" si="29"/>
        <v>4.6840000000000002</v>
      </c>
      <c r="BM32" s="118">
        <f t="shared" si="29"/>
        <v>28.103999999999999</v>
      </c>
      <c r="BN32" s="211">
        <f t="shared" si="30"/>
        <v>14.052</v>
      </c>
      <c r="BO32" s="212">
        <f t="shared" si="31"/>
        <v>14.1</v>
      </c>
    </row>
    <row r="33" spans="1:67" s="119" customFormat="1" ht="13.5">
      <c r="A33" s="108">
        <v>26</v>
      </c>
      <c r="B33" s="120" t="s">
        <v>442</v>
      </c>
      <c r="C33" s="110"/>
      <c r="D33" s="111">
        <f t="shared" si="0"/>
        <v>0</v>
      </c>
      <c r="E33" s="111">
        <f t="shared" si="1"/>
        <v>0</v>
      </c>
      <c r="F33" s="110">
        <v>1</v>
      </c>
      <c r="G33" s="111">
        <v>3.8220000000000027</v>
      </c>
      <c r="H33" s="111">
        <f t="shared" si="2"/>
        <v>22.932000000000016</v>
      </c>
      <c r="I33" s="112">
        <f t="shared" si="3"/>
        <v>1</v>
      </c>
      <c r="J33" s="112">
        <f t="shared" si="3"/>
        <v>3.8220000000000027</v>
      </c>
      <c r="K33" s="112">
        <f t="shared" si="3"/>
        <v>22.932000000000016</v>
      </c>
      <c r="L33" s="113"/>
      <c r="M33" s="111">
        <f t="shared" si="4"/>
        <v>0</v>
      </c>
      <c r="N33" s="111">
        <f t="shared" si="5"/>
        <v>0</v>
      </c>
      <c r="O33" s="110">
        <v>0</v>
      </c>
      <c r="P33" s="111">
        <v>0</v>
      </c>
      <c r="Q33" s="111">
        <f t="shared" si="6"/>
        <v>0</v>
      </c>
      <c r="R33" s="112">
        <f t="shared" si="7"/>
        <v>0</v>
      </c>
      <c r="S33" s="112">
        <f t="shared" si="7"/>
        <v>0</v>
      </c>
      <c r="T33" s="112">
        <f t="shared" si="7"/>
        <v>0</v>
      </c>
      <c r="U33" s="113"/>
      <c r="V33" s="110">
        <f t="shared" si="8"/>
        <v>0</v>
      </c>
      <c r="W33" s="111">
        <f t="shared" si="9"/>
        <v>0</v>
      </c>
      <c r="X33" s="111"/>
      <c r="Y33" s="111"/>
      <c r="Z33" s="111">
        <f t="shared" si="10"/>
        <v>0</v>
      </c>
      <c r="AA33" s="112">
        <f t="shared" si="11"/>
        <v>0</v>
      </c>
      <c r="AB33" s="112">
        <f t="shared" si="11"/>
        <v>0</v>
      </c>
      <c r="AC33" s="112">
        <f t="shared" si="11"/>
        <v>0</v>
      </c>
      <c r="AD33" s="113"/>
      <c r="AE33" s="111">
        <f t="shared" si="12"/>
        <v>0</v>
      </c>
      <c r="AF33" s="111">
        <f t="shared" si="13"/>
        <v>0</v>
      </c>
      <c r="AG33" s="110"/>
      <c r="AH33" s="111"/>
      <c r="AI33" s="111">
        <f t="shared" si="14"/>
        <v>0</v>
      </c>
      <c r="AJ33" s="111">
        <f t="shared" si="15"/>
        <v>0</v>
      </c>
      <c r="AK33" s="111">
        <f t="shared" si="15"/>
        <v>0</v>
      </c>
      <c r="AL33" s="111">
        <f t="shared" si="15"/>
        <v>0</v>
      </c>
      <c r="AM33" s="114"/>
      <c r="AN33" s="111">
        <f t="shared" si="16"/>
        <v>0</v>
      </c>
      <c r="AO33" s="115">
        <f t="shared" si="17"/>
        <v>0</v>
      </c>
      <c r="AP33" s="110"/>
      <c r="AQ33" s="115"/>
      <c r="AR33" s="111">
        <f t="shared" si="18"/>
        <v>0</v>
      </c>
      <c r="AS33" s="115">
        <f t="shared" si="19"/>
        <v>0</v>
      </c>
      <c r="AT33" s="111">
        <f t="shared" si="19"/>
        <v>0</v>
      </c>
      <c r="AU33" s="115">
        <f t="shared" si="19"/>
        <v>0</v>
      </c>
      <c r="AV33" s="113"/>
      <c r="AW33" s="110">
        <f t="shared" si="20"/>
        <v>0</v>
      </c>
      <c r="AX33" s="116">
        <f t="shared" si="21"/>
        <v>0</v>
      </c>
      <c r="AY33" s="110"/>
      <c r="AZ33" s="116"/>
      <c r="BA33" s="110">
        <f t="shared" si="22"/>
        <v>0</v>
      </c>
      <c r="BB33" s="116">
        <f t="shared" si="23"/>
        <v>0</v>
      </c>
      <c r="BC33" s="110">
        <f t="shared" si="23"/>
        <v>0</v>
      </c>
      <c r="BD33" s="116">
        <f t="shared" si="23"/>
        <v>0</v>
      </c>
      <c r="BE33" s="117">
        <f t="shared" si="24"/>
        <v>0</v>
      </c>
      <c r="BF33" s="118">
        <f t="shared" si="25"/>
        <v>0</v>
      </c>
      <c r="BG33" s="118">
        <f t="shared" si="26"/>
        <v>0</v>
      </c>
      <c r="BH33" s="117">
        <f t="shared" si="27"/>
        <v>1</v>
      </c>
      <c r="BI33" s="118">
        <f t="shared" si="27"/>
        <v>3.8220000000000027</v>
      </c>
      <c r="BJ33" s="118">
        <f t="shared" si="28"/>
        <v>22.932000000000016</v>
      </c>
      <c r="BK33" s="118">
        <f t="shared" si="29"/>
        <v>1</v>
      </c>
      <c r="BL33" s="118">
        <f t="shared" si="29"/>
        <v>3.8220000000000027</v>
      </c>
      <c r="BM33" s="118">
        <f t="shared" si="29"/>
        <v>22.932000000000016</v>
      </c>
      <c r="BN33" s="211">
        <f t="shared" si="30"/>
        <v>11.466000000000008</v>
      </c>
      <c r="BO33" s="212">
        <f t="shared" si="31"/>
        <v>11.5</v>
      </c>
    </row>
    <row r="34" spans="1:67" s="119" customFormat="1" ht="13.5">
      <c r="A34" s="108">
        <v>27</v>
      </c>
      <c r="B34" s="120" t="s">
        <v>444</v>
      </c>
      <c r="C34" s="110"/>
      <c r="D34" s="111">
        <f t="shared" si="0"/>
        <v>0</v>
      </c>
      <c r="E34" s="111">
        <f t="shared" si="1"/>
        <v>0</v>
      </c>
      <c r="F34" s="110">
        <v>3</v>
      </c>
      <c r="G34" s="111">
        <v>2.4660000000000002</v>
      </c>
      <c r="H34" s="111">
        <f t="shared" si="2"/>
        <v>14.796000000000001</v>
      </c>
      <c r="I34" s="112">
        <f t="shared" si="3"/>
        <v>3</v>
      </c>
      <c r="J34" s="112">
        <f t="shared" si="3"/>
        <v>2.4660000000000002</v>
      </c>
      <c r="K34" s="112">
        <f t="shared" si="3"/>
        <v>14.796000000000001</v>
      </c>
      <c r="L34" s="113"/>
      <c r="M34" s="111">
        <f t="shared" si="4"/>
        <v>0</v>
      </c>
      <c r="N34" s="111">
        <f t="shared" si="5"/>
        <v>0</v>
      </c>
      <c r="O34" s="110">
        <v>3</v>
      </c>
      <c r="P34" s="111">
        <v>2.4660000000000002</v>
      </c>
      <c r="Q34" s="111">
        <f t="shared" si="6"/>
        <v>14.796000000000001</v>
      </c>
      <c r="R34" s="112">
        <f t="shared" si="7"/>
        <v>3</v>
      </c>
      <c r="S34" s="112">
        <f t="shared" si="7"/>
        <v>2.4660000000000002</v>
      </c>
      <c r="T34" s="112">
        <f t="shared" si="7"/>
        <v>14.796000000000001</v>
      </c>
      <c r="U34" s="113"/>
      <c r="V34" s="110">
        <f t="shared" si="8"/>
        <v>0</v>
      </c>
      <c r="W34" s="111">
        <f t="shared" si="9"/>
        <v>0</v>
      </c>
      <c r="X34" s="111">
        <v>14</v>
      </c>
      <c r="Y34" s="111">
        <v>41.508000000000003</v>
      </c>
      <c r="Z34" s="111">
        <f t="shared" si="10"/>
        <v>249.048</v>
      </c>
      <c r="AA34" s="112">
        <f t="shared" si="11"/>
        <v>14</v>
      </c>
      <c r="AB34" s="112">
        <f t="shared" si="11"/>
        <v>41.508000000000003</v>
      </c>
      <c r="AC34" s="112">
        <f t="shared" si="11"/>
        <v>249.048</v>
      </c>
      <c r="AD34" s="113"/>
      <c r="AE34" s="111">
        <f t="shared" si="12"/>
        <v>0</v>
      </c>
      <c r="AF34" s="111">
        <f t="shared" si="13"/>
        <v>0</v>
      </c>
      <c r="AG34" s="110">
        <v>4</v>
      </c>
      <c r="AH34" s="111">
        <v>3.2879999999999998</v>
      </c>
      <c r="AI34" s="111">
        <f t="shared" si="14"/>
        <v>19.727999999999998</v>
      </c>
      <c r="AJ34" s="111">
        <f t="shared" si="15"/>
        <v>4</v>
      </c>
      <c r="AK34" s="111">
        <f t="shared" si="15"/>
        <v>3.2879999999999998</v>
      </c>
      <c r="AL34" s="111">
        <f t="shared" si="15"/>
        <v>19.727999999999998</v>
      </c>
      <c r="AM34" s="114"/>
      <c r="AN34" s="111">
        <f t="shared" si="16"/>
        <v>0</v>
      </c>
      <c r="AO34" s="115">
        <f t="shared" si="17"/>
        <v>0</v>
      </c>
      <c r="AP34" s="110">
        <v>10</v>
      </c>
      <c r="AQ34" s="115">
        <v>35.22</v>
      </c>
      <c r="AR34" s="111">
        <f t="shared" si="18"/>
        <v>211.32</v>
      </c>
      <c r="AS34" s="115">
        <f t="shared" si="19"/>
        <v>10</v>
      </c>
      <c r="AT34" s="111">
        <f t="shared" si="19"/>
        <v>35.22</v>
      </c>
      <c r="AU34" s="115">
        <f t="shared" si="19"/>
        <v>211.32</v>
      </c>
      <c r="AV34" s="113"/>
      <c r="AW34" s="110">
        <f t="shared" si="20"/>
        <v>0</v>
      </c>
      <c r="AX34" s="116">
        <f t="shared" si="21"/>
        <v>0</v>
      </c>
      <c r="AY34" s="110"/>
      <c r="AZ34" s="116"/>
      <c r="BA34" s="110">
        <f t="shared" si="22"/>
        <v>0</v>
      </c>
      <c r="BB34" s="116">
        <f t="shared" si="23"/>
        <v>0</v>
      </c>
      <c r="BC34" s="110">
        <f t="shared" si="23"/>
        <v>0</v>
      </c>
      <c r="BD34" s="116">
        <f t="shared" si="23"/>
        <v>0</v>
      </c>
      <c r="BE34" s="117">
        <f t="shared" si="24"/>
        <v>0</v>
      </c>
      <c r="BF34" s="118">
        <f t="shared" si="25"/>
        <v>0</v>
      </c>
      <c r="BG34" s="118">
        <f t="shared" si="26"/>
        <v>0</v>
      </c>
      <c r="BH34" s="117">
        <f t="shared" si="27"/>
        <v>27</v>
      </c>
      <c r="BI34" s="118">
        <f t="shared" si="27"/>
        <v>79.194000000000003</v>
      </c>
      <c r="BJ34" s="118">
        <f t="shared" si="28"/>
        <v>475.16399999999999</v>
      </c>
      <c r="BK34" s="118">
        <f t="shared" si="29"/>
        <v>27</v>
      </c>
      <c r="BL34" s="118">
        <f t="shared" si="29"/>
        <v>79.194000000000003</v>
      </c>
      <c r="BM34" s="118">
        <f t="shared" si="29"/>
        <v>475.16399999999999</v>
      </c>
      <c r="BN34" s="211">
        <f t="shared" si="30"/>
        <v>237.58199999999999</v>
      </c>
      <c r="BO34" s="212">
        <f t="shared" si="31"/>
        <v>237.6</v>
      </c>
    </row>
    <row r="35" spans="1:67" s="119" customFormat="1" ht="13.5">
      <c r="A35" s="108">
        <v>28</v>
      </c>
      <c r="B35" s="120" t="s">
        <v>445</v>
      </c>
      <c r="C35" s="110"/>
      <c r="D35" s="111">
        <f t="shared" si="0"/>
        <v>0</v>
      </c>
      <c r="E35" s="111">
        <f t="shared" si="1"/>
        <v>0</v>
      </c>
      <c r="F35" s="110"/>
      <c r="G35" s="111"/>
      <c r="H35" s="111">
        <f t="shared" si="2"/>
        <v>0</v>
      </c>
      <c r="I35" s="112">
        <f t="shared" si="3"/>
        <v>0</v>
      </c>
      <c r="J35" s="112">
        <f t="shared" si="3"/>
        <v>0</v>
      </c>
      <c r="K35" s="112">
        <f t="shared" si="3"/>
        <v>0</v>
      </c>
      <c r="L35" s="113"/>
      <c r="M35" s="111">
        <f t="shared" si="4"/>
        <v>0</v>
      </c>
      <c r="N35" s="111">
        <f t="shared" si="5"/>
        <v>0</v>
      </c>
      <c r="O35" s="110">
        <v>0</v>
      </c>
      <c r="P35" s="111">
        <v>0</v>
      </c>
      <c r="Q35" s="111">
        <f t="shared" si="6"/>
        <v>0</v>
      </c>
      <c r="R35" s="112">
        <f t="shared" si="7"/>
        <v>0</v>
      </c>
      <c r="S35" s="112">
        <f t="shared" si="7"/>
        <v>0</v>
      </c>
      <c r="T35" s="112">
        <f t="shared" si="7"/>
        <v>0</v>
      </c>
      <c r="U35" s="113">
        <v>5</v>
      </c>
      <c r="V35" s="110">
        <f t="shared" si="8"/>
        <v>23.42</v>
      </c>
      <c r="W35" s="111">
        <f t="shared" si="9"/>
        <v>140.52000000000001</v>
      </c>
      <c r="X35" s="111"/>
      <c r="Y35" s="111"/>
      <c r="Z35" s="111">
        <f t="shared" si="10"/>
        <v>0</v>
      </c>
      <c r="AA35" s="112">
        <f t="shared" si="11"/>
        <v>5</v>
      </c>
      <c r="AB35" s="112">
        <f t="shared" si="11"/>
        <v>23.42</v>
      </c>
      <c r="AC35" s="112">
        <f t="shared" si="11"/>
        <v>140.52000000000001</v>
      </c>
      <c r="AD35" s="113"/>
      <c r="AE35" s="111">
        <f t="shared" si="12"/>
        <v>0</v>
      </c>
      <c r="AF35" s="111">
        <f t="shared" si="13"/>
        <v>0</v>
      </c>
      <c r="AG35" s="110"/>
      <c r="AH35" s="111"/>
      <c r="AI35" s="111">
        <f t="shared" si="14"/>
        <v>0</v>
      </c>
      <c r="AJ35" s="111">
        <f t="shared" si="15"/>
        <v>0</v>
      </c>
      <c r="AK35" s="111">
        <f t="shared" si="15"/>
        <v>0</v>
      </c>
      <c r="AL35" s="111">
        <f t="shared" si="15"/>
        <v>0</v>
      </c>
      <c r="AM35" s="114">
        <v>2</v>
      </c>
      <c r="AN35" s="111">
        <f t="shared" si="16"/>
        <v>9.3680000000000003</v>
      </c>
      <c r="AO35" s="115">
        <f t="shared" si="17"/>
        <v>56.207999999999998</v>
      </c>
      <c r="AP35" s="110"/>
      <c r="AQ35" s="115"/>
      <c r="AR35" s="111">
        <f t="shared" si="18"/>
        <v>0</v>
      </c>
      <c r="AS35" s="115">
        <f t="shared" si="19"/>
        <v>2</v>
      </c>
      <c r="AT35" s="111">
        <f t="shared" si="19"/>
        <v>9.3680000000000003</v>
      </c>
      <c r="AU35" s="115">
        <f t="shared" si="19"/>
        <v>56.207999999999998</v>
      </c>
      <c r="AV35" s="113"/>
      <c r="AW35" s="110">
        <f t="shared" si="20"/>
        <v>0</v>
      </c>
      <c r="AX35" s="116">
        <f t="shared" si="21"/>
        <v>0</v>
      </c>
      <c r="AY35" s="110"/>
      <c r="AZ35" s="116"/>
      <c r="BA35" s="110">
        <f t="shared" si="22"/>
        <v>0</v>
      </c>
      <c r="BB35" s="116">
        <f t="shared" si="23"/>
        <v>0</v>
      </c>
      <c r="BC35" s="110">
        <f t="shared" si="23"/>
        <v>0</v>
      </c>
      <c r="BD35" s="116">
        <f t="shared" si="23"/>
        <v>0</v>
      </c>
      <c r="BE35" s="117">
        <f t="shared" si="24"/>
        <v>7</v>
      </c>
      <c r="BF35" s="118">
        <f t="shared" si="25"/>
        <v>32.788000000000004</v>
      </c>
      <c r="BG35" s="118">
        <f t="shared" si="26"/>
        <v>196.72800000000001</v>
      </c>
      <c r="BH35" s="117">
        <f t="shared" si="27"/>
        <v>0</v>
      </c>
      <c r="BI35" s="118">
        <f t="shared" si="27"/>
        <v>0</v>
      </c>
      <c r="BJ35" s="118">
        <f t="shared" si="28"/>
        <v>0</v>
      </c>
      <c r="BK35" s="118">
        <f t="shared" si="29"/>
        <v>7</v>
      </c>
      <c r="BL35" s="118">
        <f t="shared" si="29"/>
        <v>32.788000000000004</v>
      </c>
      <c r="BM35" s="118">
        <f t="shared" si="29"/>
        <v>196.72800000000001</v>
      </c>
      <c r="BN35" s="211">
        <f t="shared" si="30"/>
        <v>98.364000000000004</v>
      </c>
      <c r="BO35" s="212">
        <f t="shared" si="31"/>
        <v>98.4</v>
      </c>
    </row>
    <row r="36" spans="1:67" s="119" customFormat="1" ht="13.5">
      <c r="A36" s="108">
        <v>29</v>
      </c>
      <c r="B36" s="120" t="s">
        <v>446</v>
      </c>
      <c r="C36" s="110">
        <v>1</v>
      </c>
      <c r="D36" s="111">
        <f t="shared" si="0"/>
        <v>4.6840000000000002</v>
      </c>
      <c r="E36" s="111">
        <f t="shared" si="1"/>
        <v>28.103999999999999</v>
      </c>
      <c r="F36" s="110"/>
      <c r="G36" s="111"/>
      <c r="H36" s="111">
        <f t="shared" si="2"/>
        <v>0</v>
      </c>
      <c r="I36" s="112">
        <f t="shared" si="3"/>
        <v>1</v>
      </c>
      <c r="J36" s="112">
        <f t="shared" si="3"/>
        <v>4.6840000000000002</v>
      </c>
      <c r="K36" s="112">
        <f t="shared" si="3"/>
        <v>28.103999999999999</v>
      </c>
      <c r="L36" s="113"/>
      <c r="M36" s="111">
        <f t="shared" si="4"/>
        <v>0</v>
      </c>
      <c r="N36" s="111">
        <f t="shared" si="5"/>
        <v>0</v>
      </c>
      <c r="O36" s="110">
        <v>0</v>
      </c>
      <c r="P36" s="111">
        <v>0</v>
      </c>
      <c r="Q36" s="111">
        <f t="shared" si="6"/>
        <v>0</v>
      </c>
      <c r="R36" s="112">
        <f t="shared" si="7"/>
        <v>0</v>
      </c>
      <c r="S36" s="112">
        <f t="shared" si="7"/>
        <v>0</v>
      </c>
      <c r="T36" s="112">
        <f t="shared" si="7"/>
        <v>0</v>
      </c>
      <c r="U36" s="113">
        <v>2</v>
      </c>
      <c r="V36" s="110">
        <f t="shared" si="8"/>
        <v>9.3680000000000003</v>
      </c>
      <c r="W36" s="111">
        <f t="shared" si="9"/>
        <v>56.207999999999998</v>
      </c>
      <c r="X36" s="111"/>
      <c r="Y36" s="111"/>
      <c r="Z36" s="111">
        <f t="shared" si="10"/>
        <v>0</v>
      </c>
      <c r="AA36" s="112">
        <f t="shared" si="11"/>
        <v>2</v>
      </c>
      <c r="AB36" s="112">
        <f t="shared" si="11"/>
        <v>9.3680000000000003</v>
      </c>
      <c r="AC36" s="112">
        <f t="shared" si="11"/>
        <v>56.207999999999998</v>
      </c>
      <c r="AD36" s="113"/>
      <c r="AE36" s="111">
        <f t="shared" si="12"/>
        <v>0</v>
      </c>
      <c r="AF36" s="111">
        <f t="shared" si="13"/>
        <v>0</v>
      </c>
      <c r="AG36" s="110"/>
      <c r="AH36" s="111"/>
      <c r="AI36" s="111">
        <f t="shared" si="14"/>
        <v>0</v>
      </c>
      <c r="AJ36" s="111">
        <f t="shared" si="15"/>
        <v>0</v>
      </c>
      <c r="AK36" s="111">
        <f t="shared" si="15"/>
        <v>0</v>
      </c>
      <c r="AL36" s="111">
        <f t="shared" si="15"/>
        <v>0</v>
      </c>
      <c r="AM36" s="114"/>
      <c r="AN36" s="111">
        <f t="shared" si="16"/>
        <v>0</v>
      </c>
      <c r="AO36" s="115">
        <f t="shared" si="17"/>
        <v>0</v>
      </c>
      <c r="AP36" s="110"/>
      <c r="AQ36" s="115"/>
      <c r="AR36" s="111">
        <f t="shared" si="18"/>
        <v>0</v>
      </c>
      <c r="AS36" s="115">
        <f t="shared" si="19"/>
        <v>0</v>
      </c>
      <c r="AT36" s="111">
        <f t="shared" si="19"/>
        <v>0</v>
      </c>
      <c r="AU36" s="115">
        <f t="shared" si="19"/>
        <v>0</v>
      </c>
      <c r="AV36" s="113"/>
      <c r="AW36" s="110">
        <f t="shared" si="20"/>
        <v>0</v>
      </c>
      <c r="AX36" s="116">
        <f t="shared" si="21"/>
        <v>0</v>
      </c>
      <c r="AY36" s="110"/>
      <c r="AZ36" s="116"/>
      <c r="BA36" s="110">
        <f t="shared" si="22"/>
        <v>0</v>
      </c>
      <c r="BB36" s="116">
        <f t="shared" si="23"/>
        <v>0</v>
      </c>
      <c r="BC36" s="110">
        <f t="shared" si="23"/>
        <v>0</v>
      </c>
      <c r="BD36" s="116">
        <f t="shared" si="23"/>
        <v>0</v>
      </c>
      <c r="BE36" s="117">
        <f t="shared" si="24"/>
        <v>3</v>
      </c>
      <c r="BF36" s="118">
        <f t="shared" si="25"/>
        <v>14.052</v>
      </c>
      <c r="BG36" s="118">
        <f t="shared" si="26"/>
        <v>84.311999999999998</v>
      </c>
      <c r="BH36" s="117">
        <f t="shared" si="27"/>
        <v>0</v>
      </c>
      <c r="BI36" s="118">
        <f t="shared" si="27"/>
        <v>0</v>
      </c>
      <c r="BJ36" s="118">
        <f t="shared" si="28"/>
        <v>0</v>
      </c>
      <c r="BK36" s="118">
        <f t="shared" si="29"/>
        <v>3</v>
      </c>
      <c r="BL36" s="118">
        <f t="shared" si="29"/>
        <v>14.052</v>
      </c>
      <c r="BM36" s="118">
        <f t="shared" si="29"/>
        <v>84.311999999999998</v>
      </c>
      <c r="BN36" s="211">
        <f t="shared" si="30"/>
        <v>42.155999999999999</v>
      </c>
      <c r="BO36" s="212">
        <f t="shared" si="31"/>
        <v>42.2</v>
      </c>
    </row>
    <row r="37" spans="1:67" s="119" customFormat="1" ht="13.5">
      <c r="A37" s="108">
        <v>30</v>
      </c>
      <c r="B37" s="120" t="s">
        <v>447</v>
      </c>
      <c r="C37" s="110">
        <v>2</v>
      </c>
      <c r="D37" s="111">
        <f t="shared" si="0"/>
        <v>9.3680000000000003</v>
      </c>
      <c r="E37" s="111">
        <f t="shared" si="1"/>
        <v>56.207999999999998</v>
      </c>
      <c r="F37" s="110"/>
      <c r="G37" s="111"/>
      <c r="H37" s="111">
        <f t="shared" si="2"/>
        <v>0</v>
      </c>
      <c r="I37" s="112">
        <f t="shared" si="3"/>
        <v>2</v>
      </c>
      <c r="J37" s="112">
        <f t="shared" si="3"/>
        <v>9.3680000000000003</v>
      </c>
      <c r="K37" s="112">
        <f t="shared" si="3"/>
        <v>56.207999999999998</v>
      </c>
      <c r="L37" s="113"/>
      <c r="M37" s="111">
        <f t="shared" si="4"/>
        <v>0</v>
      </c>
      <c r="N37" s="111">
        <f t="shared" si="5"/>
        <v>0</v>
      </c>
      <c r="O37" s="110">
        <v>0</v>
      </c>
      <c r="P37" s="111">
        <v>0</v>
      </c>
      <c r="Q37" s="111">
        <f t="shared" si="6"/>
        <v>0</v>
      </c>
      <c r="R37" s="112">
        <f t="shared" si="7"/>
        <v>0</v>
      </c>
      <c r="S37" s="112">
        <f t="shared" si="7"/>
        <v>0</v>
      </c>
      <c r="T37" s="112">
        <f t="shared" si="7"/>
        <v>0</v>
      </c>
      <c r="U37" s="113"/>
      <c r="V37" s="110">
        <f t="shared" si="8"/>
        <v>0</v>
      </c>
      <c r="W37" s="111">
        <f t="shared" si="9"/>
        <v>0</v>
      </c>
      <c r="X37" s="111"/>
      <c r="Y37" s="111"/>
      <c r="Z37" s="111">
        <f t="shared" si="10"/>
        <v>0</v>
      </c>
      <c r="AA37" s="112">
        <f t="shared" si="11"/>
        <v>0</v>
      </c>
      <c r="AB37" s="112">
        <f t="shared" si="11"/>
        <v>0</v>
      </c>
      <c r="AC37" s="112">
        <f t="shared" si="11"/>
        <v>0</v>
      </c>
      <c r="AD37" s="113"/>
      <c r="AE37" s="111">
        <f t="shared" si="12"/>
        <v>0</v>
      </c>
      <c r="AF37" s="111">
        <f t="shared" si="13"/>
        <v>0</v>
      </c>
      <c r="AG37" s="110"/>
      <c r="AH37" s="111"/>
      <c r="AI37" s="111">
        <f t="shared" si="14"/>
        <v>0</v>
      </c>
      <c r="AJ37" s="111">
        <f t="shared" si="15"/>
        <v>0</v>
      </c>
      <c r="AK37" s="111">
        <f t="shared" si="15"/>
        <v>0</v>
      </c>
      <c r="AL37" s="111">
        <f t="shared" si="15"/>
        <v>0</v>
      </c>
      <c r="AM37" s="114"/>
      <c r="AN37" s="111">
        <f t="shared" si="16"/>
        <v>0</v>
      </c>
      <c r="AO37" s="115">
        <f t="shared" si="17"/>
        <v>0</v>
      </c>
      <c r="AP37" s="110"/>
      <c r="AQ37" s="115"/>
      <c r="AR37" s="111">
        <f t="shared" si="18"/>
        <v>0</v>
      </c>
      <c r="AS37" s="115">
        <f t="shared" si="19"/>
        <v>0</v>
      </c>
      <c r="AT37" s="111">
        <f t="shared" si="19"/>
        <v>0</v>
      </c>
      <c r="AU37" s="115">
        <f t="shared" si="19"/>
        <v>0</v>
      </c>
      <c r="AV37" s="113"/>
      <c r="AW37" s="110">
        <f t="shared" si="20"/>
        <v>0</v>
      </c>
      <c r="AX37" s="116">
        <f t="shared" si="21"/>
        <v>0</v>
      </c>
      <c r="AY37" s="110"/>
      <c r="AZ37" s="116"/>
      <c r="BA37" s="110">
        <f t="shared" si="22"/>
        <v>0</v>
      </c>
      <c r="BB37" s="116">
        <f t="shared" si="23"/>
        <v>0</v>
      </c>
      <c r="BC37" s="110">
        <f t="shared" si="23"/>
        <v>0</v>
      </c>
      <c r="BD37" s="116">
        <f t="shared" si="23"/>
        <v>0</v>
      </c>
      <c r="BE37" s="117">
        <f t="shared" si="24"/>
        <v>2</v>
      </c>
      <c r="BF37" s="118">
        <f t="shared" si="25"/>
        <v>9.3680000000000003</v>
      </c>
      <c r="BG37" s="118">
        <f t="shared" si="26"/>
        <v>56.207999999999998</v>
      </c>
      <c r="BH37" s="117">
        <f t="shared" si="27"/>
        <v>0</v>
      </c>
      <c r="BI37" s="118">
        <f t="shared" si="27"/>
        <v>0</v>
      </c>
      <c r="BJ37" s="118">
        <f t="shared" si="28"/>
        <v>0</v>
      </c>
      <c r="BK37" s="118">
        <f t="shared" si="29"/>
        <v>2</v>
      </c>
      <c r="BL37" s="118">
        <f t="shared" si="29"/>
        <v>9.3680000000000003</v>
      </c>
      <c r="BM37" s="118">
        <f t="shared" si="29"/>
        <v>56.207999999999998</v>
      </c>
      <c r="BN37" s="211">
        <f t="shared" si="30"/>
        <v>28.103999999999999</v>
      </c>
      <c r="BO37" s="212">
        <f t="shared" si="31"/>
        <v>28.1</v>
      </c>
    </row>
    <row r="38" spans="1:67" s="119" customFormat="1" ht="13.5">
      <c r="A38" s="108">
        <v>31</v>
      </c>
      <c r="B38" s="120" t="s">
        <v>448</v>
      </c>
      <c r="C38" s="110">
        <v>1</v>
      </c>
      <c r="D38" s="111">
        <f t="shared" si="0"/>
        <v>4.6840000000000002</v>
      </c>
      <c r="E38" s="111">
        <f t="shared" si="1"/>
        <v>28.103999999999999</v>
      </c>
      <c r="F38" s="110"/>
      <c r="G38" s="111"/>
      <c r="H38" s="111">
        <f t="shared" si="2"/>
        <v>0</v>
      </c>
      <c r="I38" s="112">
        <f t="shared" si="3"/>
        <v>1</v>
      </c>
      <c r="J38" s="112">
        <f t="shared" si="3"/>
        <v>4.6840000000000002</v>
      </c>
      <c r="K38" s="112">
        <f t="shared" si="3"/>
        <v>28.103999999999999</v>
      </c>
      <c r="L38" s="113"/>
      <c r="M38" s="111">
        <f t="shared" si="4"/>
        <v>0</v>
      </c>
      <c r="N38" s="111">
        <f t="shared" si="5"/>
        <v>0</v>
      </c>
      <c r="O38" s="110">
        <v>0</v>
      </c>
      <c r="P38" s="111">
        <v>0</v>
      </c>
      <c r="Q38" s="111">
        <f t="shared" si="6"/>
        <v>0</v>
      </c>
      <c r="R38" s="112">
        <f t="shared" si="7"/>
        <v>0</v>
      </c>
      <c r="S38" s="112">
        <f t="shared" si="7"/>
        <v>0</v>
      </c>
      <c r="T38" s="112">
        <f t="shared" si="7"/>
        <v>0</v>
      </c>
      <c r="U38" s="113"/>
      <c r="V38" s="110">
        <f t="shared" si="8"/>
        <v>0</v>
      </c>
      <c r="W38" s="111">
        <f t="shared" si="9"/>
        <v>0</v>
      </c>
      <c r="X38" s="111"/>
      <c r="Y38" s="111"/>
      <c r="Z38" s="111">
        <f t="shared" si="10"/>
        <v>0</v>
      </c>
      <c r="AA38" s="112">
        <f t="shared" si="11"/>
        <v>0</v>
      </c>
      <c r="AB38" s="112">
        <f t="shared" si="11"/>
        <v>0</v>
      </c>
      <c r="AC38" s="112">
        <f t="shared" si="11"/>
        <v>0</v>
      </c>
      <c r="AD38" s="113"/>
      <c r="AE38" s="111">
        <f t="shared" si="12"/>
        <v>0</v>
      </c>
      <c r="AF38" s="111">
        <f t="shared" si="13"/>
        <v>0</v>
      </c>
      <c r="AG38" s="110"/>
      <c r="AH38" s="111"/>
      <c r="AI38" s="111">
        <f t="shared" si="14"/>
        <v>0</v>
      </c>
      <c r="AJ38" s="111">
        <f t="shared" si="15"/>
        <v>0</v>
      </c>
      <c r="AK38" s="111">
        <f t="shared" si="15"/>
        <v>0</v>
      </c>
      <c r="AL38" s="111">
        <f t="shared" si="15"/>
        <v>0</v>
      </c>
      <c r="AM38" s="114"/>
      <c r="AN38" s="111">
        <f t="shared" si="16"/>
        <v>0</v>
      </c>
      <c r="AO38" s="115">
        <f t="shared" si="17"/>
        <v>0</v>
      </c>
      <c r="AP38" s="110"/>
      <c r="AQ38" s="115"/>
      <c r="AR38" s="111">
        <f t="shared" si="18"/>
        <v>0</v>
      </c>
      <c r="AS38" s="115">
        <f t="shared" si="19"/>
        <v>0</v>
      </c>
      <c r="AT38" s="111">
        <f t="shared" si="19"/>
        <v>0</v>
      </c>
      <c r="AU38" s="115">
        <f t="shared" si="19"/>
        <v>0</v>
      </c>
      <c r="AV38" s="113"/>
      <c r="AW38" s="110">
        <f t="shared" si="20"/>
        <v>0</v>
      </c>
      <c r="AX38" s="116">
        <f t="shared" si="21"/>
        <v>0</v>
      </c>
      <c r="AY38" s="110"/>
      <c r="AZ38" s="116"/>
      <c r="BA38" s="110">
        <f t="shared" si="22"/>
        <v>0</v>
      </c>
      <c r="BB38" s="116">
        <f t="shared" si="23"/>
        <v>0</v>
      </c>
      <c r="BC38" s="110">
        <f t="shared" si="23"/>
        <v>0</v>
      </c>
      <c r="BD38" s="116">
        <f t="shared" si="23"/>
        <v>0</v>
      </c>
      <c r="BE38" s="117">
        <f t="shared" si="24"/>
        <v>1</v>
      </c>
      <c r="BF38" s="118">
        <f t="shared" si="25"/>
        <v>4.6840000000000002</v>
      </c>
      <c r="BG38" s="118">
        <f t="shared" si="26"/>
        <v>28.103999999999999</v>
      </c>
      <c r="BH38" s="117">
        <f t="shared" si="27"/>
        <v>0</v>
      </c>
      <c r="BI38" s="118">
        <f t="shared" si="27"/>
        <v>0</v>
      </c>
      <c r="BJ38" s="118">
        <f t="shared" si="28"/>
        <v>0</v>
      </c>
      <c r="BK38" s="118">
        <f t="shared" si="29"/>
        <v>1</v>
      </c>
      <c r="BL38" s="118">
        <f t="shared" si="29"/>
        <v>4.6840000000000002</v>
      </c>
      <c r="BM38" s="118">
        <f t="shared" si="29"/>
        <v>28.103999999999999</v>
      </c>
      <c r="BN38" s="211">
        <f t="shared" si="30"/>
        <v>14.052</v>
      </c>
      <c r="BO38" s="212">
        <f t="shared" si="31"/>
        <v>14.1</v>
      </c>
    </row>
    <row r="39" spans="1:67" s="119" customFormat="1" ht="13.5">
      <c r="A39" s="108">
        <v>32</v>
      </c>
      <c r="B39" s="120" t="s">
        <v>449</v>
      </c>
      <c r="C39" s="110">
        <v>1</v>
      </c>
      <c r="D39" s="111">
        <f t="shared" si="0"/>
        <v>4.6840000000000002</v>
      </c>
      <c r="E39" s="111">
        <f t="shared" si="1"/>
        <v>28.103999999999999</v>
      </c>
      <c r="F39" s="110"/>
      <c r="G39" s="111"/>
      <c r="H39" s="111">
        <f t="shared" si="2"/>
        <v>0</v>
      </c>
      <c r="I39" s="112">
        <f t="shared" si="3"/>
        <v>1</v>
      </c>
      <c r="J39" s="112">
        <f t="shared" si="3"/>
        <v>4.6840000000000002</v>
      </c>
      <c r="K39" s="112">
        <f t="shared" si="3"/>
        <v>28.103999999999999</v>
      </c>
      <c r="L39" s="113"/>
      <c r="M39" s="111">
        <f t="shared" si="4"/>
        <v>0</v>
      </c>
      <c r="N39" s="111">
        <f t="shared" si="5"/>
        <v>0</v>
      </c>
      <c r="O39" s="110">
        <v>0</v>
      </c>
      <c r="P39" s="111">
        <v>0</v>
      </c>
      <c r="Q39" s="111">
        <f t="shared" si="6"/>
        <v>0</v>
      </c>
      <c r="R39" s="112">
        <f t="shared" si="7"/>
        <v>0</v>
      </c>
      <c r="S39" s="112">
        <f t="shared" si="7"/>
        <v>0</v>
      </c>
      <c r="T39" s="112">
        <f t="shared" si="7"/>
        <v>0</v>
      </c>
      <c r="U39" s="113"/>
      <c r="V39" s="110">
        <f t="shared" si="8"/>
        <v>0</v>
      </c>
      <c r="W39" s="111">
        <f t="shared" si="9"/>
        <v>0</v>
      </c>
      <c r="X39" s="111"/>
      <c r="Y39" s="111"/>
      <c r="Z39" s="111">
        <f t="shared" si="10"/>
        <v>0</v>
      </c>
      <c r="AA39" s="112">
        <f t="shared" si="11"/>
        <v>0</v>
      </c>
      <c r="AB39" s="112">
        <f t="shared" si="11"/>
        <v>0</v>
      </c>
      <c r="AC39" s="112">
        <f t="shared" si="11"/>
        <v>0</v>
      </c>
      <c r="AD39" s="113"/>
      <c r="AE39" s="111">
        <f t="shared" si="12"/>
        <v>0</v>
      </c>
      <c r="AF39" s="111">
        <f t="shared" si="13"/>
        <v>0</v>
      </c>
      <c r="AG39" s="110"/>
      <c r="AH39" s="111"/>
      <c r="AI39" s="111">
        <f t="shared" si="14"/>
        <v>0</v>
      </c>
      <c r="AJ39" s="111">
        <f t="shared" si="15"/>
        <v>0</v>
      </c>
      <c r="AK39" s="111">
        <f t="shared" si="15"/>
        <v>0</v>
      </c>
      <c r="AL39" s="111">
        <f t="shared" si="15"/>
        <v>0</v>
      </c>
      <c r="AM39" s="114"/>
      <c r="AN39" s="111">
        <f t="shared" si="16"/>
        <v>0</v>
      </c>
      <c r="AO39" s="115">
        <f t="shared" si="17"/>
        <v>0</v>
      </c>
      <c r="AP39" s="110"/>
      <c r="AQ39" s="115"/>
      <c r="AR39" s="111">
        <f t="shared" si="18"/>
        <v>0</v>
      </c>
      <c r="AS39" s="115">
        <f t="shared" si="19"/>
        <v>0</v>
      </c>
      <c r="AT39" s="111">
        <f t="shared" si="19"/>
        <v>0</v>
      </c>
      <c r="AU39" s="115">
        <f t="shared" si="19"/>
        <v>0</v>
      </c>
      <c r="AV39" s="113"/>
      <c r="AW39" s="110">
        <f t="shared" si="20"/>
        <v>0</v>
      </c>
      <c r="AX39" s="116">
        <f t="shared" si="21"/>
        <v>0</v>
      </c>
      <c r="AY39" s="110"/>
      <c r="AZ39" s="116"/>
      <c r="BA39" s="110">
        <f t="shared" si="22"/>
        <v>0</v>
      </c>
      <c r="BB39" s="116">
        <f t="shared" si="23"/>
        <v>0</v>
      </c>
      <c r="BC39" s="110">
        <f t="shared" si="23"/>
        <v>0</v>
      </c>
      <c r="BD39" s="116">
        <f t="shared" si="23"/>
        <v>0</v>
      </c>
      <c r="BE39" s="117">
        <f t="shared" si="24"/>
        <v>1</v>
      </c>
      <c r="BF39" s="118">
        <f t="shared" si="25"/>
        <v>4.6840000000000002</v>
      </c>
      <c r="BG39" s="118">
        <f t="shared" si="26"/>
        <v>28.103999999999999</v>
      </c>
      <c r="BH39" s="117">
        <f t="shared" si="27"/>
        <v>0</v>
      </c>
      <c r="BI39" s="118">
        <f t="shared" si="27"/>
        <v>0</v>
      </c>
      <c r="BJ39" s="118">
        <f t="shared" si="28"/>
        <v>0</v>
      </c>
      <c r="BK39" s="118">
        <f t="shared" si="29"/>
        <v>1</v>
      </c>
      <c r="BL39" s="118">
        <f t="shared" si="29"/>
        <v>4.6840000000000002</v>
      </c>
      <c r="BM39" s="118">
        <f t="shared" si="29"/>
        <v>28.103999999999999</v>
      </c>
      <c r="BN39" s="211">
        <f t="shared" si="30"/>
        <v>14.052</v>
      </c>
      <c r="BO39" s="212">
        <f t="shared" si="31"/>
        <v>14.1</v>
      </c>
    </row>
    <row r="40" spans="1:67" s="119" customFormat="1" ht="13.5">
      <c r="A40" s="108">
        <v>33</v>
      </c>
      <c r="B40" s="120" t="s">
        <v>388</v>
      </c>
      <c r="C40" s="110">
        <v>3</v>
      </c>
      <c r="D40" s="111">
        <f t="shared" si="0"/>
        <v>14.052</v>
      </c>
      <c r="E40" s="111">
        <f t="shared" si="1"/>
        <v>84.311999999999998</v>
      </c>
      <c r="F40" s="110"/>
      <c r="G40" s="111"/>
      <c r="H40" s="111">
        <f t="shared" si="2"/>
        <v>0</v>
      </c>
      <c r="I40" s="112">
        <f t="shared" si="3"/>
        <v>3</v>
      </c>
      <c r="J40" s="112">
        <f t="shared" si="3"/>
        <v>14.052</v>
      </c>
      <c r="K40" s="112">
        <f t="shared" si="3"/>
        <v>84.311999999999998</v>
      </c>
      <c r="L40" s="113">
        <v>2</v>
      </c>
      <c r="M40" s="111">
        <f t="shared" si="4"/>
        <v>9.3680000000000003</v>
      </c>
      <c r="N40" s="111">
        <f t="shared" si="5"/>
        <v>56.207999999999998</v>
      </c>
      <c r="O40" s="110">
        <v>0</v>
      </c>
      <c r="P40" s="111">
        <v>0</v>
      </c>
      <c r="Q40" s="111">
        <f t="shared" si="6"/>
        <v>0</v>
      </c>
      <c r="R40" s="112">
        <f t="shared" si="7"/>
        <v>2</v>
      </c>
      <c r="S40" s="112">
        <f t="shared" si="7"/>
        <v>9.3680000000000003</v>
      </c>
      <c r="T40" s="112">
        <f t="shared" si="7"/>
        <v>56.207999999999998</v>
      </c>
      <c r="U40" s="113"/>
      <c r="V40" s="110">
        <f t="shared" si="8"/>
        <v>0</v>
      </c>
      <c r="W40" s="111">
        <f t="shared" si="9"/>
        <v>0</v>
      </c>
      <c r="X40" s="111"/>
      <c r="Y40" s="111"/>
      <c r="Z40" s="111">
        <f t="shared" si="10"/>
        <v>0</v>
      </c>
      <c r="AA40" s="112">
        <f t="shared" si="11"/>
        <v>0</v>
      </c>
      <c r="AB40" s="112">
        <f t="shared" si="11"/>
        <v>0</v>
      </c>
      <c r="AC40" s="112">
        <f t="shared" si="11"/>
        <v>0</v>
      </c>
      <c r="AD40" s="113"/>
      <c r="AE40" s="111">
        <f t="shared" si="12"/>
        <v>0</v>
      </c>
      <c r="AF40" s="111">
        <f t="shared" si="13"/>
        <v>0</v>
      </c>
      <c r="AG40" s="110"/>
      <c r="AH40" s="111"/>
      <c r="AI40" s="111">
        <f t="shared" si="14"/>
        <v>0</v>
      </c>
      <c r="AJ40" s="111">
        <f t="shared" si="15"/>
        <v>0</v>
      </c>
      <c r="AK40" s="111">
        <f t="shared" si="15"/>
        <v>0</v>
      </c>
      <c r="AL40" s="111">
        <f t="shared" si="15"/>
        <v>0</v>
      </c>
      <c r="AM40" s="114"/>
      <c r="AN40" s="111">
        <f t="shared" si="16"/>
        <v>0</v>
      </c>
      <c r="AO40" s="115">
        <f t="shared" si="17"/>
        <v>0</v>
      </c>
      <c r="AP40" s="110"/>
      <c r="AQ40" s="115"/>
      <c r="AR40" s="111">
        <f t="shared" si="18"/>
        <v>0</v>
      </c>
      <c r="AS40" s="115">
        <f t="shared" si="19"/>
        <v>0</v>
      </c>
      <c r="AT40" s="111">
        <f t="shared" si="19"/>
        <v>0</v>
      </c>
      <c r="AU40" s="115">
        <f t="shared" si="19"/>
        <v>0</v>
      </c>
      <c r="AV40" s="113"/>
      <c r="AW40" s="110">
        <f t="shared" si="20"/>
        <v>0</v>
      </c>
      <c r="AX40" s="116">
        <f t="shared" si="21"/>
        <v>0</v>
      </c>
      <c r="AY40" s="110"/>
      <c r="AZ40" s="116"/>
      <c r="BA40" s="110">
        <f t="shared" si="22"/>
        <v>0</v>
      </c>
      <c r="BB40" s="116">
        <f t="shared" si="23"/>
        <v>0</v>
      </c>
      <c r="BC40" s="110">
        <f t="shared" si="23"/>
        <v>0</v>
      </c>
      <c r="BD40" s="116">
        <f t="shared" si="23"/>
        <v>0</v>
      </c>
      <c r="BE40" s="117">
        <f t="shared" si="24"/>
        <v>3</v>
      </c>
      <c r="BF40" s="118">
        <f t="shared" si="25"/>
        <v>14.052</v>
      </c>
      <c r="BG40" s="118">
        <f t="shared" si="26"/>
        <v>84.311999999999998</v>
      </c>
      <c r="BH40" s="117">
        <f t="shared" si="27"/>
        <v>0</v>
      </c>
      <c r="BI40" s="118">
        <f t="shared" si="27"/>
        <v>0</v>
      </c>
      <c r="BJ40" s="118">
        <f t="shared" si="28"/>
        <v>0</v>
      </c>
      <c r="BK40" s="118">
        <f t="shared" si="29"/>
        <v>3</v>
      </c>
      <c r="BL40" s="118">
        <f t="shared" si="29"/>
        <v>14.052</v>
      </c>
      <c r="BM40" s="118">
        <f t="shared" si="29"/>
        <v>84.311999999999998</v>
      </c>
      <c r="BN40" s="211">
        <f t="shared" si="30"/>
        <v>42.155999999999999</v>
      </c>
      <c r="BO40" s="212">
        <f t="shared" si="31"/>
        <v>42.2</v>
      </c>
    </row>
    <row r="41" spans="1:67" s="119" customFormat="1" ht="13.5">
      <c r="A41" s="108">
        <v>34</v>
      </c>
      <c r="B41" s="120" t="s">
        <v>450</v>
      </c>
      <c r="C41" s="110">
        <v>1</v>
      </c>
      <c r="D41" s="111">
        <f t="shared" si="0"/>
        <v>4.6840000000000002</v>
      </c>
      <c r="E41" s="111">
        <f t="shared" si="1"/>
        <v>28.103999999999999</v>
      </c>
      <c r="F41" s="110"/>
      <c r="G41" s="111"/>
      <c r="H41" s="111">
        <f t="shared" si="2"/>
        <v>0</v>
      </c>
      <c r="I41" s="112">
        <f t="shared" si="3"/>
        <v>1</v>
      </c>
      <c r="J41" s="112">
        <f t="shared" si="3"/>
        <v>4.6840000000000002</v>
      </c>
      <c r="K41" s="112">
        <f t="shared" si="3"/>
        <v>28.103999999999999</v>
      </c>
      <c r="L41" s="113">
        <v>1</v>
      </c>
      <c r="M41" s="111">
        <f t="shared" si="4"/>
        <v>4.6840000000000002</v>
      </c>
      <c r="N41" s="111">
        <f t="shared" si="5"/>
        <v>28.103999999999999</v>
      </c>
      <c r="O41" s="110">
        <v>0</v>
      </c>
      <c r="P41" s="111">
        <v>0</v>
      </c>
      <c r="Q41" s="111">
        <f t="shared" si="6"/>
        <v>0</v>
      </c>
      <c r="R41" s="112">
        <f t="shared" si="7"/>
        <v>1</v>
      </c>
      <c r="S41" s="112">
        <f t="shared" si="7"/>
        <v>4.6840000000000002</v>
      </c>
      <c r="T41" s="112">
        <f t="shared" si="7"/>
        <v>28.103999999999999</v>
      </c>
      <c r="U41" s="113"/>
      <c r="V41" s="110">
        <f t="shared" si="8"/>
        <v>0</v>
      </c>
      <c r="W41" s="111">
        <f t="shared" si="9"/>
        <v>0</v>
      </c>
      <c r="X41" s="111"/>
      <c r="Y41" s="111"/>
      <c r="Z41" s="111">
        <f t="shared" si="10"/>
        <v>0</v>
      </c>
      <c r="AA41" s="112">
        <f t="shared" si="11"/>
        <v>0</v>
      </c>
      <c r="AB41" s="112">
        <f t="shared" si="11"/>
        <v>0</v>
      </c>
      <c r="AC41" s="112">
        <f t="shared" si="11"/>
        <v>0</v>
      </c>
      <c r="AD41" s="113"/>
      <c r="AE41" s="111">
        <f t="shared" si="12"/>
        <v>0</v>
      </c>
      <c r="AF41" s="111">
        <f t="shared" si="13"/>
        <v>0</v>
      </c>
      <c r="AG41" s="110"/>
      <c r="AH41" s="111"/>
      <c r="AI41" s="111">
        <f t="shared" si="14"/>
        <v>0</v>
      </c>
      <c r="AJ41" s="111">
        <f t="shared" si="15"/>
        <v>0</v>
      </c>
      <c r="AK41" s="111">
        <f t="shared" si="15"/>
        <v>0</v>
      </c>
      <c r="AL41" s="111">
        <f t="shared" si="15"/>
        <v>0</v>
      </c>
      <c r="AM41" s="114"/>
      <c r="AN41" s="111">
        <f t="shared" si="16"/>
        <v>0</v>
      </c>
      <c r="AO41" s="115">
        <f t="shared" si="17"/>
        <v>0</v>
      </c>
      <c r="AP41" s="110"/>
      <c r="AQ41" s="115"/>
      <c r="AR41" s="111">
        <f t="shared" si="18"/>
        <v>0</v>
      </c>
      <c r="AS41" s="115">
        <f t="shared" si="19"/>
        <v>0</v>
      </c>
      <c r="AT41" s="111">
        <f t="shared" si="19"/>
        <v>0</v>
      </c>
      <c r="AU41" s="115">
        <f t="shared" si="19"/>
        <v>0</v>
      </c>
      <c r="AV41" s="113"/>
      <c r="AW41" s="110">
        <f t="shared" si="20"/>
        <v>0</v>
      </c>
      <c r="AX41" s="116">
        <f t="shared" si="21"/>
        <v>0</v>
      </c>
      <c r="AY41" s="110"/>
      <c r="AZ41" s="116"/>
      <c r="BA41" s="110">
        <f t="shared" si="22"/>
        <v>0</v>
      </c>
      <c r="BB41" s="116">
        <f t="shared" si="23"/>
        <v>0</v>
      </c>
      <c r="BC41" s="110">
        <f t="shared" si="23"/>
        <v>0</v>
      </c>
      <c r="BD41" s="116">
        <f t="shared" si="23"/>
        <v>0</v>
      </c>
      <c r="BE41" s="117">
        <f t="shared" si="24"/>
        <v>1</v>
      </c>
      <c r="BF41" s="118">
        <f t="shared" si="25"/>
        <v>4.6840000000000002</v>
      </c>
      <c r="BG41" s="118">
        <f t="shared" si="26"/>
        <v>28.103999999999999</v>
      </c>
      <c r="BH41" s="117">
        <f t="shared" si="27"/>
        <v>0</v>
      </c>
      <c r="BI41" s="118">
        <f t="shared" si="27"/>
        <v>0</v>
      </c>
      <c r="BJ41" s="118">
        <f t="shared" si="28"/>
        <v>0</v>
      </c>
      <c r="BK41" s="118">
        <f t="shared" si="29"/>
        <v>1</v>
      </c>
      <c r="BL41" s="118">
        <f t="shared" si="29"/>
        <v>4.6840000000000002</v>
      </c>
      <c r="BM41" s="118">
        <f t="shared" si="29"/>
        <v>28.103999999999999</v>
      </c>
      <c r="BN41" s="211">
        <f t="shared" si="30"/>
        <v>14.052</v>
      </c>
      <c r="BO41" s="212">
        <f t="shared" si="31"/>
        <v>14.1</v>
      </c>
    </row>
    <row r="42" spans="1:67" s="119" customFormat="1" ht="13.5">
      <c r="A42" s="108">
        <v>35</v>
      </c>
      <c r="B42" s="120" t="s">
        <v>451</v>
      </c>
      <c r="C42" s="110">
        <v>1</v>
      </c>
      <c r="D42" s="111">
        <f t="shared" si="0"/>
        <v>4.6840000000000002</v>
      </c>
      <c r="E42" s="111">
        <f t="shared" si="1"/>
        <v>28.103999999999999</v>
      </c>
      <c r="F42" s="110"/>
      <c r="G42" s="111"/>
      <c r="H42" s="111">
        <f t="shared" si="2"/>
        <v>0</v>
      </c>
      <c r="I42" s="112">
        <f t="shared" si="3"/>
        <v>1</v>
      </c>
      <c r="J42" s="112">
        <f t="shared" si="3"/>
        <v>4.6840000000000002</v>
      </c>
      <c r="K42" s="112">
        <f t="shared" si="3"/>
        <v>28.103999999999999</v>
      </c>
      <c r="L42" s="113">
        <v>1</v>
      </c>
      <c r="M42" s="111">
        <f t="shared" si="4"/>
        <v>4.6840000000000002</v>
      </c>
      <c r="N42" s="111">
        <f t="shared" si="5"/>
        <v>28.103999999999999</v>
      </c>
      <c r="O42" s="110">
        <v>0</v>
      </c>
      <c r="P42" s="111">
        <v>0</v>
      </c>
      <c r="Q42" s="111">
        <f t="shared" si="6"/>
        <v>0</v>
      </c>
      <c r="R42" s="112">
        <f t="shared" si="7"/>
        <v>1</v>
      </c>
      <c r="S42" s="112">
        <f t="shared" si="7"/>
        <v>4.6840000000000002</v>
      </c>
      <c r="T42" s="112">
        <f t="shared" si="7"/>
        <v>28.103999999999999</v>
      </c>
      <c r="U42" s="113"/>
      <c r="V42" s="110">
        <f t="shared" si="8"/>
        <v>0</v>
      </c>
      <c r="W42" s="111">
        <f t="shared" si="9"/>
        <v>0</v>
      </c>
      <c r="X42" s="111"/>
      <c r="Y42" s="111"/>
      <c r="Z42" s="111">
        <f t="shared" si="10"/>
        <v>0</v>
      </c>
      <c r="AA42" s="112">
        <f t="shared" si="11"/>
        <v>0</v>
      </c>
      <c r="AB42" s="112">
        <f t="shared" si="11"/>
        <v>0</v>
      </c>
      <c r="AC42" s="112">
        <f t="shared" si="11"/>
        <v>0</v>
      </c>
      <c r="AD42" s="113"/>
      <c r="AE42" s="111">
        <f t="shared" si="12"/>
        <v>0</v>
      </c>
      <c r="AF42" s="111">
        <f t="shared" si="13"/>
        <v>0</v>
      </c>
      <c r="AG42" s="110"/>
      <c r="AH42" s="111"/>
      <c r="AI42" s="111">
        <f t="shared" si="14"/>
        <v>0</v>
      </c>
      <c r="AJ42" s="111">
        <f t="shared" si="15"/>
        <v>0</v>
      </c>
      <c r="AK42" s="111">
        <f t="shared" si="15"/>
        <v>0</v>
      </c>
      <c r="AL42" s="111">
        <f t="shared" si="15"/>
        <v>0</v>
      </c>
      <c r="AM42" s="114"/>
      <c r="AN42" s="111">
        <f t="shared" si="16"/>
        <v>0</v>
      </c>
      <c r="AO42" s="115">
        <f t="shared" si="17"/>
        <v>0</v>
      </c>
      <c r="AP42" s="110"/>
      <c r="AQ42" s="115"/>
      <c r="AR42" s="111">
        <f t="shared" si="18"/>
        <v>0</v>
      </c>
      <c r="AS42" s="115">
        <f t="shared" si="19"/>
        <v>0</v>
      </c>
      <c r="AT42" s="111">
        <f t="shared" si="19"/>
        <v>0</v>
      </c>
      <c r="AU42" s="115">
        <f t="shared" si="19"/>
        <v>0</v>
      </c>
      <c r="AV42" s="113"/>
      <c r="AW42" s="110">
        <f t="shared" si="20"/>
        <v>0</v>
      </c>
      <c r="AX42" s="116">
        <f t="shared" si="21"/>
        <v>0</v>
      </c>
      <c r="AY42" s="110"/>
      <c r="AZ42" s="116"/>
      <c r="BA42" s="110">
        <f t="shared" si="22"/>
        <v>0</v>
      </c>
      <c r="BB42" s="116">
        <f t="shared" si="23"/>
        <v>0</v>
      </c>
      <c r="BC42" s="110">
        <f t="shared" si="23"/>
        <v>0</v>
      </c>
      <c r="BD42" s="116">
        <f t="shared" si="23"/>
        <v>0</v>
      </c>
      <c r="BE42" s="117">
        <f t="shared" si="24"/>
        <v>1</v>
      </c>
      <c r="BF42" s="118">
        <f t="shared" si="25"/>
        <v>4.6840000000000002</v>
      </c>
      <c r="BG42" s="118">
        <f t="shared" si="26"/>
        <v>28.103999999999999</v>
      </c>
      <c r="BH42" s="117">
        <f t="shared" si="27"/>
        <v>0</v>
      </c>
      <c r="BI42" s="118">
        <f t="shared" si="27"/>
        <v>0</v>
      </c>
      <c r="BJ42" s="118">
        <f t="shared" si="28"/>
        <v>0</v>
      </c>
      <c r="BK42" s="118">
        <f t="shared" si="29"/>
        <v>1</v>
      </c>
      <c r="BL42" s="118">
        <f t="shared" si="29"/>
        <v>4.6840000000000002</v>
      </c>
      <c r="BM42" s="118">
        <f t="shared" si="29"/>
        <v>28.103999999999999</v>
      </c>
      <c r="BN42" s="211">
        <f t="shared" si="30"/>
        <v>14.052</v>
      </c>
      <c r="BO42" s="212">
        <f t="shared" si="31"/>
        <v>14.1</v>
      </c>
    </row>
    <row r="43" spans="1:67" s="119" customFormat="1" ht="13.5">
      <c r="A43" s="108">
        <v>36</v>
      </c>
      <c r="B43" s="120" t="s">
        <v>452</v>
      </c>
      <c r="C43" s="110">
        <v>1</v>
      </c>
      <c r="D43" s="111">
        <f t="shared" si="0"/>
        <v>4.6840000000000002</v>
      </c>
      <c r="E43" s="111">
        <f t="shared" si="1"/>
        <v>28.103999999999999</v>
      </c>
      <c r="F43" s="110"/>
      <c r="G43" s="111"/>
      <c r="H43" s="111">
        <f t="shared" si="2"/>
        <v>0</v>
      </c>
      <c r="I43" s="112">
        <f t="shared" si="3"/>
        <v>1</v>
      </c>
      <c r="J43" s="112">
        <f t="shared" si="3"/>
        <v>4.6840000000000002</v>
      </c>
      <c r="K43" s="112">
        <f t="shared" si="3"/>
        <v>28.103999999999999</v>
      </c>
      <c r="L43" s="113"/>
      <c r="M43" s="111">
        <f t="shared" si="4"/>
        <v>0</v>
      </c>
      <c r="N43" s="111">
        <f t="shared" si="5"/>
        <v>0</v>
      </c>
      <c r="O43" s="110">
        <v>0</v>
      </c>
      <c r="P43" s="111">
        <v>0</v>
      </c>
      <c r="Q43" s="111">
        <f t="shared" si="6"/>
        <v>0</v>
      </c>
      <c r="R43" s="112">
        <f t="shared" si="7"/>
        <v>0</v>
      </c>
      <c r="S43" s="112">
        <f t="shared" si="7"/>
        <v>0</v>
      </c>
      <c r="T43" s="112">
        <f t="shared" si="7"/>
        <v>0</v>
      </c>
      <c r="U43" s="113"/>
      <c r="V43" s="110">
        <f t="shared" si="8"/>
        <v>0</v>
      </c>
      <c r="W43" s="111">
        <f t="shared" si="9"/>
        <v>0</v>
      </c>
      <c r="X43" s="111"/>
      <c r="Y43" s="111"/>
      <c r="Z43" s="111">
        <f t="shared" si="10"/>
        <v>0</v>
      </c>
      <c r="AA43" s="112">
        <f t="shared" si="11"/>
        <v>0</v>
      </c>
      <c r="AB43" s="112">
        <f t="shared" si="11"/>
        <v>0</v>
      </c>
      <c r="AC43" s="112">
        <f t="shared" si="11"/>
        <v>0</v>
      </c>
      <c r="AD43" s="113"/>
      <c r="AE43" s="111">
        <f t="shared" si="12"/>
        <v>0</v>
      </c>
      <c r="AF43" s="111">
        <f t="shared" si="13"/>
        <v>0</v>
      </c>
      <c r="AG43" s="110"/>
      <c r="AH43" s="111"/>
      <c r="AI43" s="111">
        <f t="shared" si="14"/>
        <v>0</v>
      </c>
      <c r="AJ43" s="111">
        <f t="shared" si="15"/>
        <v>0</v>
      </c>
      <c r="AK43" s="111">
        <f t="shared" si="15"/>
        <v>0</v>
      </c>
      <c r="AL43" s="111">
        <f t="shared" si="15"/>
        <v>0</v>
      </c>
      <c r="AM43" s="114"/>
      <c r="AN43" s="111">
        <f t="shared" si="16"/>
        <v>0</v>
      </c>
      <c r="AO43" s="115">
        <f t="shared" si="17"/>
        <v>0</v>
      </c>
      <c r="AP43" s="110"/>
      <c r="AQ43" s="115"/>
      <c r="AR43" s="111">
        <f t="shared" si="18"/>
        <v>0</v>
      </c>
      <c r="AS43" s="115">
        <f t="shared" si="19"/>
        <v>0</v>
      </c>
      <c r="AT43" s="111">
        <f t="shared" si="19"/>
        <v>0</v>
      </c>
      <c r="AU43" s="115">
        <f t="shared" si="19"/>
        <v>0</v>
      </c>
      <c r="AV43" s="113"/>
      <c r="AW43" s="110">
        <f t="shared" si="20"/>
        <v>0</v>
      </c>
      <c r="AX43" s="116">
        <f t="shared" si="21"/>
        <v>0</v>
      </c>
      <c r="AY43" s="110"/>
      <c r="AZ43" s="116"/>
      <c r="BA43" s="110">
        <f t="shared" si="22"/>
        <v>0</v>
      </c>
      <c r="BB43" s="116">
        <f t="shared" si="23"/>
        <v>0</v>
      </c>
      <c r="BC43" s="110">
        <f t="shared" si="23"/>
        <v>0</v>
      </c>
      <c r="BD43" s="116">
        <f t="shared" si="23"/>
        <v>0</v>
      </c>
      <c r="BE43" s="117">
        <f t="shared" si="24"/>
        <v>1</v>
      </c>
      <c r="BF43" s="118">
        <f t="shared" si="25"/>
        <v>4.6840000000000002</v>
      </c>
      <c r="BG43" s="118">
        <f t="shared" si="26"/>
        <v>28.103999999999999</v>
      </c>
      <c r="BH43" s="117">
        <f t="shared" si="27"/>
        <v>0</v>
      </c>
      <c r="BI43" s="118">
        <f t="shared" si="27"/>
        <v>0</v>
      </c>
      <c r="BJ43" s="118">
        <f t="shared" si="28"/>
        <v>0</v>
      </c>
      <c r="BK43" s="118">
        <f t="shared" si="29"/>
        <v>1</v>
      </c>
      <c r="BL43" s="118">
        <f t="shared" si="29"/>
        <v>4.6840000000000002</v>
      </c>
      <c r="BM43" s="118">
        <f t="shared" si="29"/>
        <v>28.103999999999999</v>
      </c>
      <c r="BN43" s="211">
        <f t="shared" si="30"/>
        <v>14.052</v>
      </c>
      <c r="BO43" s="212">
        <f t="shared" si="31"/>
        <v>14.1</v>
      </c>
    </row>
    <row r="44" spans="1:67" s="119" customFormat="1" ht="13.5">
      <c r="A44" s="108">
        <v>37</v>
      </c>
      <c r="B44" s="120" t="s">
        <v>453</v>
      </c>
      <c r="C44" s="110">
        <v>1</v>
      </c>
      <c r="D44" s="111">
        <f t="shared" si="0"/>
        <v>4.6840000000000002</v>
      </c>
      <c r="E44" s="111">
        <f t="shared" si="1"/>
        <v>28.103999999999999</v>
      </c>
      <c r="F44" s="110"/>
      <c r="G44" s="111"/>
      <c r="H44" s="111">
        <f t="shared" si="2"/>
        <v>0</v>
      </c>
      <c r="I44" s="112">
        <f t="shared" si="3"/>
        <v>1</v>
      </c>
      <c r="J44" s="112">
        <f t="shared" si="3"/>
        <v>4.6840000000000002</v>
      </c>
      <c r="K44" s="112">
        <f t="shared" si="3"/>
        <v>28.103999999999999</v>
      </c>
      <c r="L44" s="113"/>
      <c r="M44" s="111">
        <f t="shared" si="4"/>
        <v>0</v>
      </c>
      <c r="N44" s="111">
        <f t="shared" si="5"/>
        <v>0</v>
      </c>
      <c r="O44" s="110">
        <v>0</v>
      </c>
      <c r="P44" s="111">
        <v>0</v>
      </c>
      <c r="Q44" s="111">
        <f t="shared" si="6"/>
        <v>0</v>
      </c>
      <c r="R44" s="112">
        <f t="shared" si="7"/>
        <v>0</v>
      </c>
      <c r="S44" s="112">
        <f t="shared" si="7"/>
        <v>0</v>
      </c>
      <c r="T44" s="112">
        <f t="shared" si="7"/>
        <v>0</v>
      </c>
      <c r="U44" s="113"/>
      <c r="V44" s="110">
        <f t="shared" si="8"/>
        <v>0</v>
      </c>
      <c r="W44" s="111">
        <f t="shared" si="9"/>
        <v>0</v>
      </c>
      <c r="X44" s="111"/>
      <c r="Y44" s="111"/>
      <c r="Z44" s="111">
        <f t="shared" si="10"/>
        <v>0</v>
      </c>
      <c r="AA44" s="112">
        <f t="shared" si="11"/>
        <v>0</v>
      </c>
      <c r="AB44" s="112">
        <f t="shared" si="11"/>
        <v>0</v>
      </c>
      <c r="AC44" s="112">
        <f t="shared" si="11"/>
        <v>0</v>
      </c>
      <c r="AD44" s="113"/>
      <c r="AE44" s="111">
        <f t="shared" si="12"/>
        <v>0</v>
      </c>
      <c r="AF44" s="111">
        <f t="shared" si="13"/>
        <v>0</v>
      </c>
      <c r="AG44" s="110"/>
      <c r="AH44" s="111"/>
      <c r="AI44" s="111">
        <f t="shared" si="14"/>
        <v>0</v>
      </c>
      <c r="AJ44" s="111">
        <f t="shared" si="15"/>
        <v>0</v>
      </c>
      <c r="AK44" s="111">
        <f t="shared" si="15"/>
        <v>0</v>
      </c>
      <c r="AL44" s="111">
        <f t="shared" si="15"/>
        <v>0</v>
      </c>
      <c r="AM44" s="114"/>
      <c r="AN44" s="111">
        <f t="shared" si="16"/>
        <v>0</v>
      </c>
      <c r="AO44" s="115">
        <f t="shared" si="17"/>
        <v>0</v>
      </c>
      <c r="AP44" s="110"/>
      <c r="AQ44" s="115"/>
      <c r="AR44" s="111">
        <f t="shared" si="18"/>
        <v>0</v>
      </c>
      <c r="AS44" s="115">
        <f t="shared" si="19"/>
        <v>0</v>
      </c>
      <c r="AT44" s="111">
        <f t="shared" si="19"/>
        <v>0</v>
      </c>
      <c r="AU44" s="115">
        <f t="shared" si="19"/>
        <v>0</v>
      </c>
      <c r="AV44" s="113"/>
      <c r="AW44" s="110">
        <f t="shared" si="20"/>
        <v>0</v>
      </c>
      <c r="AX44" s="116">
        <f t="shared" si="21"/>
        <v>0</v>
      </c>
      <c r="AY44" s="110"/>
      <c r="AZ44" s="116"/>
      <c r="BA44" s="110">
        <f t="shared" si="22"/>
        <v>0</v>
      </c>
      <c r="BB44" s="116">
        <f t="shared" si="23"/>
        <v>0</v>
      </c>
      <c r="BC44" s="110">
        <f t="shared" si="23"/>
        <v>0</v>
      </c>
      <c r="BD44" s="116">
        <f t="shared" si="23"/>
        <v>0</v>
      </c>
      <c r="BE44" s="117">
        <f t="shared" si="24"/>
        <v>1</v>
      </c>
      <c r="BF44" s="118">
        <f t="shared" si="25"/>
        <v>4.6840000000000002</v>
      </c>
      <c r="BG44" s="118">
        <f t="shared" si="26"/>
        <v>28.103999999999999</v>
      </c>
      <c r="BH44" s="117">
        <f t="shared" si="27"/>
        <v>0</v>
      </c>
      <c r="BI44" s="118">
        <f t="shared" si="27"/>
        <v>0</v>
      </c>
      <c r="BJ44" s="118">
        <f t="shared" si="28"/>
        <v>0</v>
      </c>
      <c r="BK44" s="118">
        <f t="shared" si="29"/>
        <v>1</v>
      </c>
      <c r="BL44" s="118">
        <f t="shared" si="29"/>
        <v>4.6840000000000002</v>
      </c>
      <c r="BM44" s="118">
        <f t="shared" si="29"/>
        <v>28.103999999999999</v>
      </c>
      <c r="BN44" s="211">
        <f t="shared" si="30"/>
        <v>14.052</v>
      </c>
      <c r="BO44" s="212">
        <f t="shared" si="31"/>
        <v>14.1</v>
      </c>
    </row>
    <row r="45" spans="1:67" s="119" customFormat="1" ht="13.5">
      <c r="A45" s="108">
        <v>38</v>
      </c>
      <c r="B45" s="109" t="s">
        <v>454</v>
      </c>
      <c r="C45" s="110"/>
      <c r="D45" s="111">
        <f t="shared" si="0"/>
        <v>0</v>
      </c>
      <c r="E45" s="111">
        <f t="shared" si="1"/>
        <v>0</v>
      </c>
      <c r="F45" s="110">
        <v>2</v>
      </c>
      <c r="G45" s="111">
        <v>1.6439999999999999</v>
      </c>
      <c r="H45" s="111">
        <f t="shared" si="2"/>
        <v>9.863999999999999</v>
      </c>
      <c r="I45" s="112">
        <f t="shared" si="3"/>
        <v>2</v>
      </c>
      <c r="J45" s="112">
        <f t="shared" si="3"/>
        <v>1.6439999999999999</v>
      </c>
      <c r="K45" s="112">
        <f t="shared" si="3"/>
        <v>9.863999999999999</v>
      </c>
      <c r="L45" s="113"/>
      <c r="M45" s="111">
        <f t="shared" si="4"/>
        <v>0</v>
      </c>
      <c r="N45" s="111">
        <f t="shared" si="5"/>
        <v>0</v>
      </c>
      <c r="O45" s="110">
        <v>2</v>
      </c>
      <c r="P45" s="111">
        <v>1.6439999999999999</v>
      </c>
      <c r="Q45" s="111">
        <f t="shared" si="6"/>
        <v>9.863999999999999</v>
      </c>
      <c r="R45" s="112">
        <f t="shared" si="7"/>
        <v>2</v>
      </c>
      <c r="S45" s="112">
        <f t="shared" si="7"/>
        <v>1.6439999999999999</v>
      </c>
      <c r="T45" s="112">
        <f t="shared" si="7"/>
        <v>9.863999999999999</v>
      </c>
      <c r="U45" s="113">
        <v>49</v>
      </c>
      <c r="V45" s="110">
        <f t="shared" si="8"/>
        <v>229.51600000000002</v>
      </c>
      <c r="W45" s="111">
        <f t="shared" si="9"/>
        <v>1377.096</v>
      </c>
      <c r="X45" s="111">
        <v>2</v>
      </c>
      <c r="Y45" s="111">
        <v>9.2439999999999998</v>
      </c>
      <c r="Z45" s="111">
        <f t="shared" si="10"/>
        <v>55.463999999999999</v>
      </c>
      <c r="AA45" s="112">
        <f t="shared" si="11"/>
        <v>51</v>
      </c>
      <c r="AB45" s="112">
        <f t="shared" si="11"/>
        <v>238.76000000000002</v>
      </c>
      <c r="AC45" s="112">
        <f t="shared" si="11"/>
        <v>1432.56</v>
      </c>
      <c r="AD45" s="113"/>
      <c r="AE45" s="111">
        <f t="shared" si="12"/>
        <v>0</v>
      </c>
      <c r="AF45" s="111">
        <f t="shared" si="13"/>
        <v>0</v>
      </c>
      <c r="AG45" s="110"/>
      <c r="AH45" s="111"/>
      <c r="AI45" s="111">
        <f t="shared" si="14"/>
        <v>0</v>
      </c>
      <c r="AJ45" s="111">
        <f t="shared" si="15"/>
        <v>0</v>
      </c>
      <c r="AK45" s="111">
        <f t="shared" si="15"/>
        <v>0</v>
      </c>
      <c r="AL45" s="111">
        <f t="shared" si="15"/>
        <v>0</v>
      </c>
      <c r="AM45" s="114"/>
      <c r="AN45" s="111">
        <f t="shared" si="16"/>
        <v>0</v>
      </c>
      <c r="AO45" s="115">
        <f t="shared" si="17"/>
        <v>0</v>
      </c>
      <c r="AP45" s="110"/>
      <c r="AQ45" s="115"/>
      <c r="AR45" s="111">
        <f t="shared" si="18"/>
        <v>0</v>
      </c>
      <c r="AS45" s="115">
        <f t="shared" si="19"/>
        <v>0</v>
      </c>
      <c r="AT45" s="111">
        <f t="shared" si="19"/>
        <v>0</v>
      </c>
      <c r="AU45" s="115">
        <f t="shared" si="19"/>
        <v>0</v>
      </c>
      <c r="AV45" s="113"/>
      <c r="AW45" s="110">
        <f t="shared" si="20"/>
        <v>0</v>
      </c>
      <c r="AX45" s="116">
        <f t="shared" si="21"/>
        <v>0</v>
      </c>
      <c r="AY45" s="110"/>
      <c r="AZ45" s="116"/>
      <c r="BA45" s="110">
        <f t="shared" si="22"/>
        <v>0</v>
      </c>
      <c r="BB45" s="116">
        <f t="shared" si="23"/>
        <v>0</v>
      </c>
      <c r="BC45" s="110">
        <f t="shared" si="23"/>
        <v>0</v>
      </c>
      <c r="BD45" s="116">
        <f t="shared" si="23"/>
        <v>0</v>
      </c>
      <c r="BE45" s="117">
        <f t="shared" si="24"/>
        <v>49</v>
      </c>
      <c r="BF45" s="118">
        <f t="shared" si="25"/>
        <v>229.51600000000002</v>
      </c>
      <c r="BG45" s="118">
        <f t="shared" si="26"/>
        <v>1377.096</v>
      </c>
      <c r="BH45" s="117">
        <f t="shared" si="27"/>
        <v>4</v>
      </c>
      <c r="BI45" s="118">
        <f t="shared" si="27"/>
        <v>10.888</v>
      </c>
      <c r="BJ45" s="118">
        <f t="shared" si="28"/>
        <v>65.328000000000003</v>
      </c>
      <c r="BK45" s="118">
        <f t="shared" si="29"/>
        <v>53</v>
      </c>
      <c r="BL45" s="118">
        <f t="shared" si="29"/>
        <v>240.40400000000002</v>
      </c>
      <c r="BM45" s="118">
        <f t="shared" si="29"/>
        <v>1442.424</v>
      </c>
      <c r="BN45" s="211">
        <f t="shared" si="30"/>
        <v>721.21199999999999</v>
      </c>
      <c r="BO45" s="212">
        <f t="shared" si="31"/>
        <v>721.2</v>
      </c>
    </row>
    <row r="46" spans="1:67" s="119" customFormat="1" ht="13.5">
      <c r="A46" s="108">
        <v>39</v>
      </c>
      <c r="B46" s="109" t="s">
        <v>455</v>
      </c>
      <c r="C46" s="110"/>
      <c r="D46" s="111">
        <f t="shared" si="0"/>
        <v>0</v>
      </c>
      <c r="E46" s="111">
        <f t="shared" si="1"/>
        <v>0</v>
      </c>
      <c r="F46" s="110">
        <v>2</v>
      </c>
      <c r="G46" s="111">
        <v>9.2439999999999998</v>
      </c>
      <c r="H46" s="111">
        <f t="shared" si="2"/>
        <v>55.463999999999999</v>
      </c>
      <c r="I46" s="112">
        <f t="shared" si="3"/>
        <v>2</v>
      </c>
      <c r="J46" s="112">
        <f t="shared" si="3"/>
        <v>9.2439999999999998</v>
      </c>
      <c r="K46" s="112">
        <f t="shared" si="3"/>
        <v>55.463999999999999</v>
      </c>
      <c r="L46" s="113"/>
      <c r="M46" s="111">
        <f t="shared" si="4"/>
        <v>0</v>
      </c>
      <c r="N46" s="111">
        <f t="shared" si="5"/>
        <v>0</v>
      </c>
      <c r="O46" s="110">
        <v>0</v>
      </c>
      <c r="P46" s="111">
        <v>0</v>
      </c>
      <c r="Q46" s="111">
        <f t="shared" si="6"/>
        <v>0</v>
      </c>
      <c r="R46" s="112">
        <f t="shared" si="7"/>
        <v>0</v>
      </c>
      <c r="S46" s="112">
        <f t="shared" si="7"/>
        <v>0</v>
      </c>
      <c r="T46" s="112">
        <f t="shared" si="7"/>
        <v>0</v>
      </c>
      <c r="U46" s="113"/>
      <c r="V46" s="110">
        <f t="shared" si="8"/>
        <v>0</v>
      </c>
      <c r="W46" s="111">
        <f t="shared" si="9"/>
        <v>0</v>
      </c>
      <c r="X46" s="110">
        <v>2</v>
      </c>
      <c r="Y46" s="111">
        <v>9.2439999999999998</v>
      </c>
      <c r="Z46" s="111">
        <f t="shared" si="10"/>
        <v>55.463999999999999</v>
      </c>
      <c r="AA46" s="112">
        <f t="shared" si="11"/>
        <v>2</v>
      </c>
      <c r="AB46" s="112">
        <f t="shared" si="11"/>
        <v>9.2439999999999998</v>
      </c>
      <c r="AC46" s="112">
        <f t="shared" si="11"/>
        <v>55.463999999999999</v>
      </c>
      <c r="AD46" s="113"/>
      <c r="AE46" s="111">
        <f t="shared" si="12"/>
        <v>0</v>
      </c>
      <c r="AF46" s="111">
        <f t="shared" si="13"/>
        <v>0</v>
      </c>
      <c r="AG46" s="110"/>
      <c r="AH46" s="111"/>
      <c r="AI46" s="111">
        <f t="shared" si="14"/>
        <v>0</v>
      </c>
      <c r="AJ46" s="111">
        <f t="shared" si="15"/>
        <v>0</v>
      </c>
      <c r="AK46" s="111">
        <f t="shared" si="15"/>
        <v>0</v>
      </c>
      <c r="AL46" s="111">
        <f t="shared" si="15"/>
        <v>0</v>
      </c>
      <c r="AM46" s="114"/>
      <c r="AN46" s="111">
        <f t="shared" si="16"/>
        <v>0</v>
      </c>
      <c r="AO46" s="115">
        <f t="shared" si="17"/>
        <v>0</v>
      </c>
      <c r="AP46" s="110"/>
      <c r="AQ46" s="115"/>
      <c r="AR46" s="111">
        <f t="shared" si="18"/>
        <v>0</v>
      </c>
      <c r="AS46" s="115">
        <f t="shared" si="19"/>
        <v>0</v>
      </c>
      <c r="AT46" s="111">
        <f t="shared" si="19"/>
        <v>0</v>
      </c>
      <c r="AU46" s="115">
        <f t="shared" si="19"/>
        <v>0</v>
      </c>
      <c r="AV46" s="113"/>
      <c r="AW46" s="110">
        <f t="shared" si="20"/>
        <v>0</v>
      </c>
      <c r="AX46" s="116">
        <f t="shared" si="21"/>
        <v>0</v>
      </c>
      <c r="AY46" s="110"/>
      <c r="AZ46" s="116"/>
      <c r="BA46" s="110">
        <f t="shared" si="22"/>
        <v>0</v>
      </c>
      <c r="BB46" s="116">
        <f t="shared" si="23"/>
        <v>0</v>
      </c>
      <c r="BC46" s="110">
        <f t="shared" si="23"/>
        <v>0</v>
      </c>
      <c r="BD46" s="116">
        <f t="shared" si="23"/>
        <v>0</v>
      </c>
      <c r="BE46" s="117">
        <f t="shared" si="24"/>
        <v>0</v>
      </c>
      <c r="BF46" s="118">
        <f t="shared" si="25"/>
        <v>0</v>
      </c>
      <c r="BG46" s="118">
        <f t="shared" si="26"/>
        <v>0</v>
      </c>
      <c r="BH46" s="117">
        <f t="shared" si="27"/>
        <v>4</v>
      </c>
      <c r="BI46" s="118">
        <f t="shared" si="27"/>
        <v>18.488</v>
      </c>
      <c r="BJ46" s="118">
        <f t="shared" si="28"/>
        <v>110.928</v>
      </c>
      <c r="BK46" s="118">
        <f t="shared" si="29"/>
        <v>4</v>
      </c>
      <c r="BL46" s="118">
        <f t="shared" si="29"/>
        <v>18.488</v>
      </c>
      <c r="BM46" s="118">
        <f t="shared" si="29"/>
        <v>110.928</v>
      </c>
      <c r="BN46" s="211">
        <f t="shared" si="30"/>
        <v>55.463999999999999</v>
      </c>
      <c r="BO46" s="212">
        <f t="shared" si="31"/>
        <v>55.5</v>
      </c>
    </row>
    <row r="47" spans="1:67" s="119" customFormat="1" ht="13.5">
      <c r="A47" s="108">
        <v>40</v>
      </c>
      <c r="B47" s="109" t="s">
        <v>456</v>
      </c>
      <c r="C47" s="110">
        <v>2</v>
      </c>
      <c r="D47" s="111">
        <f t="shared" si="0"/>
        <v>9.3680000000000003</v>
      </c>
      <c r="E47" s="111">
        <f t="shared" si="1"/>
        <v>56.207999999999998</v>
      </c>
      <c r="F47" s="110"/>
      <c r="G47" s="111"/>
      <c r="H47" s="111">
        <f t="shared" si="2"/>
        <v>0</v>
      </c>
      <c r="I47" s="112">
        <f t="shared" ref="I47:K79" si="32">C47+F47</f>
        <v>2</v>
      </c>
      <c r="J47" s="112">
        <f t="shared" si="32"/>
        <v>9.3680000000000003</v>
      </c>
      <c r="K47" s="112">
        <f t="shared" si="32"/>
        <v>56.207999999999998</v>
      </c>
      <c r="L47" s="113">
        <v>2</v>
      </c>
      <c r="M47" s="111">
        <f t="shared" si="4"/>
        <v>9.3680000000000003</v>
      </c>
      <c r="N47" s="111">
        <f t="shared" si="5"/>
        <v>56.207999999999998</v>
      </c>
      <c r="O47" s="110">
        <v>0</v>
      </c>
      <c r="P47" s="111">
        <v>0</v>
      </c>
      <c r="Q47" s="111">
        <f t="shared" si="6"/>
        <v>0</v>
      </c>
      <c r="R47" s="112">
        <f t="shared" ref="R47:T78" si="33">L47+O47</f>
        <v>2</v>
      </c>
      <c r="S47" s="112">
        <f t="shared" si="33"/>
        <v>9.3680000000000003</v>
      </c>
      <c r="T47" s="112">
        <f t="shared" si="33"/>
        <v>56.207999999999998</v>
      </c>
      <c r="U47" s="113">
        <v>5</v>
      </c>
      <c r="V47" s="110">
        <f t="shared" si="8"/>
        <v>23.42</v>
      </c>
      <c r="W47" s="111">
        <f t="shared" si="9"/>
        <v>140.52000000000001</v>
      </c>
      <c r="X47" s="111"/>
      <c r="Y47" s="111"/>
      <c r="Z47" s="111">
        <f t="shared" si="10"/>
        <v>0</v>
      </c>
      <c r="AA47" s="112">
        <f t="shared" ref="AA47:AC78" si="34">U47+X47</f>
        <v>5</v>
      </c>
      <c r="AB47" s="112">
        <f t="shared" si="34"/>
        <v>23.42</v>
      </c>
      <c r="AC47" s="112">
        <f t="shared" si="34"/>
        <v>140.52000000000001</v>
      </c>
      <c r="AD47" s="113"/>
      <c r="AE47" s="111">
        <f t="shared" si="12"/>
        <v>0</v>
      </c>
      <c r="AF47" s="111">
        <f t="shared" si="13"/>
        <v>0</v>
      </c>
      <c r="AG47" s="110"/>
      <c r="AH47" s="111"/>
      <c r="AI47" s="111">
        <f t="shared" si="14"/>
        <v>0</v>
      </c>
      <c r="AJ47" s="111">
        <f t="shared" ref="AJ47:AL79" si="35">AD47+AG47</f>
        <v>0</v>
      </c>
      <c r="AK47" s="111">
        <f t="shared" si="35"/>
        <v>0</v>
      </c>
      <c r="AL47" s="111">
        <f t="shared" si="35"/>
        <v>0</v>
      </c>
      <c r="AM47" s="114"/>
      <c r="AN47" s="111">
        <f t="shared" si="16"/>
        <v>0</v>
      </c>
      <c r="AO47" s="115">
        <f t="shared" si="17"/>
        <v>0</v>
      </c>
      <c r="AP47" s="110"/>
      <c r="AQ47" s="115"/>
      <c r="AR47" s="111">
        <f t="shared" si="18"/>
        <v>0</v>
      </c>
      <c r="AS47" s="115">
        <f t="shared" ref="AS47:AU79" si="36">AM47+AP47</f>
        <v>0</v>
      </c>
      <c r="AT47" s="111">
        <f t="shared" si="36"/>
        <v>0</v>
      </c>
      <c r="AU47" s="115">
        <f t="shared" si="36"/>
        <v>0</v>
      </c>
      <c r="AV47" s="113"/>
      <c r="AW47" s="110">
        <f t="shared" si="20"/>
        <v>0</v>
      </c>
      <c r="AX47" s="116">
        <f t="shared" si="21"/>
        <v>0</v>
      </c>
      <c r="AY47" s="110"/>
      <c r="AZ47" s="116"/>
      <c r="BA47" s="110">
        <f t="shared" si="22"/>
        <v>0</v>
      </c>
      <c r="BB47" s="116">
        <f t="shared" ref="BB47:BD79" si="37">AV47+AY47</f>
        <v>0</v>
      </c>
      <c r="BC47" s="110">
        <f t="shared" si="37"/>
        <v>0</v>
      </c>
      <c r="BD47" s="116">
        <f t="shared" si="37"/>
        <v>0</v>
      </c>
      <c r="BE47" s="117">
        <f t="shared" si="24"/>
        <v>7</v>
      </c>
      <c r="BF47" s="118">
        <f t="shared" si="25"/>
        <v>32.788000000000004</v>
      </c>
      <c r="BG47" s="118">
        <f t="shared" si="26"/>
        <v>196.72800000000001</v>
      </c>
      <c r="BH47" s="117">
        <f t="shared" ref="BH47:BI79" si="38">F47+X47+AP47</f>
        <v>0</v>
      </c>
      <c r="BI47" s="118">
        <f t="shared" si="38"/>
        <v>0</v>
      </c>
      <c r="BJ47" s="118">
        <f t="shared" si="28"/>
        <v>0</v>
      </c>
      <c r="BK47" s="118">
        <f t="shared" ref="BK47:BM79" si="39">BE47+BH47</f>
        <v>7</v>
      </c>
      <c r="BL47" s="118">
        <f t="shared" si="39"/>
        <v>32.788000000000004</v>
      </c>
      <c r="BM47" s="118">
        <f t="shared" si="39"/>
        <v>196.72800000000001</v>
      </c>
      <c r="BN47" s="211">
        <f t="shared" si="30"/>
        <v>98.364000000000004</v>
      </c>
      <c r="BO47" s="212">
        <f t="shared" si="31"/>
        <v>98.4</v>
      </c>
    </row>
    <row r="48" spans="1:67" s="119" customFormat="1" ht="13.5">
      <c r="A48" s="108">
        <v>41</v>
      </c>
      <c r="B48" s="109" t="s">
        <v>457</v>
      </c>
      <c r="C48" s="110"/>
      <c r="D48" s="111">
        <f t="shared" si="0"/>
        <v>0</v>
      </c>
      <c r="E48" s="111">
        <f t="shared" si="1"/>
        <v>0</v>
      </c>
      <c r="F48" s="110">
        <v>1</v>
      </c>
      <c r="G48" s="111">
        <v>3.8220000000000027</v>
      </c>
      <c r="H48" s="111">
        <f t="shared" si="2"/>
        <v>22.932000000000016</v>
      </c>
      <c r="I48" s="112">
        <f t="shared" si="32"/>
        <v>1</v>
      </c>
      <c r="J48" s="112">
        <f t="shared" si="32"/>
        <v>3.8220000000000027</v>
      </c>
      <c r="K48" s="112">
        <f t="shared" si="32"/>
        <v>22.932000000000016</v>
      </c>
      <c r="L48" s="113"/>
      <c r="M48" s="111">
        <f t="shared" si="4"/>
        <v>0</v>
      </c>
      <c r="N48" s="111">
        <f t="shared" si="5"/>
        <v>0</v>
      </c>
      <c r="O48" s="110">
        <v>0</v>
      </c>
      <c r="P48" s="111">
        <v>0</v>
      </c>
      <c r="Q48" s="111">
        <f t="shared" si="6"/>
        <v>0</v>
      </c>
      <c r="R48" s="112">
        <f t="shared" si="33"/>
        <v>0</v>
      </c>
      <c r="S48" s="112">
        <f t="shared" si="33"/>
        <v>0</v>
      </c>
      <c r="T48" s="112">
        <f t="shared" si="33"/>
        <v>0</v>
      </c>
      <c r="U48" s="113"/>
      <c r="V48" s="110">
        <f t="shared" si="8"/>
        <v>0</v>
      </c>
      <c r="W48" s="111">
        <f t="shared" si="9"/>
        <v>0</v>
      </c>
      <c r="X48" s="111"/>
      <c r="Y48" s="111"/>
      <c r="Z48" s="111">
        <f t="shared" si="10"/>
        <v>0</v>
      </c>
      <c r="AA48" s="112">
        <f t="shared" si="34"/>
        <v>0</v>
      </c>
      <c r="AB48" s="112">
        <f t="shared" si="34"/>
        <v>0</v>
      </c>
      <c r="AC48" s="112">
        <f t="shared" si="34"/>
        <v>0</v>
      </c>
      <c r="AD48" s="113"/>
      <c r="AE48" s="111">
        <f t="shared" si="12"/>
        <v>0</v>
      </c>
      <c r="AF48" s="111">
        <f t="shared" si="13"/>
        <v>0</v>
      </c>
      <c r="AG48" s="110"/>
      <c r="AH48" s="111"/>
      <c r="AI48" s="111">
        <f t="shared" si="14"/>
        <v>0</v>
      </c>
      <c r="AJ48" s="111">
        <f t="shared" si="35"/>
        <v>0</v>
      </c>
      <c r="AK48" s="111">
        <f t="shared" si="35"/>
        <v>0</v>
      </c>
      <c r="AL48" s="111">
        <f t="shared" si="35"/>
        <v>0</v>
      </c>
      <c r="AM48" s="114"/>
      <c r="AN48" s="111">
        <f t="shared" si="16"/>
        <v>0</v>
      </c>
      <c r="AO48" s="115">
        <f t="shared" si="17"/>
        <v>0</v>
      </c>
      <c r="AP48" s="110"/>
      <c r="AQ48" s="115"/>
      <c r="AR48" s="111">
        <f t="shared" si="18"/>
        <v>0</v>
      </c>
      <c r="AS48" s="115">
        <f t="shared" si="36"/>
        <v>0</v>
      </c>
      <c r="AT48" s="111">
        <f t="shared" si="36"/>
        <v>0</v>
      </c>
      <c r="AU48" s="115">
        <f t="shared" si="36"/>
        <v>0</v>
      </c>
      <c r="AV48" s="113"/>
      <c r="AW48" s="110">
        <f t="shared" si="20"/>
        <v>0</v>
      </c>
      <c r="AX48" s="116">
        <f t="shared" si="21"/>
        <v>0</v>
      </c>
      <c r="AY48" s="110"/>
      <c r="AZ48" s="116"/>
      <c r="BA48" s="110">
        <f t="shared" si="22"/>
        <v>0</v>
      </c>
      <c r="BB48" s="116">
        <f t="shared" si="37"/>
        <v>0</v>
      </c>
      <c r="BC48" s="110">
        <f t="shared" si="37"/>
        <v>0</v>
      </c>
      <c r="BD48" s="116">
        <f t="shared" si="37"/>
        <v>0</v>
      </c>
      <c r="BE48" s="117">
        <f t="shared" si="24"/>
        <v>0</v>
      </c>
      <c r="BF48" s="118">
        <f t="shared" si="25"/>
        <v>0</v>
      </c>
      <c r="BG48" s="118">
        <f t="shared" si="26"/>
        <v>0</v>
      </c>
      <c r="BH48" s="117">
        <f t="shared" si="38"/>
        <v>1</v>
      </c>
      <c r="BI48" s="118">
        <f t="shared" si="38"/>
        <v>3.8220000000000027</v>
      </c>
      <c r="BJ48" s="118">
        <f t="shared" si="28"/>
        <v>22.932000000000016</v>
      </c>
      <c r="BK48" s="118">
        <f t="shared" si="39"/>
        <v>1</v>
      </c>
      <c r="BL48" s="118">
        <f t="shared" si="39"/>
        <v>3.8220000000000027</v>
      </c>
      <c r="BM48" s="118">
        <f t="shared" si="39"/>
        <v>22.932000000000016</v>
      </c>
      <c r="BN48" s="211">
        <f t="shared" si="30"/>
        <v>11.466000000000008</v>
      </c>
      <c r="BO48" s="212">
        <f t="shared" si="31"/>
        <v>11.5</v>
      </c>
    </row>
    <row r="49" spans="1:67" s="119" customFormat="1" ht="13.5">
      <c r="A49" s="108">
        <v>42</v>
      </c>
      <c r="B49" s="109" t="s">
        <v>458</v>
      </c>
      <c r="C49" s="110"/>
      <c r="D49" s="111">
        <f t="shared" si="0"/>
        <v>0</v>
      </c>
      <c r="E49" s="111">
        <f t="shared" si="1"/>
        <v>0</v>
      </c>
      <c r="F49" s="110">
        <v>1</v>
      </c>
      <c r="G49" s="111">
        <v>3.8220000000000027</v>
      </c>
      <c r="H49" s="111">
        <f t="shared" si="2"/>
        <v>22.932000000000016</v>
      </c>
      <c r="I49" s="112">
        <f t="shared" si="32"/>
        <v>1</v>
      </c>
      <c r="J49" s="112">
        <f t="shared" si="32"/>
        <v>3.8220000000000027</v>
      </c>
      <c r="K49" s="112">
        <f t="shared" si="32"/>
        <v>22.932000000000016</v>
      </c>
      <c r="L49" s="113"/>
      <c r="M49" s="111">
        <f t="shared" si="4"/>
        <v>0</v>
      </c>
      <c r="N49" s="111">
        <f t="shared" si="5"/>
        <v>0</v>
      </c>
      <c r="O49" s="110">
        <v>1</v>
      </c>
      <c r="P49" s="111">
        <v>3.8220000000000027</v>
      </c>
      <c r="Q49" s="111">
        <f t="shared" si="6"/>
        <v>22.932000000000016</v>
      </c>
      <c r="R49" s="112">
        <f t="shared" si="33"/>
        <v>1</v>
      </c>
      <c r="S49" s="112">
        <f t="shared" si="33"/>
        <v>3.8220000000000027</v>
      </c>
      <c r="T49" s="112">
        <f t="shared" si="33"/>
        <v>22.932000000000016</v>
      </c>
      <c r="U49" s="113"/>
      <c r="V49" s="110">
        <f t="shared" si="8"/>
        <v>0</v>
      </c>
      <c r="W49" s="111">
        <f t="shared" si="9"/>
        <v>0</v>
      </c>
      <c r="X49" s="111"/>
      <c r="Y49" s="111"/>
      <c r="Z49" s="111">
        <f t="shared" si="10"/>
        <v>0</v>
      </c>
      <c r="AA49" s="112">
        <f t="shared" si="34"/>
        <v>0</v>
      </c>
      <c r="AB49" s="112">
        <f t="shared" si="34"/>
        <v>0</v>
      </c>
      <c r="AC49" s="112">
        <f t="shared" si="34"/>
        <v>0</v>
      </c>
      <c r="AD49" s="113"/>
      <c r="AE49" s="111">
        <f t="shared" si="12"/>
        <v>0</v>
      </c>
      <c r="AF49" s="111">
        <f t="shared" si="13"/>
        <v>0</v>
      </c>
      <c r="AG49" s="110"/>
      <c r="AH49" s="111"/>
      <c r="AI49" s="111">
        <f t="shared" si="14"/>
        <v>0</v>
      </c>
      <c r="AJ49" s="111">
        <f t="shared" si="35"/>
        <v>0</v>
      </c>
      <c r="AK49" s="111">
        <f t="shared" si="35"/>
        <v>0</v>
      </c>
      <c r="AL49" s="111">
        <f t="shared" si="35"/>
        <v>0</v>
      </c>
      <c r="AM49" s="114"/>
      <c r="AN49" s="111">
        <f t="shared" si="16"/>
        <v>0</v>
      </c>
      <c r="AO49" s="115">
        <f t="shared" si="17"/>
        <v>0</v>
      </c>
      <c r="AP49" s="110"/>
      <c r="AQ49" s="115"/>
      <c r="AR49" s="111">
        <f t="shared" si="18"/>
        <v>0</v>
      </c>
      <c r="AS49" s="115">
        <f t="shared" si="36"/>
        <v>0</v>
      </c>
      <c r="AT49" s="111">
        <f t="shared" si="36"/>
        <v>0</v>
      </c>
      <c r="AU49" s="115">
        <f t="shared" si="36"/>
        <v>0</v>
      </c>
      <c r="AV49" s="113"/>
      <c r="AW49" s="110">
        <f t="shared" si="20"/>
        <v>0</v>
      </c>
      <c r="AX49" s="116">
        <f t="shared" si="21"/>
        <v>0</v>
      </c>
      <c r="AY49" s="110"/>
      <c r="AZ49" s="116"/>
      <c r="BA49" s="110">
        <f t="shared" si="22"/>
        <v>0</v>
      </c>
      <c r="BB49" s="116">
        <f t="shared" si="37"/>
        <v>0</v>
      </c>
      <c r="BC49" s="110">
        <f t="shared" si="37"/>
        <v>0</v>
      </c>
      <c r="BD49" s="116">
        <f t="shared" si="37"/>
        <v>0</v>
      </c>
      <c r="BE49" s="117">
        <f t="shared" si="24"/>
        <v>0</v>
      </c>
      <c r="BF49" s="118">
        <f t="shared" si="25"/>
        <v>0</v>
      </c>
      <c r="BG49" s="118">
        <f t="shared" si="26"/>
        <v>0</v>
      </c>
      <c r="BH49" s="117">
        <f t="shared" si="38"/>
        <v>1</v>
      </c>
      <c r="BI49" s="118">
        <f t="shared" si="38"/>
        <v>3.8220000000000027</v>
      </c>
      <c r="BJ49" s="118">
        <f t="shared" si="28"/>
        <v>22.932000000000016</v>
      </c>
      <c r="BK49" s="118">
        <f t="shared" si="39"/>
        <v>1</v>
      </c>
      <c r="BL49" s="118">
        <f t="shared" si="39"/>
        <v>3.8220000000000027</v>
      </c>
      <c r="BM49" s="118">
        <f t="shared" si="39"/>
        <v>22.932000000000016</v>
      </c>
      <c r="BN49" s="211">
        <f t="shared" si="30"/>
        <v>11.466000000000008</v>
      </c>
      <c r="BO49" s="212">
        <f t="shared" si="31"/>
        <v>11.5</v>
      </c>
    </row>
    <row r="50" spans="1:67" s="119" customFormat="1" ht="13.5">
      <c r="A50" s="108">
        <v>43</v>
      </c>
      <c r="B50" s="120" t="s">
        <v>459</v>
      </c>
      <c r="C50" s="110">
        <v>1</v>
      </c>
      <c r="D50" s="111">
        <f t="shared" si="0"/>
        <v>4.6840000000000002</v>
      </c>
      <c r="E50" s="111">
        <f t="shared" si="1"/>
        <v>28.103999999999999</v>
      </c>
      <c r="F50" s="110"/>
      <c r="G50" s="111"/>
      <c r="H50" s="111">
        <f t="shared" si="2"/>
        <v>0</v>
      </c>
      <c r="I50" s="112">
        <f t="shared" si="32"/>
        <v>1</v>
      </c>
      <c r="J50" s="112">
        <f t="shared" si="32"/>
        <v>4.6840000000000002</v>
      </c>
      <c r="K50" s="112">
        <f t="shared" si="32"/>
        <v>28.103999999999999</v>
      </c>
      <c r="L50" s="113"/>
      <c r="M50" s="111">
        <f t="shared" si="4"/>
        <v>0</v>
      </c>
      <c r="N50" s="111">
        <f t="shared" si="5"/>
        <v>0</v>
      </c>
      <c r="O50" s="110">
        <v>0</v>
      </c>
      <c r="P50" s="111">
        <v>0</v>
      </c>
      <c r="Q50" s="111">
        <f t="shared" si="6"/>
        <v>0</v>
      </c>
      <c r="R50" s="112">
        <f t="shared" si="33"/>
        <v>0</v>
      </c>
      <c r="S50" s="112">
        <f t="shared" si="33"/>
        <v>0</v>
      </c>
      <c r="T50" s="112">
        <f t="shared" si="33"/>
        <v>0</v>
      </c>
      <c r="U50" s="113"/>
      <c r="V50" s="110">
        <f t="shared" si="8"/>
        <v>0</v>
      </c>
      <c r="W50" s="111">
        <f t="shared" si="9"/>
        <v>0</v>
      </c>
      <c r="X50" s="111"/>
      <c r="Y50" s="111"/>
      <c r="Z50" s="111">
        <f t="shared" si="10"/>
        <v>0</v>
      </c>
      <c r="AA50" s="112">
        <f t="shared" si="34"/>
        <v>0</v>
      </c>
      <c r="AB50" s="112">
        <f t="shared" si="34"/>
        <v>0</v>
      </c>
      <c r="AC50" s="112">
        <f t="shared" si="34"/>
        <v>0</v>
      </c>
      <c r="AD50" s="113"/>
      <c r="AE50" s="111">
        <f t="shared" si="12"/>
        <v>0</v>
      </c>
      <c r="AF50" s="111">
        <f t="shared" si="13"/>
        <v>0</v>
      </c>
      <c r="AG50" s="110"/>
      <c r="AH50" s="111"/>
      <c r="AI50" s="111">
        <f t="shared" si="14"/>
        <v>0</v>
      </c>
      <c r="AJ50" s="111">
        <f t="shared" si="35"/>
        <v>0</v>
      </c>
      <c r="AK50" s="111">
        <f t="shared" si="35"/>
        <v>0</v>
      </c>
      <c r="AL50" s="111">
        <f t="shared" si="35"/>
        <v>0</v>
      </c>
      <c r="AM50" s="114"/>
      <c r="AN50" s="111">
        <f t="shared" si="16"/>
        <v>0</v>
      </c>
      <c r="AO50" s="115">
        <f t="shared" si="17"/>
        <v>0</v>
      </c>
      <c r="AP50" s="110"/>
      <c r="AQ50" s="115"/>
      <c r="AR50" s="111">
        <f t="shared" si="18"/>
        <v>0</v>
      </c>
      <c r="AS50" s="115">
        <f t="shared" si="36"/>
        <v>0</v>
      </c>
      <c r="AT50" s="111">
        <f t="shared" si="36"/>
        <v>0</v>
      </c>
      <c r="AU50" s="115">
        <f t="shared" si="36"/>
        <v>0</v>
      </c>
      <c r="AV50" s="113"/>
      <c r="AW50" s="110">
        <f t="shared" si="20"/>
        <v>0</v>
      </c>
      <c r="AX50" s="116">
        <f t="shared" si="21"/>
        <v>0</v>
      </c>
      <c r="AY50" s="110"/>
      <c r="AZ50" s="116"/>
      <c r="BA50" s="110">
        <f t="shared" si="22"/>
        <v>0</v>
      </c>
      <c r="BB50" s="116">
        <f t="shared" si="37"/>
        <v>0</v>
      </c>
      <c r="BC50" s="110">
        <f t="shared" si="37"/>
        <v>0</v>
      </c>
      <c r="BD50" s="116">
        <f t="shared" si="37"/>
        <v>0</v>
      </c>
      <c r="BE50" s="117">
        <f t="shared" si="24"/>
        <v>1</v>
      </c>
      <c r="BF50" s="118">
        <f t="shared" si="25"/>
        <v>4.6840000000000002</v>
      </c>
      <c r="BG50" s="118">
        <f t="shared" si="26"/>
        <v>28.103999999999999</v>
      </c>
      <c r="BH50" s="117">
        <f t="shared" si="38"/>
        <v>0</v>
      </c>
      <c r="BI50" s="118">
        <f t="shared" si="38"/>
        <v>0</v>
      </c>
      <c r="BJ50" s="118">
        <f t="shared" si="28"/>
        <v>0</v>
      </c>
      <c r="BK50" s="118">
        <f t="shared" si="39"/>
        <v>1</v>
      </c>
      <c r="BL50" s="118">
        <f t="shared" si="39"/>
        <v>4.6840000000000002</v>
      </c>
      <c r="BM50" s="118">
        <f t="shared" si="39"/>
        <v>28.103999999999999</v>
      </c>
      <c r="BN50" s="211">
        <f t="shared" si="30"/>
        <v>14.052</v>
      </c>
      <c r="BO50" s="212">
        <f t="shared" si="31"/>
        <v>14.1</v>
      </c>
    </row>
    <row r="51" spans="1:67" s="119" customFormat="1" ht="13.5">
      <c r="A51" s="108">
        <v>44</v>
      </c>
      <c r="B51" s="120" t="s">
        <v>460</v>
      </c>
      <c r="C51" s="110">
        <v>1</v>
      </c>
      <c r="D51" s="111">
        <f t="shared" si="0"/>
        <v>4.6840000000000002</v>
      </c>
      <c r="E51" s="111">
        <f t="shared" si="1"/>
        <v>28.103999999999999</v>
      </c>
      <c r="F51" s="110"/>
      <c r="G51" s="111"/>
      <c r="H51" s="111">
        <f t="shared" si="2"/>
        <v>0</v>
      </c>
      <c r="I51" s="112">
        <f t="shared" si="32"/>
        <v>1</v>
      </c>
      <c r="J51" s="112">
        <f t="shared" si="32"/>
        <v>4.6840000000000002</v>
      </c>
      <c r="K51" s="112">
        <f t="shared" si="32"/>
        <v>28.103999999999999</v>
      </c>
      <c r="L51" s="113"/>
      <c r="M51" s="111">
        <f t="shared" si="4"/>
        <v>0</v>
      </c>
      <c r="N51" s="111">
        <f t="shared" si="5"/>
        <v>0</v>
      </c>
      <c r="O51" s="110">
        <v>0</v>
      </c>
      <c r="P51" s="111">
        <v>0</v>
      </c>
      <c r="Q51" s="111">
        <f t="shared" si="6"/>
        <v>0</v>
      </c>
      <c r="R51" s="112">
        <f t="shared" si="33"/>
        <v>0</v>
      </c>
      <c r="S51" s="112">
        <f t="shared" si="33"/>
        <v>0</v>
      </c>
      <c r="T51" s="112">
        <f t="shared" si="33"/>
        <v>0</v>
      </c>
      <c r="U51" s="113"/>
      <c r="V51" s="110">
        <f t="shared" si="8"/>
        <v>0</v>
      </c>
      <c r="W51" s="111">
        <f t="shared" si="9"/>
        <v>0</v>
      </c>
      <c r="X51" s="111"/>
      <c r="Y51" s="111"/>
      <c r="Z51" s="111">
        <f t="shared" si="10"/>
        <v>0</v>
      </c>
      <c r="AA51" s="112">
        <f t="shared" si="34"/>
        <v>0</v>
      </c>
      <c r="AB51" s="112">
        <f t="shared" si="34"/>
        <v>0</v>
      </c>
      <c r="AC51" s="112">
        <f t="shared" si="34"/>
        <v>0</v>
      </c>
      <c r="AD51" s="113"/>
      <c r="AE51" s="111">
        <f t="shared" si="12"/>
        <v>0</v>
      </c>
      <c r="AF51" s="111">
        <f t="shared" si="13"/>
        <v>0</v>
      </c>
      <c r="AG51" s="110"/>
      <c r="AH51" s="111"/>
      <c r="AI51" s="111">
        <f t="shared" si="14"/>
        <v>0</v>
      </c>
      <c r="AJ51" s="111">
        <f t="shared" si="35"/>
        <v>0</v>
      </c>
      <c r="AK51" s="111">
        <f t="shared" si="35"/>
        <v>0</v>
      </c>
      <c r="AL51" s="111">
        <f t="shared" si="35"/>
        <v>0</v>
      </c>
      <c r="AM51" s="114"/>
      <c r="AN51" s="111">
        <f t="shared" si="16"/>
        <v>0</v>
      </c>
      <c r="AO51" s="115">
        <f t="shared" si="17"/>
        <v>0</v>
      </c>
      <c r="AP51" s="110"/>
      <c r="AQ51" s="115"/>
      <c r="AR51" s="111">
        <f t="shared" si="18"/>
        <v>0</v>
      </c>
      <c r="AS51" s="115">
        <f t="shared" si="36"/>
        <v>0</v>
      </c>
      <c r="AT51" s="111">
        <f t="shared" si="36"/>
        <v>0</v>
      </c>
      <c r="AU51" s="115">
        <f t="shared" si="36"/>
        <v>0</v>
      </c>
      <c r="AV51" s="113"/>
      <c r="AW51" s="110">
        <f t="shared" si="20"/>
        <v>0</v>
      </c>
      <c r="AX51" s="116">
        <f t="shared" si="21"/>
        <v>0</v>
      </c>
      <c r="AY51" s="110"/>
      <c r="AZ51" s="116"/>
      <c r="BA51" s="110">
        <f t="shared" si="22"/>
        <v>0</v>
      </c>
      <c r="BB51" s="116">
        <f t="shared" si="37"/>
        <v>0</v>
      </c>
      <c r="BC51" s="110">
        <f t="shared" si="37"/>
        <v>0</v>
      </c>
      <c r="BD51" s="116">
        <f t="shared" si="37"/>
        <v>0</v>
      </c>
      <c r="BE51" s="117">
        <f t="shared" si="24"/>
        <v>1</v>
      </c>
      <c r="BF51" s="118">
        <f t="shared" si="25"/>
        <v>4.6840000000000002</v>
      </c>
      <c r="BG51" s="118">
        <f t="shared" si="26"/>
        <v>28.103999999999999</v>
      </c>
      <c r="BH51" s="117">
        <f t="shared" si="38"/>
        <v>0</v>
      </c>
      <c r="BI51" s="118">
        <f t="shared" si="38"/>
        <v>0</v>
      </c>
      <c r="BJ51" s="118">
        <f t="shared" si="28"/>
        <v>0</v>
      </c>
      <c r="BK51" s="118">
        <f t="shared" si="39"/>
        <v>1</v>
      </c>
      <c r="BL51" s="118">
        <f t="shared" si="39"/>
        <v>4.6840000000000002</v>
      </c>
      <c r="BM51" s="118">
        <f t="shared" si="39"/>
        <v>28.103999999999999</v>
      </c>
      <c r="BN51" s="211">
        <f t="shared" si="30"/>
        <v>14.052</v>
      </c>
      <c r="BO51" s="212">
        <f t="shared" si="31"/>
        <v>14.1</v>
      </c>
    </row>
    <row r="52" spans="1:67" s="119" customFormat="1" ht="13.5">
      <c r="A52" s="108">
        <v>45</v>
      </c>
      <c r="B52" s="120" t="s">
        <v>461</v>
      </c>
      <c r="C52" s="110"/>
      <c r="D52" s="111">
        <f t="shared" si="0"/>
        <v>0</v>
      </c>
      <c r="E52" s="111">
        <f t="shared" si="1"/>
        <v>0</v>
      </c>
      <c r="F52" s="110"/>
      <c r="G52" s="111"/>
      <c r="H52" s="111">
        <f t="shared" si="2"/>
        <v>0</v>
      </c>
      <c r="I52" s="112">
        <f t="shared" si="32"/>
        <v>0</v>
      </c>
      <c r="J52" s="112">
        <f t="shared" si="32"/>
        <v>0</v>
      </c>
      <c r="K52" s="112">
        <f t="shared" si="32"/>
        <v>0</v>
      </c>
      <c r="L52" s="113"/>
      <c r="M52" s="111">
        <f t="shared" si="4"/>
        <v>0</v>
      </c>
      <c r="N52" s="111">
        <f t="shared" si="5"/>
        <v>0</v>
      </c>
      <c r="O52" s="110">
        <v>0</v>
      </c>
      <c r="P52" s="111">
        <v>0</v>
      </c>
      <c r="Q52" s="111">
        <f t="shared" si="6"/>
        <v>0</v>
      </c>
      <c r="R52" s="112">
        <f t="shared" si="33"/>
        <v>0</v>
      </c>
      <c r="S52" s="112">
        <f t="shared" si="33"/>
        <v>0</v>
      </c>
      <c r="T52" s="112">
        <f t="shared" si="33"/>
        <v>0</v>
      </c>
      <c r="U52" s="113">
        <v>5</v>
      </c>
      <c r="V52" s="110">
        <f t="shared" si="8"/>
        <v>23.42</v>
      </c>
      <c r="W52" s="111">
        <f t="shared" si="9"/>
        <v>140.52000000000001</v>
      </c>
      <c r="X52" s="111"/>
      <c r="Y52" s="111"/>
      <c r="Z52" s="111">
        <f t="shared" si="10"/>
        <v>0</v>
      </c>
      <c r="AA52" s="112">
        <f t="shared" si="34"/>
        <v>5</v>
      </c>
      <c r="AB52" s="112">
        <f t="shared" si="34"/>
        <v>23.42</v>
      </c>
      <c r="AC52" s="112">
        <f t="shared" si="34"/>
        <v>140.52000000000001</v>
      </c>
      <c r="AD52" s="113"/>
      <c r="AE52" s="111">
        <f t="shared" si="12"/>
        <v>0</v>
      </c>
      <c r="AF52" s="111">
        <f t="shared" si="13"/>
        <v>0</v>
      </c>
      <c r="AG52" s="110"/>
      <c r="AH52" s="111"/>
      <c r="AI52" s="111">
        <f t="shared" si="14"/>
        <v>0</v>
      </c>
      <c r="AJ52" s="111">
        <f t="shared" si="35"/>
        <v>0</v>
      </c>
      <c r="AK52" s="111">
        <f t="shared" si="35"/>
        <v>0</v>
      </c>
      <c r="AL52" s="111">
        <f t="shared" si="35"/>
        <v>0</v>
      </c>
      <c r="AM52" s="114"/>
      <c r="AN52" s="111">
        <f t="shared" si="16"/>
        <v>0</v>
      </c>
      <c r="AO52" s="115">
        <f t="shared" si="17"/>
        <v>0</v>
      </c>
      <c r="AP52" s="110"/>
      <c r="AQ52" s="115"/>
      <c r="AR52" s="111">
        <f t="shared" si="18"/>
        <v>0</v>
      </c>
      <c r="AS52" s="115">
        <f t="shared" si="36"/>
        <v>0</v>
      </c>
      <c r="AT52" s="111">
        <f t="shared" si="36"/>
        <v>0</v>
      </c>
      <c r="AU52" s="115">
        <f t="shared" si="36"/>
        <v>0</v>
      </c>
      <c r="AV52" s="113"/>
      <c r="AW52" s="110">
        <f t="shared" si="20"/>
        <v>0</v>
      </c>
      <c r="AX52" s="116">
        <f t="shared" si="21"/>
        <v>0</v>
      </c>
      <c r="AY52" s="110"/>
      <c r="AZ52" s="116"/>
      <c r="BA52" s="110">
        <f t="shared" si="22"/>
        <v>0</v>
      </c>
      <c r="BB52" s="116">
        <f t="shared" si="37"/>
        <v>0</v>
      </c>
      <c r="BC52" s="110">
        <f t="shared" si="37"/>
        <v>0</v>
      </c>
      <c r="BD52" s="116">
        <f t="shared" si="37"/>
        <v>0</v>
      </c>
      <c r="BE52" s="117">
        <f t="shared" si="24"/>
        <v>5</v>
      </c>
      <c r="BF52" s="118">
        <f t="shared" si="25"/>
        <v>23.42</v>
      </c>
      <c r="BG52" s="118">
        <f t="shared" si="26"/>
        <v>140.52000000000001</v>
      </c>
      <c r="BH52" s="117">
        <f t="shared" si="38"/>
        <v>0</v>
      </c>
      <c r="BI52" s="118">
        <f t="shared" si="38"/>
        <v>0</v>
      </c>
      <c r="BJ52" s="118">
        <f t="shared" si="28"/>
        <v>0</v>
      </c>
      <c r="BK52" s="118">
        <f t="shared" si="39"/>
        <v>5</v>
      </c>
      <c r="BL52" s="118">
        <f t="shared" si="39"/>
        <v>23.42</v>
      </c>
      <c r="BM52" s="118">
        <f t="shared" si="39"/>
        <v>140.52000000000001</v>
      </c>
      <c r="BN52" s="211">
        <f t="shared" si="30"/>
        <v>70.260000000000005</v>
      </c>
      <c r="BO52" s="212">
        <f t="shared" si="31"/>
        <v>70.3</v>
      </c>
    </row>
    <row r="53" spans="1:67" s="119" customFormat="1" ht="13.5">
      <c r="A53" s="108">
        <v>46</v>
      </c>
      <c r="B53" s="109" t="s">
        <v>462</v>
      </c>
      <c r="C53" s="110"/>
      <c r="D53" s="111">
        <f t="shared" si="0"/>
        <v>0</v>
      </c>
      <c r="E53" s="111">
        <f t="shared" si="1"/>
        <v>0</v>
      </c>
      <c r="F53" s="110"/>
      <c r="G53" s="111"/>
      <c r="H53" s="111">
        <f t="shared" si="2"/>
        <v>0</v>
      </c>
      <c r="I53" s="112">
        <f t="shared" si="32"/>
        <v>0</v>
      </c>
      <c r="J53" s="112">
        <f t="shared" si="32"/>
        <v>0</v>
      </c>
      <c r="K53" s="112">
        <f t="shared" si="32"/>
        <v>0</v>
      </c>
      <c r="L53" s="113"/>
      <c r="M53" s="111">
        <f t="shared" si="4"/>
        <v>0</v>
      </c>
      <c r="N53" s="111">
        <f t="shared" si="5"/>
        <v>0</v>
      </c>
      <c r="O53" s="110">
        <v>0</v>
      </c>
      <c r="P53" s="111">
        <v>0</v>
      </c>
      <c r="Q53" s="111">
        <f t="shared" si="6"/>
        <v>0</v>
      </c>
      <c r="R53" s="112">
        <f t="shared" si="33"/>
        <v>0</v>
      </c>
      <c r="S53" s="112">
        <f t="shared" si="33"/>
        <v>0</v>
      </c>
      <c r="T53" s="112">
        <f t="shared" si="33"/>
        <v>0</v>
      </c>
      <c r="U53" s="113"/>
      <c r="V53" s="110">
        <f t="shared" si="8"/>
        <v>0</v>
      </c>
      <c r="W53" s="111">
        <f t="shared" si="9"/>
        <v>0</v>
      </c>
      <c r="X53" s="110">
        <v>1</v>
      </c>
      <c r="Y53" s="111">
        <v>3.8220000000000027</v>
      </c>
      <c r="Z53" s="111">
        <f t="shared" si="10"/>
        <v>22.932000000000016</v>
      </c>
      <c r="AA53" s="112">
        <f t="shared" si="34"/>
        <v>1</v>
      </c>
      <c r="AB53" s="112">
        <f t="shared" si="34"/>
        <v>3.8220000000000027</v>
      </c>
      <c r="AC53" s="112">
        <f t="shared" si="34"/>
        <v>22.932000000000016</v>
      </c>
      <c r="AD53" s="113"/>
      <c r="AE53" s="111">
        <f t="shared" si="12"/>
        <v>0</v>
      </c>
      <c r="AF53" s="111">
        <f t="shared" si="13"/>
        <v>0</v>
      </c>
      <c r="AG53" s="110"/>
      <c r="AH53" s="111"/>
      <c r="AI53" s="111">
        <f t="shared" si="14"/>
        <v>0</v>
      </c>
      <c r="AJ53" s="111">
        <f t="shared" si="35"/>
        <v>0</v>
      </c>
      <c r="AK53" s="111">
        <f t="shared" si="35"/>
        <v>0</v>
      </c>
      <c r="AL53" s="111">
        <f t="shared" si="35"/>
        <v>0</v>
      </c>
      <c r="AM53" s="114"/>
      <c r="AN53" s="111">
        <f t="shared" si="16"/>
        <v>0</v>
      </c>
      <c r="AO53" s="115">
        <f t="shared" si="17"/>
        <v>0</v>
      </c>
      <c r="AP53" s="110"/>
      <c r="AQ53" s="115"/>
      <c r="AR53" s="111">
        <f t="shared" si="18"/>
        <v>0</v>
      </c>
      <c r="AS53" s="115">
        <f t="shared" si="36"/>
        <v>0</v>
      </c>
      <c r="AT53" s="111">
        <f t="shared" si="36"/>
        <v>0</v>
      </c>
      <c r="AU53" s="115">
        <f t="shared" si="36"/>
        <v>0</v>
      </c>
      <c r="AV53" s="113"/>
      <c r="AW53" s="110">
        <f t="shared" si="20"/>
        <v>0</v>
      </c>
      <c r="AX53" s="116">
        <f t="shared" si="21"/>
        <v>0</v>
      </c>
      <c r="AY53" s="110"/>
      <c r="AZ53" s="116"/>
      <c r="BA53" s="110">
        <f t="shared" si="22"/>
        <v>0</v>
      </c>
      <c r="BB53" s="116">
        <f t="shared" si="37"/>
        <v>0</v>
      </c>
      <c r="BC53" s="110">
        <f t="shared" si="37"/>
        <v>0</v>
      </c>
      <c r="BD53" s="116">
        <f t="shared" si="37"/>
        <v>0</v>
      </c>
      <c r="BE53" s="117">
        <f t="shared" si="24"/>
        <v>0</v>
      </c>
      <c r="BF53" s="118">
        <f t="shared" si="25"/>
        <v>0</v>
      </c>
      <c r="BG53" s="118">
        <f t="shared" si="26"/>
        <v>0</v>
      </c>
      <c r="BH53" s="117">
        <f t="shared" si="38"/>
        <v>1</v>
      </c>
      <c r="BI53" s="118">
        <f t="shared" si="38"/>
        <v>3.8220000000000027</v>
      </c>
      <c r="BJ53" s="118">
        <f t="shared" si="28"/>
        <v>22.932000000000016</v>
      </c>
      <c r="BK53" s="118">
        <f t="shared" si="39"/>
        <v>1</v>
      </c>
      <c r="BL53" s="118">
        <f t="shared" si="39"/>
        <v>3.8220000000000027</v>
      </c>
      <c r="BM53" s="118">
        <f t="shared" si="39"/>
        <v>22.932000000000016</v>
      </c>
      <c r="BN53" s="211">
        <f t="shared" si="30"/>
        <v>11.466000000000008</v>
      </c>
      <c r="BO53" s="212">
        <f t="shared" si="31"/>
        <v>11.5</v>
      </c>
    </row>
    <row r="54" spans="1:67" s="119" customFormat="1" ht="13.5">
      <c r="A54" s="108">
        <v>47</v>
      </c>
      <c r="B54" s="120" t="s">
        <v>463</v>
      </c>
      <c r="C54" s="110">
        <v>1</v>
      </c>
      <c r="D54" s="111">
        <f t="shared" si="0"/>
        <v>4.6840000000000002</v>
      </c>
      <c r="E54" s="111">
        <f t="shared" si="1"/>
        <v>28.103999999999999</v>
      </c>
      <c r="F54" s="110"/>
      <c r="G54" s="111"/>
      <c r="H54" s="111">
        <f t="shared" si="2"/>
        <v>0</v>
      </c>
      <c r="I54" s="112">
        <f t="shared" si="32"/>
        <v>1</v>
      </c>
      <c r="J54" s="112">
        <f t="shared" si="32"/>
        <v>4.6840000000000002</v>
      </c>
      <c r="K54" s="112">
        <f t="shared" si="32"/>
        <v>28.103999999999999</v>
      </c>
      <c r="L54" s="113"/>
      <c r="M54" s="111">
        <f t="shared" si="4"/>
        <v>0</v>
      </c>
      <c r="N54" s="111">
        <f t="shared" si="5"/>
        <v>0</v>
      </c>
      <c r="O54" s="110">
        <v>0</v>
      </c>
      <c r="P54" s="111">
        <v>0</v>
      </c>
      <c r="Q54" s="111">
        <f t="shared" si="6"/>
        <v>0</v>
      </c>
      <c r="R54" s="112">
        <f t="shared" si="33"/>
        <v>0</v>
      </c>
      <c r="S54" s="112">
        <f t="shared" si="33"/>
        <v>0</v>
      </c>
      <c r="T54" s="112">
        <f t="shared" si="33"/>
        <v>0</v>
      </c>
      <c r="U54" s="113">
        <v>6</v>
      </c>
      <c r="V54" s="110">
        <f t="shared" si="8"/>
        <v>28.103999999999999</v>
      </c>
      <c r="W54" s="111">
        <f t="shared" si="9"/>
        <v>168.624</v>
      </c>
      <c r="X54" s="111"/>
      <c r="Y54" s="111"/>
      <c r="Z54" s="111">
        <f t="shared" si="10"/>
        <v>0</v>
      </c>
      <c r="AA54" s="112">
        <f t="shared" si="34"/>
        <v>6</v>
      </c>
      <c r="AB54" s="112">
        <f t="shared" si="34"/>
        <v>28.103999999999999</v>
      </c>
      <c r="AC54" s="112">
        <f t="shared" si="34"/>
        <v>168.624</v>
      </c>
      <c r="AD54" s="113"/>
      <c r="AE54" s="111">
        <f t="shared" si="12"/>
        <v>0</v>
      </c>
      <c r="AF54" s="111">
        <f t="shared" si="13"/>
        <v>0</v>
      </c>
      <c r="AG54" s="110"/>
      <c r="AH54" s="111"/>
      <c r="AI54" s="111">
        <f t="shared" si="14"/>
        <v>0</v>
      </c>
      <c r="AJ54" s="111">
        <f t="shared" si="35"/>
        <v>0</v>
      </c>
      <c r="AK54" s="111">
        <f t="shared" si="35"/>
        <v>0</v>
      </c>
      <c r="AL54" s="111">
        <f t="shared" si="35"/>
        <v>0</v>
      </c>
      <c r="AM54" s="114"/>
      <c r="AN54" s="111">
        <f t="shared" si="16"/>
        <v>0</v>
      </c>
      <c r="AO54" s="115">
        <f t="shared" si="17"/>
        <v>0</v>
      </c>
      <c r="AP54" s="110"/>
      <c r="AQ54" s="115"/>
      <c r="AR54" s="111">
        <f t="shared" si="18"/>
        <v>0</v>
      </c>
      <c r="AS54" s="115">
        <f t="shared" si="36"/>
        <v>0</v>
      </c>
      <c r="AT54" s="111">
        <f t="shared" si="36"/>
        <v>0</v>
      </c>
      <c r="AU54" s="115">
        <f t="shared" si="36"/>
        <v>0</v>
      </c>
      <c r="AV54" s="113"/>
      <c r="AW54" s="110">
        <f t="shared" si="20"/>
        <v>0</v>
      </c>
      <c r="AX54" s="116">
        <f t="shared" si="21"/>
        <v>0</v>
      </c>
      <c r="AY54" s="110"/>
      <c r="AZ54" s="116"/>
      <c r="BA54" s="110">
        <f t="shared" si="22"/>
        <v>0</v>
      </c>
      <c r="BB54" s="116">
        <f t="shared" si="37"/>
        <v>0</v>
      </c>
      <c r="BC54" s="110">
        <f t="shared" si="37"/>
        <v>0</v>
      </c>
      <c r="BD54" s="116">
        <f t="shared" si="37"/>
        <v>0</v>
      </c>
      <c r="BE54" s="117">
        <f t="shared" si="24"/>
        <v>7</v>
      </c>
      <c r="BF54" s="118">
        <f t="shared" si="25"/>
        <v>32.788000000000004</v>
      </c>
      <c r="BG54" s="118">
        <f t="shared" si="26"/>
        <v>196.72800000000001</v>
      </c>
      <c r="BH54" s="117">
        <f t="shared" si="38"/>
        <v>0</v>
      </c>
      <c r="BI54" s="118">
        <f t="shared" si="38"/>
        <v>0</v>
      </c>
      <c r="BJ54" s="118">
        <f t="shared" si="28"/>
        <v>0</v>
      </c>
      <c r="BK54" s="118">
        <f t="shared" si="39"/>
        <v>7</v>
      </c>
      <c r="BL54" s="118">
        <f t="shared" si="39"/>
        <v>32.788000000000004</v>
      </c>
      <c r="BM54" s="118">
        <f t="shared" si="39"/>
        <v>196.72800000000001</v>
      </c>
      <c r="BN54" s="211">
        <f t="shared" si="30"/>
        <v>98.364000000000004</v>
      </c>
      <c r="BO54" s="212">
        <f t="shared" si="31"/>
        <v>98.4</v>
      </c>
    </row>
    <row r="55" spans="1:67" s="119" customFormat="1" ht="13.5">
      <c r="A55" s="108">
        <v>48</v>
      </c>
      <c r="B55" s="109" t="s">
        <v>464</v>
      </c>
      <c r="C55" s="110"/>
      <c r="D55" s="111">
        <f t="shared" si="0"/>
        <v>0</v>
      </c>
      <c r="E55" s="111">
        <f t="shared" si="1"/>
        <v>0</v>
      </c>
      <c r="F55" s="110">
        <v>1</v>
      </c>
      <c r="G55" s="111">
        <v>4.6219999999999999</v>
      </c>
      <c r="H55" s="111">
        <f t="shared" si="2"/>
        <v>27.731999999999999</v>
      </c>
      <c r="I55" s="112">
        <f t="shared" si="32"/>
        <v>1</v>
      </c>
      <c r="J55" s="112">
        <f t="shared" si="32"/>
        <v>4.6219999999999999</v>
      </c>
      <c r="K55" s="112">
        <f t="shared" si="32"/>
        <v>27.731999999999999</v>
      </c>
      <c r="L55" s="113"/>
      <c r="M55" s="111">
        <f t="shared" si="4"/>
        <v>0</v>
      </c>
      <c r="N55" s="111">
        <f t="shared" si="5"/>
        <v>0</v>
      </c>
      <c r="O55" s="110">
        <v>0</v>
      </c>
      <c r="P55" s="111">
        <v>0</v>
      </c>
      <c r="Q55" s="111">
        <f t="shared" si="6"/>
        <v>0</v>
      </c>
      <c r="R55" s="112">
        <f t="shared" si="33"/>
        <v>0</v>
      </c>
      <c r="S55" s="112">
        <f t="shared" si="33"/>
        <v>0</v>
      </c>
      <c r="T55" s="112">
        <f t="shared" si="33"/>
        <v>0</v>
      </c>
      <c r="U55" s="113">
        <v>1</v>
      </c>
      <c r="V55" s="110">
        <f t="shared" si="8"/>
        <v>4.6840000000000002</v>
      </c>
      <c r="W55" s="111">
        <f t="shared" si="9"/>
        <v>28.103999999999999</v>
      </c>
      <c r="X55" s="111"/>
      <c r="Y55" s="111"/>
      <c r="Z55" s="111">
        <f t="shared" si="10"/>
        <v>0</v>
      </c>
      <c r="AA55" s="112">
        <f t="shared" si="34"/>
        <v>1</v>
      </c>
      <c r="AB55" s="112">
        <f t="shared" si="34"/>
        <v>4.6840000000000002</v>
      </c>
      <c r="AC55" s="112">
        <f t="shared" si="34"/>
        <v>28.103999999999999</v>
      </c>
      <c r="AD55" s="113"/>
      <c r="AE55" s="111">
        <f t="shared" si="12"/>
        <v>0</v>
      </c>
      <c r="AF55" s="111">
        <f t="shared" si="13"/>
        <v>0</v>
      </c>
      <c r="AG55" s="110"/>
      <c r="AH55" s="111"/>
      <c r="AI55" s="111">
        <f t="shared" si="14"/>
        <v>0</v>
      </c>
      <c r="AJ55" s="111">
        <f t="shared" si="35"/>
        <v>0</v>
      </c>
      <c r="AK55" s="111">
        <f t="shared" si="35"/>
        <v>0</v>
      </c>
      <c r="AL55" s="111">
        <f t="shared" si="35"/>
        <v>0</v>
      </c>
      <c r="AM55" s="114"/>
      <c r="AN55" s="111">
        <f t="shared" si="16"/>
        <v>0</v>
      </c>
      <c r="AO55" s="115">
        <f t="shared" si="17"/>
        <v>0</v>
      </c>
      <c r="AP55" s="110"/>
      <c r="AQ55" s="115"/>
      <c r="AR55" s="111">
        <f t="shared" si="18"/>
        <v>0</v>
      </c>
      <c r="AS55" s="115">
        <f t="shared" si="36"/>
        <v>0</v>
      </c>
      <c r="AT55" s="111">
        <f t="shared" si="36"/>
        <v>0</v>
      </c>
      <c r="AU55" s="115">
        <f t="shared" si="36"/>
        <v>0</v>
      </c>
      <c r="AV55" s="113"/>
      <c r="AW55" s="110">
        <f t="shared" si="20"/>
        <v>0</v>
      </c>
      <c r="AX55" s="116">
        <f t="shared" si="21"/>
        <v>0</v>
      </c>
      <c r="AY55" s="110"/>
      <c r="AZ55" s="116"/>
      <c r="BA55" s="110">
        <f t="shared" si="22"/>
        <v>0</v>
      </c>
      <c r="BB55" s="116">
        <f t="shared" si="37"/>
        <v>0</v>
      </c>
      <c r="BC55" s="110">
        <f t="shared" si="37"/>
        <v>0</v>
      </c>
      <c r="BD55" s="116">
        <f t="shared" si="37"/>
        <v>0</v>
      </c>
      <c r="BE55" s="117">
        <f t="shared" si="24"/>
        <v>1</v>
      </c>
      <c r="BF55" s="118">
        <f t="shared" si="25"/>
        <v>4.6840000000000002</v>
      </c>
      <c r="BG55" s="118">
        <f t="shared" si="26"/>
        <v>28.103999999999999</v>
      </c>
      <c r="BH55" s="117">
        <f t="shared" si="38"/>
        <v>1</v>
      </c>
      <c r="BI55" s="118">
        <f t="shared" si="38"/>
        <v>4.6219999999999999</v>
      </c>
      <c r="BJ55" s="118">
        <f t="shared" si="28"/>
        <v>27.731999999999999</v>
      </c>
      <c r="BK55" s="118">
        <f t="shared" si="39"/>
        <v>2</v>
      </c>
      <c r="BL55" s="118">
        <f t="shared" si="39"/>
        <v>9.3060000000000009</v>
      </c>
      <c r="BM55" s="118">
        <f t="shared" si="39"/>
        <v>55.835999999999999</v>
      </c>
      <c r="BN55" s="211">
        <f t="shared" si="30"/>
        <v>27.917999999999999</v>
      </c>
      <c r="BO55" s="212">
        <f t="shared" si="31"/>
        <v>27.9</v>
      </c>
    </row>
    <row r="56" spans="1:67" s="119" customFormat="1" ht="13.5">
      <c r="A56" s="108">
        <v>49</v>
      </c>
      <c r="B56" s="120" t="s">
        <v>465</v>
      </c>
      <c r="C56" s="110"/>
      <c r="D56" s="111">
        <f t="shared" si="0"/>
        <v>0</v>
      </c>
      <c r="E56" s="111">
        <f t="shared" si="1"/>
        <v>0</v>
      </c>
      <c r="F56" s="110">
        <v>1</v>
      </c>
      <c r="G56" s="111">
        <v>2.8220000000000027</v>
      </c>
      <c r="H56" s="111">
        <f t="shared" si="2"/>
        <v>16.932000000000016</v>
      </c>
      <c r="I56" s="112">
        <f t="shared" si="32"/>
        <v>1</v>
      </c>
      <c r="J56" s="112">
        <f t="shared" si="32"/>
        <v>2.8220000000000027</v>
      </c>
      <c r="K56" s="112">
        <f t="shared" si="32"/>
        <v>16.932000000000016</v>
      </c>
      <c r="L56" s="113"/>
      <c r="M56" s="111">
        <f t="shared" si="4"/>
        <v>0</v>
      </c>
      <c r="N56" s="111">
        <f t="shared" si="5"/>
        <v>0</v>
      </c>
      <c r="O56" s="110">
        <v>1</v>
      </c>
      <c r="P56" s="111">
        <v>2.8220000000000027</v>
      </c>
      <c r="Q56" s="111">
        <f t="shared" si="6"/>
        <v>16.932000000000016</v>
      </c>
      <c r="R56" s="112">
        <f t="shared" si="33"/>
        <v>1</v>
      </c>
      <c r="S56" s="112">
        <f t="shared" si="33"/>
        <v>2.8220000000000027</v>
      </c>
      <c r="T56" s="112">
        <f t="shared" si="33"/>
        <v>16.932000000000016</v>
      </c>
      <c r="U56" s="113"/>
      <c r="V56" s="110">
        <f t="shared" si="8"/>
        <v>0</v>
      </c>
      <c r="W56" s="111">
        <f t="shared" si="9"/>
        <v>0</v>
      </c>
      <c r="X56" s="111"/>
      <c r="Y56" s="111"/>
      <c r="Z56" s="111">
        <f t="shared" si="10"/>
        <v>0</v>
      </c>
      <c r="AA56" s="112">
        <f t="shared" si="34"/>
        <v>0</v>
      </c>
      <c r="AB56" s="112">
        <f t="shared" si="34"/>
        <v>0</v>
      </c>
      <c r="AC56" s="112">
        <f t="shared" si="34"/>
        <v>0</v>
      </c>
      <c r="AD56" s="113"/>
      <c r="AE56" s="111">
        <f t="shared" si="12"/>
        <v>0</v>
      </c>
      <c r="AF56" s="111">
        <f t="shared" si="13"/>
        <v>0</v>
      </c>
      <c r="AG56" s="110"/>
      <c r="AH56" s="111"/>
      <c r="AI56" s="111">
        <f t="shared" si="14"/>
        <v>0</v>
      </c>
      <c r="AJ56" s="111">
        <f t="shared" si="35"/>
        <v>0</v>
      </c>
      <c r="AK56" s="111">
        <f t="shared" si="35"/>
        <v>0</v>
      </c>
      <c r="AL56" s="111">
        <f t="shared" si="35"/>
        <v>0</v>
      </c>
      <c r="AM56" s="114"/>
      <c r="AN56" s="111">
        <f t="shared" si="16"/>
        <v>0</v>
      </c>
      <c r="AO56" s="115">
        <f t="shared" si="17"/>
        <v>0</v>
      </c>
      <c r="AP56" s="110"/>
      <c r="AQ56" s="115"/>
      <c r="AR56" s="111">
        <f t="shared" si="18"/>
        <v>0</v>
      </c>
      <c r="AS56" s="115">
        <f t="shared" si="36"/>
        <v>0</v>
      </c>
      <c r="AT56" s="111">
        <f t="shared" si="36"/>
        <v>0</v>
      </c>
      <c r="AU56" s="115">
        <f t="shared" si="36"/>
        <v>0</v>
      </c>
      <c r="AV56" s="113"/>
      <c r="AW56" s="110">
        <f t="shared" si="20"/>
        <v>0</v>
      </c>
      <c r="AX56" s="116">
        <f t="shared" si="21"/>
        <v>0</v>
      </c>
      <c r="AY56" s="110"/>
      <c r="AZ56" s="116"/>
      <c r="BA56" s="110">
        <f t="shared" si="22"/>
        <v>0</v>
      </c>
      <c r="BB56" s="116">
        <f t="shared" si="37"/>
        <v>0</v>
      </c>
      <c r="BC56" s="110">
        <f t="shared" si="37"/>
        <v>0</v>
      </c>
      <c r="BD56" s="116">
        <f t="shared" si="37"/>
        <v>0</v>
      </c>
      <c r="BE56" s="117">
        <f t="shared" si="24"/>
        <v>0</v>
      </c>
      <c r="BF56" s="118">
        <f t="shared" si="25"/>
        <v>0</v>
      </c>
      <c r="BG56" s="118">
        <f t="shared" si="26"/>
        <v>0</v>
      </c>
      <c r="BH56" s="117">
        <f t="shared" si="38"/>
        <v>1</v>
      </c>
      <c r="BI56" s="118">
        <f t="shared" si="38"/>
        <v>2.8220000000000027</v>
      </c>
      <c r="BJ56" s="118">
        <f t="shared" si="28"/>
        <v>16.932000000000016</v>
      </c>
      <c r="BK56" s="118">
        <f t="shared" si="39"/>
        <v>1</v>
      </c>
      <c r="BL56" s="118">
        <f t="shared" si="39"/>
        <v>2.8220000000000027</v>
      </c>
      <c r="BM56" s="118">
        <f t="shared" si="39"/>
        <v>16.932000000000016</v>
      </c>
      <c r="BN56" s="211">
        <f t="shared" si="30"/>
        <v>8.4660000000000082</v>
      </c>
      <c r="BO56" s="212">
        <f t="shared" si="31"/>
        <v>8.5</v>
      </c>
    </row>
    <row r="57" spans="1:67" s="119" customFormat="1" ht="13.5">
      <c r="A57" s="108">
        <v>50</v>
      </c>
      <c r="B57" s="109" t="s">
        <v>466</v>
      </c>
      <c r="C57" s="110">
        <v>1</v>
      </c>
      <c r="D57" s="111">
        <f t="shared" si="0"/>
        <v>4.6840000000000002</v>
      </c>
      <c r="E57" s="111">
        <f t="shared" si="1"/>
        <v>28.103999999999999</v>
      </c>
      <c r="F57" s="110">
        <v>1</v>
      </c>
      <c r="G57" s="111">
        <v>4.6219999999999999</v>
      </c>
      <c r="H57" s="111">
        <f t="shared" si="2"/>
        <v>27.731999999999999</v>
      </c>
      <c r="I57" s="112">
        <f t="shared" si="32"/>
        <v>2</v>
      </c>
      <c r="J57" s="112">
        <f t="shared" si="32"/>
        <v>9.3060000000000009</v>
      </c>
      <c r="K57" s="112">
        <f t="shared" si="32"/>
        <v>55.835999999999999</v>
      </c>
      <c r="L57" s="113"/>
      <c r="M57" s="111">
        <f t="shared" si="4"/>
        <v>0</v>
      </c>
      <c r="N57" s="111">
        <f t="shared" si="5"/>
        <v>0</v>
      </c>
      <c r="O57" s="110">
        <v>1</v>
      </c>
      <c r="P57" s="111">
        <v>4.6219999999999999</v>
      </c>
      <c r="Q57" s="111">
        <f t="shared" si="6"/>
        <v>27.731999999999999</v>
      </c>
      <c r="R57" s="112">
        <f t="shared" si="33"/>
        <v>1</v>
      </c>
      <c r="S57" s="112">
        <f t="shared" si="33"/>
        <v>4.6219999999999999</v>
      </c>
      <c r="T57" s="112">
        <f t="shared" si="33"/>
        <v>27.731999999999999</v>
      </c>
      <c r="U57" s="113"/>
      <c r="V57" s="110">
        <f t="shared" si="8"/>
        <v>0</v>
      </c>
      <c r="W57" s="111">
        <f t="shared" si="9"/>
        <v>0</v>
      </c>
      <c r="X57" s="111"/>
      <c r="Y57" s="111"/>
      <c r="Z57" s="111">
        <f t="shared" si="10"/>
        <v>0</v>
      </c>
      <c r="AA57" s="112">
        <f t="shared" si="34"/>
        <v>0</v>
      </c>
      <c r="AB57" s="112">
        <f t="shared" si="34"/>
        <v>0</v>
      </c>
      <c r="AC57" s="112">
        <f t="shared" si="34"/>
        <v>0</v>
      </c>
      <c r="AD57" s="113"/>
      <c r="AE57" s="111">
        <f t="shared" si="12"/>
        <v>0</v>
      </c>
      <c r="AF57" s="111">
        <f t="shared" si="13"/>
        <v>0</v>
      </c>
      <c r="AG57" s="110"/>
      <c r="AH57" s="111"/>
      <c r="AI57" s="111">
        <f t="shared" si="14"/>
        <v>0</v>
      </c>
      <c r="AJ57" s="111">
        <f t="shared" si="35"/>
        <v>0</v>
      </c>
      <c r="AK57" s="111">
        <f t="shared" si="35"/>
        <v>0</v>
      </c>
      <c r="AL57" s="111">
        <f t="shared" si="35"/>
        <v>0</v>
      </c>
      <c r="AM57" s="114"/>
      <c r="AN57" s="111">
        <f t="shared" si="16"/>
        <v>0</v>
      </c>
      <c r="AO57" s="115">
        <f t="shared" si="17"/>
        <v>0</v>
      </c>
      <c r="AP57" s="110"/>
      <c r="AQ57" s="115"/>
      <c r="AR57" s="111">
        <f t="shared" si="18"/>
        <v>0</v>
      </c>
      <c r="AS57" s="115">
        <f t="shared" si="36"/>
        <v>0</v>
      </c>
      <c r="AT57" s="111">
        <f t="shared" si="36"/>
        <v>0</v>
      </c>
      <c r="AU57" s="115">
        <f t="shared" si="36"/>
        <v>0</v>
      </c>
      <c r="AV57" s="113"/>
      <c r="AW57" s="110">
        <f t="shared" si="20"/>
        <v>0</v>
      </c>
      <c r="AX57" s="116">
        <f t="shared" si="21"/>
        <v>0</v>
      </c>
      <c r="AY57" s="110"/>
      <c r="AZ57" s="116"/>
      <c r="BA57" s="110">
        <f t="shared" si="22"/>
        <v>0</v>
      </c>
      <c r="BB57" s="116">
        <f t="shared" si="37"/>
        <v>0</v>
      </c>
      <c r="BC57" s="110">
        <f t="shared" si="37"/>
        <v>0</v>
      </c>
      <c r="BD57" s="116">
        <f t="shared" si="37"/>
        <v>0</v>
      </c>
      <c r="BE57" s="117">
        <f t="shared" si="24"/>
        <v>1</v>
      </c>
      <c r="BF57" s="118">
        <f t="shared" si="25"/>
        <v>4.6840000000000002</v>
      </c>
      <c r="BG57" s="118">
        <f t="shared" si="26"/>
        <v>28.103999999999999</v>
      </c>
      <c r="BH57" s="117">
        <f t="shared" si="38"/>
        <v>1</v>
      </c>
      <c r="BI57" s="118">
        <f t="shared" si="38"/>
        <v>4.6219999999999999</v>
      </c>
      <c r="BJ57" s="118">
        <f t="shared" si="28"/>
        <v>27.731999999999999</v>
      </c>
      <c r="BK57" s="118">
        <f t="shared" si="39"/>
        <v>2</v>
      </c>
      <c r="BL57" s="118">
        <f t="shared" si="39"/>
        <v>9.3060000000000009</v>
      </c>
      <c r="BM57" s="118">
        <f t="shared" si="39"/>
        <v>55.835999999999999</v>
      </c>
      <c r="BN57" s="211">
        <f t="shared" si="30"/>
        <v>27.917999999999999</v>
      </c>
      <c r="BO57" s="212">
        <f t="shared" si="31"/>
        <v>27.9</v>
      </c>
    </row>
    <row r="58" spans="1:67" s="119" customFormat="1" ht="13.5">
      <c r="A58" s="108">
        <v>51</v>
      </c>
      <c r="B58" s="109" t="s">
        <v>467</v>
      </c>
      <c r="C58" s="110"/>
      <c r="D58" s="111">
        <f t="shared" si="0"/>
        <v>0</v>
      </c>
      <c r="E58" s="111">
        <f t="shared" si="1"/>
        <v>0</v>
      </c>
      <c r="F58" s="110">
        <v>1</v>
      </c>
      <c r="G58" s="111">
        <v>2.8220000000000027</v>
      </c>
      <c r="H58" s="111">
        <f t="shared" si="2"/>
        <v>16.932000000000016</v>
      </c>
      <c r="I58" s="112">
        <f t="shared" si="32"/>
        <v>1</v>
      </c>
      <c r="J58" s="112">
        <f t="shared" si="32"/>
        <v>2.8220000000000027</v>
      </c>
      <c r="K58" s="112">
        <f t="shared" si="32"/>
        <v>16.932000000000016</v>
      </c>
      <c r="L58" s="113"/>
      <c r="M58" s="111">
        <f t="shared" si="4"/>
        <v>0</v>
      </c>
      <c r="N58" s="111">
        <f t="shared" si="5"/>
        <v>0</v>
      </c>
      <c r="O58" s="110">
        <v>1</v>
      </c>
      <c r="P58" s="111">
        <v>2.8220000000000027</v>
      </c>
      <c r="Q58" s="111">
        <f t="shared" si="6"/>
        <v>16.932000000000016</v>
      </c>
      <c r="R58" s="112">
        <f t="shared" si="33"/>
        <v>1</v>
      </c>
      <c r="S58" s="112">
        <f t="shared" si="33"/>
        <v>2.8220000000000027</v>
      </c>
      <c r="T58" s="112">
        <f t="shared" si="33"/>
        <v>16.932000000000016</v>
      </c>
      <c r="U58" s="113"/>
      <c r="V58" s="110">
        <f t="shared" si="8"/>
        <v>0</v>
      </c>
      <c r="W58" s="111">
        <f t="shared" si="9"/>
        <v>0</v>
      </c>
      <c r="X58" s="111"/>
      <c r="Y58" s="111"/>
      <c r="Z58" s="111">
        <f t="shared" si="10"/>
        <v>0</v>
      </c>
      <c r="AA58" s="112">
        <f t="shared" si="34"/>
        <v>0</v>
      </c>
      <c r="AB58" s="112">
        <f t="shared" si="34"/>
        <v>0</v>
      </c>
      <c r="AC58" s="112">
        <f t="shared" si="34"/>
        <v>0</v>
      </c>
      <c r="AD58" s="113"/>
      <c r="AE58" s="111">
        <f t="shared" si="12"/>
        <v>0</v>
      </c>
      <c r="AF58" s="111">
        <f t="shared" si="13"/>
        <v>0</v>
      </c>
      <c r="AG58" s="110"/>
      <c r="AH58" s="111"/>
      <c r="AI58" s="111">
        <f t="shared" si="14"/>
        <v>0</v>
      </c>
      <c r="AJ58" s="111">
        <f t="shared" si="35"/>
        <v>0</v>
      </c>
      <c r="AK58" s="111">
        <f t="shared" si="35"/>
        <v>0</v>
      </c>
      <c r="AL58" s="111">
        <f t="shared" si="35"/>
        <v>0</v>
      </c>
      <c r="AM58" s="114"/>
      <c r="AN58" s="111">
        <f t="shared" si="16"/>
        <v>0</v>
      </c>
      <c r="AO58" s="115">
        <f t="shared" si="17"/>
        <v>0</v>
      </c>
      <c r="AP58" s="110"/>
      <c r="AQ58" s="115"/>
      <c r="AR58" s="111">
        <f t="shared" si="18"/>
        <v>0</v>
      </c>
      <c r="AS58" s="115">
        <f t="shared" si="36"/>
        <v>0</v>
      </c>
      <c r="AT58" s="111">
        <f t="shared" si="36"/>
        <v>0</v>
      </c>
      <c r="AU58" s="115">
        <f t="shared" si="36"/>
        <v>0</v>
      </c>
      <c r="AV58" s="113"/>
      <c r="AW58" s="110">
        <f t="shared" si="20"/>
        <v>0</v>
      </c>
      <c r="AX58" s="116">
        <f t="shared" si="21"/>
        <v>0</v>
      </c>
      <c r="AY58" s="110"/>
      <c r="AZ58" s="116"/>
      <c r="BA58" s="110">
        <f t="shared" si="22"/>
        <v>0</v>
      </c>
      <c r="BB58" s="116">
        <f t="shared" si="37"/>
        <v>0</v>
      </c>
      <c r="BC58" s="110">
        <f t="shared" si="37"/>
        <v>0</v>
      </c>
      <c r="BD58" s="116">
        <f t="shared" si="37"/>
        <v>0</v>
      </c>
      <c r="BE58" s="117">
        <f t="shared" si="24"/>
        <v>0</v>
      </c>
      <c r="BF58" s="118">
        <f t="shared" si="25"/>
        <v>0</v>
      </c>
      <c r="BG58" s="118">
        <f t="shared" si="26"/>
        <v>0</v>
      </c>
      <c r="BH58" s="117">
        <f t="shared" si="38"/>
        <v>1</v>
      </c>
      <c r="BI58" s="118">
        <f t="shared" si="38"/>
        <v>2.8220000000000027</v>
      </c>
      <c r="BJ58" s="118">
        <f t="shared" si="28"/>
        <v>16.932000000000016</v>
      </c>
      <c r="BK58" s="118">
        <f t="shared" si="39"/>
        <v>1</v>
      </c>
      <c r="BL58" s="118">
        <f t="shared" si="39"/>
        <v>2.8220000000000027</v>
      </c>
      <c r="BM58" s="118">
        <f t="shared" si="39"/>
        <v>16.932000000000016</v>
      </c>
      <c r="BN58" s="211">
        <f t="shared" si="30"/>
        <v>8.4660000000000082</v>
      </c>
      <c r="BO58" s="212">
        <f t="shared" si="31"/>
        <v>8.5</v>
      </c>
    </row>
    <row r="59" spans="1:67" s="119" customFormat="1" ht="13.5">
      <c r="A59" s="108">
        <v>52</v>
      </c>
      <c r="B59" s="109" t="s">
        <v>468</v>
      </c>
      <c r="C59" s="110">
        <v>2</v>
      </c>
      <c r="D59" s="111">
        <f t="shared" si="0"/>
        <v>9.3680000000000003</v>
      </c>
      <c r="E59" s="111">
        <f t="shared" si="1"/>
        <v>56.207999999999998</v>
      </c>
      <c r="F59" s="110"/>
      <c r="G59" s="111"/>
      <c r="H59" s="111">
        <f t="shared" si="2"/>
        <v>0</v>
      </c>
      <c r="I59" s="112">
        <f t="shared" si="32"/>
        <v>2</v>
      </c>
      <c r="J59" s="112">
        <f t="shared" si="32"/>
        <v>9.3680000000000003</v>
      </c>
      <c r="K59" s="112">
        <f t="shared" si="32"/>
        <v>56.207999999999998</v>
      </c>
      <c r="L59" s="113">
        <v>1</v>
      </c>
      <c r="M59" s="111">
        <f t="shared" si="4"/>
        <v>4.6840000000000002</v>
      </c>
      <c r="N59" s="111">
        <f t="shared" si="5"/>
        <v>28.103999999999999</v>
      </c>
      <c r="O59" s="110">
        <v>0</v>
      </c>
      <c r="P59" s="111">
        <v>0</v>
      </c>
      <c r="Q59" s="111">
        <f t="shared" si="6"/>
        <v>0</v>
      </c>
      <c r="R59" s="112">
        <f t="shared" si="33"/>
        <v>1</v>
      </c>
      <c r="S59" s="112">
        <f t="shared" si="33"/>
        <v>4.6840000000000002</v>
      </c>
      <c r="T59" s="112">
        <f t="shared" si="33"/>
        <v>28.103999999999999</v>
      </c>
      <c r="U59" s="113">
        <v>3</v>
      </c>
      <c r="V59" s="110">
        <f t="shared" si="8"/>
        <v>14.052</v>
      </c>
      <c r="W59" s="111">
        <f t="shared" si="9"/>
        <v>84.311999999999998</v>
      </c>
      <c r="X59" s="111"/>
      <c r="Y59" s="111"/>
      <c r="Z59" s="111">
        <f t="shared" si="10"/>
        <v>0</v>
      </c>
      <c r="AA59" s="112">
        <f t="shared" si="34"/>
        <v>3</v>
      </c>
      <c r="AB59" s="112">
        <f t="shared" si="34"/>
        <v>14.052</v>
      </c>
      <c r="AC59" s="112">
        <f t="shared" si="34"/>
        <v>84.311999999999998</v>
      </c>
      <c r="AD59" s="113">
        <v>1</v>
      </c>
      <c r="AE59" s="111">
        <f t="shared" si="12"/>
        <v>4.6840000000000002</v>
      </c>
      <c r="AF59" s="111">
        <f t="shared" si="13"/>
        <v>28.103999999999999</v>
      </c>
      <c r="AG59" s="110"/>
      <c r="AH59" s="111"/>
      <c r="AI59" s="111">
        <f t="shared" si="14"/>
        <v>0</v>
      </c>
      <c r="AJ59" s="111">
        <f t="shared" si="35"/>
        <v>1</v>
      </c>
      <c r="AK59" s="111">
        <f t="shared" si="35"/>
        <v>4.6840000000000002</v>
      </c>
      <c r="AL59" s="111">
        <f t="shared" si="35"/>
        <v>28.103999999999999</v>
      </c>
      <c r="AM59" s="114"/>
      <c r="AN59" s="111">
        <f t="shared" si="16"/>
        <v>0</v>
      </c>
      <c r="AO59" s="115">
        <f t="shared" si="17"/>
        <v>0</v>
      </c>
      <c r="AP59" s="110"/>
      <c r="AQ59" s="115"/>
      <c r="AR59" s="111">
        <f t="shared" si="18"/>
        <v>0</v>
      </c>
      <c r="AS59" s="115">
        <f t="shared" si="36"/>
        <v>0</v>
      </c>
      <c r="AT59" s="111">
        <f t="shared" si="36"/>
        <v>0</v>
      </c>
      <c r="AU59" s="115">
        <f t="shared" si="36"/>
        <v>0</v>
      </c>
      <c r="AV59" s="113"/>
      <c r="AW59" s="110">
        <f t="shared" si="20"/>
        <v>0</v>
      </c>
      <c r="AX59" s="116">
        <f t="shared" si="21"/>
        <v>0</v>
      </c>
      <c r="AY59" s="110"/>
      <c r="AZ59" s="116"/>
      <c r="BA59" s="110">
        <f t="shared" si="22"/>
        <v>0</v>
      </c>
      <c r="BB59" s="116">
        <f t="shared" si="37"/>
        <v>0</v>
      </c>
      <c r="BC59" s="110">
        <f t="shared" si="37"/>
        <v>0</v>
      </c>
      <c r="BD59" s="116">
        <f t="shared" si="37"/>
        <v>0</v>
      </c>
      <c r="BE59" s="117">
        <f t="shared" si="24"/>
        <v>5</v>
      </c>
      <c r="BF59" s="118">
        <f t="shared" si="25"/>
        <v>23.42</v>
      </c>
      <c r="BG59" s="118">
        <f t="shared" si="26"/>
        <v>140.52000000000001</v>
      </c>
      <c r="BH59" s="117">
        <f t="shared" si="38"/>
        <v>0</v>
      </c>
      <c r="BI59" s="118">
        <f t="shared" si="38"/>
        <v>0</v>
      </c>
      <c r="BJ59" s="118">
        <f t="shared" si="28"/>
        <v>0</v>
      </c>
      <c r="BK59" s="118">
        <f t="shared" si="39"/>
        <v>5</v>
      </c>
      <c r="BL59" s="118">
        <f t="shared" si="39"/>
        <v>23.42</v>
      </c>
      <c r="BM59" s="118">
        <f t="shared" si="39"/>
        <v>140.52000000000001</v>
      </c>
      <c r="BN59" s="211">
        <f t="shared" si="30"/>
        <v>70.260000000000005</v>
      </c>
      <c r="BO59" s="212">
        <f t="shared" si="31"/>
        <v>70.3</v>
      </c>
    </row>
    <row r="60" spans="1:67" s="119" customFormat="1" ht="13.5">
      <c r="A60" s="108">
        <v>53</v>
      </c>
      <c r="B60" s="109" t="s">
        <v>469</v>
      </c>
      <c r="C60" s="110">
        <v>5</v>
      </c>
      <c r="D60" s="111">
        <f t="shared" si="0"/>
        <v>23.42</v>
      </c>
      <c r="E60" s="111">
        <f t="shared" si="1"/>
        <v>140.52000000000001</v>
      </c>
      <c r="F60" s="110"/>
      <c r="G60" s="111"/>
      <c r="H60" s="111">
        <f t="shared" si="2"/>
        <v>0</v>
      </c>
      <c r="I60" s="112">
        <f t="shared" si="32"/>
        <v>5</v>
      </c>
      <c r="J60" s="112">
        <f t="shared" si="32"/>
        <v>23.42</v>
      </c>
      <c r="K60" s="112">
        <f t="shared" si="32"/>
        <v>140.52000000000001</v>
      </c>
      <c r="L60" s="113"/>
      <c r="M60" s="111">
        <f t="shared" si="4"/>
        <v>0</v>
      </c>
      <c r="N60" s="111">
        <f t="shared" si="5"/>
        <v>0</v>
      </c>
      <c r="O60" s="110">
        <v>0</v>
      </c>
      <c r="P60" s="111">
        <v>0</v>
      </c>
      <c r="Q60" s="111">
        <f t="shared" si="6"/>
        <v>0</v>
      </c>
      <c r="R60" s="112">
        <f t="shared" si="33"/>
        <v>0</v>
      </c>
      <c r="S60" s="112">
        <f t="shared" si="33"/>
        <v>0</v>
      </c>
      <c r="T60" s="112">
        <f t="shared" si="33"/>
        <v>0</v>
      </c>
      <c r="U60" s="113">
        <v>4</v>
      </c>
      <c r="V60" s="110">
        <f t="shared" si="8"/>
        <v>18.736000000000001</v>
      </c>
      <c r="W60" s="111">
        <f t="shared" si="9"/>
        <v>112.416</v>
      </c>
      <c r="X60" s="111">
        <v>2</v>
      </c>
      <c r="Y60" s="111">
        <v>9.2439999999999998</v>
      </c>
      <c r="Z60" s="111">
        <f t="shared" si="10"/>
        <v>55.463999999999999</v>
      </c>
      <c r="AA60" s="112">
        <f t="shared" si="34"/>
        <v>6</v>
      </c>
      <c r="AB60" s="112">
        <f t="shared" si="34"/>
        <v>27.98</v>
      </c>
      <c r="AC60" s="112">
        <f t="shared" si="34"/>
        <v>167.88</v>
      </c>
      <c r="AD60" s="113"/>
      <c r="AE60" s="111">
        <f t="shared" si="12"/>
        <v>0</v>
      </c>
      <c r="AF60" s="111">
        <f t="shared" si="13"/>
        <v>0</v>
      </c>
      <c r="AG60" s="110">
        <v>2</v>
      </c>
      <c r="AH60" s="111">
        <v>9.2439999999999998</v>
      </c>
      <c r="AI60" s="111">
        <f t="shared" si="14"/>
        <v>55.463999999999999</v>
      </c>
      <c r="AJ60" s="111">
        <f t="shared" si="35"/>
        <v>2</v>
      </c>
      <c r="AK60" s="111">
        <f t="shared" si="35"/>
        <v>9.2439999999999998</v>
      </c>
      <c r="AL60" s="111">
        <f t="shared" si="35"/>
        <v>55.463999999999999</v>
      </c>
      <c r="AM60" s="114"/>
      <c r="AN60" s="111">
        <f t="shared" si="16"/>
        <v>0</v>
      </c>
      <c r="AO60" s="115">
        <f t="shared" si="17"/>
        <v>0</v>
      </c>
      <c r="AP60" s="110"/>
      <c r="AQ60" s="115"/>
      <c r="AR60" s="111">
        <f t="shared" si="18"/>
        <v>0</v>
      </c>
      <c r="AS60" s="115">
        <f t="shared" si="36"/>
        <v>0</v>
      </c>
      <c r="AT60" s="111">
        <f t="shared" si="36"/>
        <v>0</v>
      </c>
      <c r="AU60" s="115">
        <f t="shared" si="36"/>
        <v>0</v>
      </c>
      <c r="AV60" s="113"/>
      <c r="AW60" s="110">
        <f t="shared" si="20"/>
        <v>0</v>
      </c>
      <c r="AX60" s="116">
        <f t="shared" si="21"/>
        <v>0</v>
      </c>
      <c r="AY60" s="110"/>
      <c r="AZ60" s="116"/>
      <c r="BA60" s="110">
        <f t="shared" si="22"/>
        <v>0</v>
      </c>
      <c r="BB60" s="116">
        <f t="shared" si="37"/>
        <v>0</v>
      </c>
      <c r="BC60" s="110">
        <f t="shared" si="37"/>
        <v>0</v>
      </c>
      <c r="BD60" s="116">
        <f t="shared" si="37"/>
        <v>0</v>
      </c>
      <c r="BE60" s="117">
        <f t="shared" si="24"/>
        <v>9</v>
      </c>
      <c r="BF60" s="118">
        <f t="shared" si="25"/>
        <v>42.155999999999999</v>
      </c>
      <c r="BG60" s="118">
        <f t="shared" si="26"/>
        <v>252.93599999999998</v>
      </c>
      <c r="BH60" s="117">
        <f t="shared" si="38"/>
        <v>2</v>
      </c>
      <c r="BI60" s="118">
        <f t="shared" si="38"/>
        <v>9.2439999999999998</v>
      </c>
      <c r="BJ60" s="118">
        <f t="shared" si="28"/>
        <v>55.463999999999999</v>
      </c>
      <c r="BK60" s="118">
        <f t="shared" si="39"/>
        <v>11</v>
      </c>
      <c r="BL60" s="118">
        <f t="shared" si="39"/>
        <v>51.4</v>
      </c>
      <c r="BM60" s="118">
        <f t="shared" si="39"/>
        <v>308.39999999999998</v>
      </c>
      <c r="BN60" s="211">
        <f t="shared" si="30"/>
        <v>154.19999999999999</v>
      </c>
      <c r="BO60" s="212">
        <f t="shared" si="31"/>
        <v>154.19999999999999</v>
      </c>
    </row>
    <row r="61" spans="1:67" s="119" customFormat="1" ht="13.5">
      <c r="A61" s="108">
        <v>54</v>
      </c>
      <c r="B61" s="120" t="s">
        <v>470</v>
      </c>
      <c r="C61" s="110">
        <v>1</v>
      </c>
      <c r="D61" s="111">
        <f t="shared" si="0"/>
        <v>4.6840000000000002</v>
      </c>
      <c r="E61" s="111">
        <f t="shared" si="1"/>
        <v>28.103999999999999</v>
      </c>
      <c r="F61" s="110"/>
      <c r="G61" s="111"/>
      <c r="H61" s="111">
        <f t="shared" si="2"/>
        <v>0</v>
      </c>
      <c r="I61" s="112">
        <f t="shared" si="32"/>
        <v>1</v>
      </c>
      <c r="J61" s="112">
        <f t="shared" si="32"/>
        <v>4.6840000000000002</v>
      </c>
      <c r="K61" s="112">
        <f t="shared" si="32"/>
        <v>28.103999999999999</v>
      </c>
      <c r="L61" s="113"/>
      <c r="M61" s="111">
        <f t="shared" si="4"/>
        <v>0</v>
      </c>
      <c r="N61" s="111">
        <f t="shared" si="5"/>
        <v>0</v>
      </c>
      <c r="O61" s="110">
        <v>0</v>
      </c>
      <c r="P61" s="111">
        <v>0</v>
      </c>
      <c r="Q61" s="111">
        <f t="shared" si="6"/>
        <v>0</v>
      </c>
      <c r="R61" s="112">
        <f t="shared" si="33"/>
        <v>0</v>
      </c>
      <c r="S61" s="112">
        <f t="shared" si="33"/>
        <v>0</v>
      </c>
      <c r="T61" s="112">
        <f t="shared" si="33"/>
        <v>0</v>
      </c>
      <c r="U61" s="113"/>
      <c r="V61" s="110">
        <f t="shared" si="8"/>
        <v>0</v>
      </c>
      <c r="W61" s="111">
        <f t="shared" si="9"/>
        <v>0</v>
      </c>
      <c r="X61" s="111"/>
      <c r="Y61" s="111"/>
      <c r="Z61" s="111">
        <f t="shared" si="10"/>
        <v>0</v>
      </c>
      <c r="AA61" s="112">
        <f t="shared" si="34"/>
        <v>0</v>
      </c>
      <c r="AB61" s="112">
        <f t="shared" si="34"/>
        <v>0</v>
      </c>
      <c r="AC61" s="112">
        <f t="shared" si="34"/>
        <v>0</v>
      </c>
      <c r="AD61" s="113"/>
      <c r="AE61" s="111">
        <f t="shared" si="12"/>
        <v>0</v>
      </c>
      <c r="AF61" s="111">
        <f t="shared" si="13"/>
        <v>0</v>
      </c>
      <c r="AG61" s="110"/>
      <c r="AH61" s="111"/>
      <c r="AI61" s="111">
        <f t="shared" si="14"/>
        <v>0</v>
      </c>
      <c r="AJ61" s="111">
        <f t="shared" si="35"/>
        <v>0</v>
      </c>
      <c r="AK61" s="111">
        <f t="shared" si="35"/>
        <v>0</v>
      </c>
      <c r="AL61" s="111">
        <f t="shared" si="35"/>
        <v>0</v>
      </c>
      <c r="AM61" s="114"/>
      <c r="AN61" s="111">
        <f t="shared" si="16"/>
        <v>0</v>
      </c>
      <c r="AO61" s="115">
        <f t="shared" si="17"/>
        <v>0</v>
      </c>
      <c r="AP61" s="110"/>
      <c r="AQ61" s="115"/>
      <c r="AR61" s="111">
        <f t="shared" si="18"/>
        <v>0</v>
      </c>
      <c r="AS61" s="115">
        <f t="shared" si="36"/>
        <v>0</v>
      </c>
      <c r="AT61" s="111">
        <f t="shared" si="36"/>
        <v>0</v>
      </c>
      <c r="AU61" s="115">
        <f t="shared" si="36"/>
        <v>0</v>
      </c>
      <c r="AV61" s="113"/>
      <c r="AW61" s="110">
        <f t="shared" si="20"/>
        <v>0</v>
      </c>
      <c r="AX61" s="116">
        <f t="shared" si="21"/>
        <v>0</v>
      </c>
      <c r="AY61" s="110"/>
      <c r="AZ61" s="116"/>
      <c r="BA61" s="110">
        <f t="shared" si="22"/>
        <v>0</v>
      </c>
      <c r="BB61" s="116">
        <f t="shared" si="37"/>
        <v>0</v>
      </c>
      <c r="BC61" s="110">
        <f t="shared" si="37"/>
        <v>0</v>
      </c>
      <c r="BD61" s="116">
        <f t="shared" si="37"/>
        <v>0</v>
      </c>
      <c r="BE61" s="117">
        <f t="shared" si="24"/>
        <v>1</v>
      </c>
      <c r="BF61" s="118">
        <f t="shared" si="25"/>
        <v>4.6840000000000002</v>
      </c>
      <c r="BG61" s="118">
        <f t="shared" si="26"/>
        <v>28.103999999999999</v>
      </c>
      <c r="BH61" s="117">
        <f t="shared" si="38"/>
        <v>0</v>
      </c>
      <c r="BI61" s="118">
        <f t="shared" si="38"/>
        <v>0</v>
      </c>
      <c r="BJ61" s="118">
        <f t="shared" si="28"/>
        <v>0</v>
      </c>
      <c r="BK61" s="118">
        <f t="shared" si="39"/>
        <v>1</v>
      </c>
      <c r="BL61" s="118">
        <f t="shared" si="39"/>
        <v>4.6840000000000002</v>
      </c>
      <c r="BM61" s="118">
        <f t="shared" si="39"/>
        <v>28.103999999999999</v>
      </c>
      <c r="BN61" s="211">
        <f t="shared" si="30"/>
        <v>14.052</v>
      </c>
      <c r="BO61" s="212">
        <f t="shared" si="31"/>
        <v>14.1</v>
      </c>
    </row>
    <row r="62" spans="1:67" s="119" customFormat="1" ht="13.5">
      <c r="A62" s="108">
        <v>55</v>
      </c>
      <c r="B62" s="120" t="s">
        <v>471</v>
      </c>
      <c r="C62" s="110">
        <v>1</v>
      </c>
      <c r="D62" s="111">
        <f t="shared" si="0"/>
        <v>4.6840000000000002</v>
      </c>
      <c r="E62" s="111">
        <f t="shared" si="1"/>
        <v>28.103999999999999</v>
      </c>
      <c r="F62" s="110"/>
      <c r="G62" s="111"/>
      <c r="H62" s="111">
        <f t="shared" si="2"/>
        <v>0</v>
      </c>
      <c r="I62" s="112">
        <f t="shared" si="32"/>
        <v>1</v>
      </c>
      <c r="J62" s="112">
        <f t="shared" si="32"/>
        <v>4.6840000000000002</v>
      </c>
      <c r="K62" s="112">
        <f t="shared" si="32"/>
        <v>28.103999999999999</v>
      </c>
      <c r="L62" s="113"/>
      <c r="M62" s="111">
        <f t="shared" si="4"/>
        <v>0</v>
      </c>
      <c r="N62" s="111">
        <f t="shared" si="5"/>
        <v>0</v>
      </c>
      <c r="O62" s="110">
        <v>0</v>
      </c>
      <c r="P62" s="111">
        <v>0</v>
      </c>
      <c r="Q62" s="111">
        <f t="shared" si="6"/>
        <v>0</v>
      </c>
      <c r="R62" s="112">
        <f t="shared" si="33"/>
        <v>0</v>
      </c>
      <c r="S62" s="112">
        <f t="shared" si="33"/>
        <v>0</v>
      </c>
      <c r="T62" s="112">
        <f t="shared" si="33"/>
        <v>0</v>
      </c>
      <c r="U62" s="113">
        <v>1</v>
      </c>
      <c r="V62" s="110">
        <f t="shared" si="8"/>
        <v>4.6840000000000002</v>
      </c>
      <c r="W62" s="111">
        <f t="shared" si="9"/>
        <v>28.103999999999999</v>
      </c>
      <c r="X62" s="111"/>
      <c r="Y62" s="111"/>
      <c r="Z62" s="111">
        <f t="shared" si="10"/>
        <v>0</v>
      </c>
      <c r="AA62" s="112">
        <f t="shared" si="34"/>
        <v>1</v>
      </c>
      <c r="AB62" s="112">
        <f t="shared" si="34"/>
        <v>4.6840000000000002</v>
      </c>
      <c r="AC62" s="112">
        <f t="shared" si="34"/>
        <v>28.103999999999999</v>
      </c>
      <c r="AD62" s="113"/>
      <c r="AE62" s="111">
        <f t="shared" si="12"/>
        <v>0</v>
      </c>
      <c r="AF62" s="111">
        <f t="shared" si="13"/>
        <v>0</v>
      </c>
      <c r="AG62" s="110"/>
      <c r="AH62" s="111"/>
      <c r="AI62" s="111">
        <f t="shared" si="14"/>
        <v>0</v>
      </c>
      <c r="AJ62" s="111">
        <f t="shared" si="35"/>
        <v>0</v>
      </c>
      <c r="AK62" s="111">
        <f t="shared" si="35"/>
        <v>0</v>
      </c>
      <c r="AL62" s="111">
        <f t="shared" si="35"/>
        <v>0</v>
      </c>
      <c r="AM62" s="114"/>
      <c r="AN62" s="111">
        <f t="shared" si="16"/>
        <v>0</v>
      </c>
      <c r="AO62" s="115">
        <f t="shared" si="17"/>
        <v>0</v>
      </c>
      <c r="AP62" s="110"/>
      <c r="AQ62" s="115"/>
      <c r="AR62" s="111">
        <f t="shared" si="18"/>
        <v>0</v>
      </c>
      <c r="AS62" s="115">
        <f t="shared" si="36"/>
        <v>0</v>
      </c>
      <c r="AT62" s="111">
        <f t="shared" si="36"/>
        <v>0</v>
      </c>
      <c r="AU62" s="115">
        <f t="shared" si="36"/>
        <v>0</v>
      </c>
      <c r="AV62" s="113"/>
      <c r="AW62" s="110">
        <f t="shared" si="20"/>
        <v>0</v>
      </c>
      <c r="AX62" s="116">
        <f t="shared" si="21"/>
        <v>0</v>
      </c>
      <c r="AY62" s="110"/>
      <c r="AZ62" s="116"/>
      <c r="BA62" s="110">
        <f t="shared" si="22"/>
        <v>0</v>
      </c>
      <c r="BB62" s="116">
        <f t="shared" si="37"/>
        <v>0</v>
      </c>
      <c r="BC62" s="110">
        <f t="shared" si="37"/>
        <v>0</v>
      </c>
      <c r="BD62" s="116">
        <f t="shared" si="37"/>
        <v>0</v>
      </c>
      <c r="BE62" s="117">
        <f t="shared" si="24"/>
        <v>2</v>
      </c>
      <c r="BF62" s="118">
        <f t="shared" si="25"/>
        <v>9.3680000000000003</v>
      </c>
      <c r="BG62" s="118">
        <f t="shared" si="26"/>
        <v>56.207999999999998</v>
      </c>
      <c r="BH62" s="117">
        <f t="shared" si="38"/>
        <v>0</v>
      </c>
      <c r="BI62" s="118">
        <f t="shared" si="38"/>
        <v>0</v>
      </c>
      <c r="BJ62" s="118">
        <f t="shared" si="28"/>
        <v>0</v>
      </c>
      <c r="BK62" s="118">
        <f t="shared" si="39"/>
        <v>2</v>
      </c>
      <c r="BL62" s="118">
        <f t="shared" si="39"/>
        <v>9.3680000000000003</v>
      </c>
      <c r="BM62" s="118">
        <f t="shared" si="39"/>
        <v>56.207999999999998</v>
      </c>
      <c r="BN62" s="211">
        <f t="shared" si="30"/>
        <v>28.103999999999999</v>
      </c>
      <c r="BO62" s="212">
        <f t="shared" si="31"/>
        <v>28.1</v>
      </c>
    </row>
    <row r="63" spans="1:67" s="119" customFormat="1" ht="13.5">
      <c r="A63" s="108">
        <v>56</v>
      </c>
      <c r="B63" s="120" t="s">
        <v>472</v>
      </c>
      <c r="C63" s="110">
        <v>1</v>
      </c>
      <c r="D63" s="111">
        <f t="shared" si="0"/>
        <v>4.6840000000000002</v>
      </c>
      <c r="E63" s="111">
        <f t="shared" si="1"/>
        <v>28.103999999999999</v>
      </c>
      <c r="F63" s="110"/>
      <c r="G63" s="111"/>
      <c r="H63" s="111">
        <f t="shared" si="2"/>
        <v>0</v>
      </c>
      <c r="I63" s="112">
        <f t="shared" si="32"/>
        <v>1</v>
      </c>
      <c r="J63" s="112">
        <f t="shared" si="32"/>
        <v>4.6840000000000002</v>
      </c>
      <c r="K63" s="112">
        <f t="shared" si="32"/>
        <v>28.103999999999999</v>
      </c>
      <c r="L63" s="113">
        <v>1</v>
      </c>
      <c r="M63" s="111">
        <f t="shared" si="4"/>
        <v>4.6840000000000002</v>
      </c>
      <c r="N63" s="111">
        <f t="shared" si="5"/>
        <v>28.103999999999999</v>
      </c>
      <c r="O63" s="110">
        <v>0</v>
      </c>
      <c r="P63" s="111">
        <v>0</v>
      </c>
      <c r="Q63" s="111">
        <f t="shared" si="6"/>
        <v>0</v>
      </c>
      <c r="R63" s="112">
        <f t="shared" si="33"/>
        <v>1</v>
      </c>
      <c r="S63" s="112">
        <f t="shared" si="33"/>
        <v>4.6840000000000002</v>
      </c>
      <c r="T63" s="112">
        <f t="shared" si="33"/>
        <v>28.103999999999999</v>
      </c>
      <c r="U63" s="113"/>
      <c r="V63" s="110">
        <f t="shared" si="8"/>
        <v>0</v>
      </c>
      <c r="W63" s="111">
        <f t="shared" si="9"/>
        <v>0</v>
      </c>
      <c r="X63" s="111"/>
      <c r="Y63" s="111"/>
      <c r="Z63" s="111">
        <f t="shared" si="10"/>
        <v>0</v>
      </c>
      <c r="AA63" s="112">
        <f t="shared" si="34"/>
        <v>0</v>
      </c>
      <c r="AB63" s="112">
        <f t="shared" si="34"/>
        <v>0</v>
      </c>
      <c r="AC63" s="112">
        <f t="shared" si="34"/>
        <v>0</v>
      </c>
      <c r="AD63" s="113"/>
      <c r="AE63" s="111">
        <f t="shared" si="12"/>
        <v>0</v>
      </c>
      <c r="AF63" s="111">
        <f t="shared" si="13"/>
        <v>0</v>
      </c>
      <c r="AG63" s="110"/>
      <c r="AH63" s="111"/>
      <c r="AI63" s="111">
        <f t="shared" si="14"/>
        <v>0</v>
      </c>
      <c r="AJ63" s="111">
        <f t="shared" si="35"/>
        <v>0</v>
      </c>
      <c r="AK63" s="111">
        <f t="shared" si="35"/>
        <v>0</v>
      </c>
      <c r="AL63" s="111">
        <f t="shared" si="35"/>
        <v>0</v>
      </c>
      <c r="AM63" s="114"/>
      <c r="AN63" s="111">
        <f t="shared" si="16"/>
        <v>0</v>
      </c>
      <c r="AO63" s="115">
        <f t="shared" si="17"/>
        <v>0</v>
      </c>
      <c r="AP63" s="110"/>
      <c r="AQ63" s="115"/>
      <c r="AR63" s="111">
        <f t="shared" si="18"/>
        <v>0</v>
      </c>
      <c r="AS63" s="115">
        <f t="shared" si="36"/>
        <v>0</v>
      </c>
      <c r="AT63" s="111">
        <f t="shared" si="36"/>
        <v>0</v>
      </c>
      <c r="AU63" s="115">
        <f t="shared" si="36"/>
        <v>0</v>
      </c>
      <c r="AV63" s="113"/>
      <c r="AW63" s="110">
        <f t="shared" si="20"/>
        <v>0</v>
      </c>
      <c r="AX63" s="116">
        <f t="shared" si="21"/>
        <v>0</v>
      </c>
      <c r="AY63" s="110"/>
      <c r="AZ63" s="116"/>
      <c r="BA63" s="110">
        <f t="shared" si="22"/>
        <v>0</v>
      </c>
      <c r="BB63" s="116">
        <f t="shared" si="37"/>
        <v>0</v>
      </c>
      <c r="BC63" s="110">
        <f t="shared" si="37"/>
        <v>0</v>
      </c>
      <c r="BD63" s="116">
        <f t="shared" si="37"/>
        <v>0</v>
      </c>
      <c r="BE63" s="117">
        <f t="shared" si="24"/>
        <v>1</v>
      </c>
      <c r="BF63" s="118">
        <f t="shared" si="25"/>
        <v>4.6840000000000002</v>
      </c>
      <c r="BG63" s="118">
        <f t="shared" si="26"/>
        <v>28.103999999999999</v>
      </c>
      <c r="BH63" s="117">
        <f t="shared" si="38"/>
        <v>0</v>
      </c>
      <c r="BI63" s="118">
        <f t="shared" si="38"/>
        <v>0</v>
      </c>
      <c r="BJ63" s="118">
        <f t="shared" si="28"/>
        <v>0</v>
      </c>
      <c r="BK63" s="118">
        <f t="shared" si="39"/>
        <v>1</v>
      </c>
      <c r="BL63" s="118">
        <f t="shared" si="39"/>
        <v>4.6840000000000002</v>
      </c>
      <c r="BM63" s="118">
        <f t="shared" si="39"/>
        <v>28.103999999999999</v>
      </c>
      <c r="BN63" s="211">
        <f t="shared" si="30"/>
        <v>14.052</v>
      </c>
      <c r="BO63" s="212">
        <f t="shared" si="31"/>
        <v>14.1</v>
      </c>
    </row>
    <row r="64" spans="1:67" s="119" customFormat="1" ht="13.5">
      <c r="A64" s="108">
        <v>57</v>
      </c>
      <c r="B64" s="109" t="s">
        <v>473</v>
      </c>
      <c r="C64" s="110">
        <v>4</v>
      </c>
      <c r="D64" s="111">
        <f t="shared" si="0"/>
        <v>18.736000000000001</v>
      </c>
      <c r="E64" s="111">
        <f t="shared" si="1"/>
        <v>112.416</v>
      </c>
      <c r="F64" s="110"/>
      <c r="G64" s="111"/>
      <c r="H64" s="111">
        <f t="shared" si="2"/>
        <v>0</v>
      </c>
      <c r="I64" s="112">
        <f t="shared" si="32"/>
        <v>4</v>
      </c>
      <c r="J64" s="112">
        <f t="shared" si="32"/>
        <v>18.736000000000001</v>
      </c>
      <c r="K64" s="112">
        <f t="shared" si="32"/>
        <v>112.416</v>
      </c>
      <c r="L64" s="113"/>
      <c r="M64" s="111">
        <f t="shared" si="4"/>
        <v>0</v>
      </c>
      <c r="N64" s="111">
        <f t="shared" si="5"/>
        <v>0</v>
      </c>
      <c r="O64" s="110">
        <v>0</v>
      </c>
      <c r="P64" s="111">
        <v>0</v>
      </c>
      <c r="Q64" s="111">
        <f t="shared" si="6"/>
        <v>0</v>
      </c>
      <c r="R64" s="112">
        <f t="shared" si="33"/>
        <v>0</v>
      </c>
      <c r="S64" s="112">
        <f t="shared" si="33"/>
        <v>0</v>
      </c>
      <c r="T64" s="112">
        <f t="shared" si="33"/>
        <v>0</v>
      </c>
      <c r="U64" s="113">
        <v>8</v>
      </c>
      <c r="V64" s="110">
        <f t="shared" si="8"/>
        <v>37.472000000000001</v>
      </c>
      <c r="W64" s="111">
        <f t="shared" si="9"/>
        <v>224.83199999999999</v>
      </c>
      <c r="X64" s="111">
        <v>1</v>
      </c>
      <c r="Y64" s="111">
        <v>4.6219999999999999</v>
      </c>
      <c r="Z64" s="111">
        <f t="shared" si="10"/>
        <v>27.731999999999999</v>
      </c>
      <c r="AA64" s="112">
        <f t="shared" si="34"/>
        <v>9</v>
      </c>
      <c r="AB64" s="112">
        <f t="shared" si="34"/>
        <v>42.094000000000001</v>
      </c>
      <c r="AC64" s="112">
        <f t="shared" si="34"/>
        <v>252.56399999999999</v>
      </c>
      <c r="AD64" s="113"/>
      <c r="AE64" s="111">
        <f t="shared" si="12"/>
        <v>0</v>
      </c>
      <c r="AF64" s="111">
        <f t="shared" si="13"/>
        <v>0</v>
      </c>
      <c r="AG64" s="110"/>
      <c r="AH64" s="111"/>
      <c r="AI64" s="111">
        <f t="shared" si="14"/>
        <v>0</v>
      </c>
      <c r="AJ64" s="111">
        <f t="shared" si="35"/>
        <v>0</v>
      </c>
      <c r="AK64" s="111">
        <f t="shared" si="35"/>
        <v>0</v>
      </c>
      <c r="AL64" s="111">
        <f t="shared" si="35"/>
        <v>0</v>
      </c>
      <c r="AM64" s="114"/>
      <c r="AN64" s="111">
        <f t="shared" si="16"/>
        <v>0</v>
      </c>
      <c r="AO64" s="115">
        <f t="shared" si="17"/>
        <v>0</v>
      </c>
      <c r="AP64" s="110"/>
      <c r="AQ64" s="115"/>
      <c r="AR64" s="111">
        <f t="shared" si="18"/>
        <v>0</v>
      </c>
      <c r="AS64" s="115">
        <f t="shared" si="36"/>
        <v>0</v>
      </c>
      <c r="AT64" s="111">
        <f t="shared" si="36"/>
        <v>0</v>
      </c>
      <c r="AU64" s="115">
        <f t="shared" si="36"/>
        <v>0</v>
      </c>
      <c r="AV64" s="113"/>
      <c r="AW64" s="110">
        <f t="shared" si="20"/>
        <v>0</v>
      </c>
      <c r="AX64" s="116">
        <f t="shared" si="21"/>
        <v>0</v>
      </c>
      <c r="AY64" s="110"/>
      <c r="AZ64" s="116"/>
      <c r="BA64" s="110">
        <f t="shared" si="22"/>
        <v>0</v>
      </c>
      <c r="BB64" s="116">
        <f t="shared" si="37"/>
        <v>0</v>
      </c>
      <c r="BC64" s="110">
        <f t="shared" si="37"/>
        <v>0</v>
      </c>
      <c r="BD64" s="116">
        <f t="shared" si="37"/>
        <v>0</v>
      </c>
      <c r="BE64" s="117">
        <f t="shared" si="24"/>
        <v>12</v>
      </c>
      <c r="BF64" s="118">
        <f t="shared" si="25"/>
        <v>56.207999999999998</v>
      </c>
      <c r="BG64" s="118">
        <f t="shared" si="26"/>
        <v>337.24799999999999</v>
      </c>
      <c r="BH64" s="117">
        <f t="shared" si="38"/>
        <v>1</v>
      </c>
      <c r="BI64" s="118">
        <f t="shared" si="38"/>
        <v>4.6219999999999999</v>
      </c>
      <c r="BJ64" s="118">
        <f t="shared" si="28"/>
        <v>27.731999999999999</v>
      </c>
      <c r="BK64" s="118">
        <f t="shared" si="39"/>
        <v>13</v>
      </c>
      <c r="BL64" s="118">
        <f t="shared" si="39"/>
        <v>60.83</v>
      </c>
      <c r="BM64" s="118">
        <f t="shared" si="39"/>
        <v>364.98</v>
      </c>
      <c r="BN64" s="211">
        <f t="shared" si="30"/>
        <v>182.49</v>
      </c>
      <c r="BO64" s="212">
        <f t="shared" si="31"/>
        <v>182.5</v>
      </c>
    </row>
    <row r="65" spans="1:67" s="119" customFormat="1" ht="13.5">
      <c r="A65" s="108">
        <v>58</v>
      </c>
      <c r="B65" s="120" t="s">
        <v>474</v>
      </c>
      <c r="C65" s="110">
        <v>2</v>
      </c>
      <c r="D65" s="111">
        <f t="shared" si="0"/>
        <v>9.3680000000000003</v>
      </c>
      <c r="E65" s="111">
        <f t="shared" si="1"/>
        <v>56.207999999999998</v>
      </c>
      <c r="F65" s="110"/>
      <c r="G65" s="111"/>
      <c r="H65" s="111">
        <f t="shared" si="2"/>
        <v>0</v>
      </c>
      <c r="I65" s="112">
        <f t="shared" si="32"/>
        <v>2</v>
      </c>
      <c r="J65" s="112">
        <f t="shared" si="32"/>
        <v>9.3680000000000003</v>
      </c>
      <c r="K65" s="112">
        <f t="shared" si="32"/>
        <v>56.207999999999998</v>
      </c>
      <c r="L65" s="113"/>
      <c r="M65" s="111">
        <f t="shared" si="4"/>
        <v>0</v>
      </c>
      <c r="N65" s="111">
        <f t="shared" si="5"/>
        <v>0</v>
      </c>
      <c r="O65" s="110">
        <v>0</v>
      </c>
      <c r="P65" s="111">
        <v>0</v>
      </c>
      <c r="Q65" s="111">
        <f t="shared" si="6"/>
        <v>0</v>
      </c>
      <c r="R65" s="112">
        <f t="shared" si="33"/>
        <v>0</v>
      </c>
      <c r="S65" s="112">
        <f t="shared" si="33"/>
        <v>0</v>
      </c>
      <c r="T65" s="112">
        <f t="shared" si="33"/>
        <v>0</v>
      </c>
      <c r="U65" s="113"/>
      <c r="V65" s="110">
        <f t="shared" si="8"/>
        <v>0</v>
      </c>
      <c r="W65" s="111">
        <f t="shared" si="9"/>
        <v>0</v>
      </c>
      <c r="X65" s="111"/>
      <c r="Y65" s="111"/>
      <c r="Z65" s="111">
        <f t="shared" si="10"/>
        <v>0</v>
      </c>
      <c r="AA65" s="112">
        <f t="shared" si="34"/>
        <v>0</v>
      </c>
      <c r="AB65" s="112">
        <f t="shared" si="34"/>
        <v>0</v>
      </c>
      <c r="AC65" s="112">
        <f t="shared" si="34"/>
        <v>0</v>
      </c>
      <c r="AD65" s="113"/>
      <c r="AE65" s="111">
        <f t="shared" si="12"/>
        <v>0</v>
      </c>
      <c r="AF65" s="111">
        <f t="shared" si="13"/>
        <v>0</v>
      </c>
      <c r="AG65" s="110"/>
      <c r="AH65" s="111"/>
      <c r="AI65" s="111">
        <f t="shared" si="14"/>
        <v>0</v>
      </c>
      <c r="AJ65" s="111">
        <f t="shared" si="35"/>
        <v>0</v>
      </c>
      <c r="AK65" s="111">
        <f t="shared" si="35"/>
        <v>0</v>
      </c>
      <c r="AL65" s="111">
        <f t="shared" si="35"/>
        <v>0</v>
      </c>
      <c r="AM65" s="114"/>
      <c r="AN65" s="111">
        <f t="shared" si="16"/>
        <v>0</v>
      </c>
      <c r="AO65" s="115">
        <f t="shared" si="17"/>
        <v>0</v>
      </c>
      <c r="AP65" s="110"/>
      <c r="AQ65" s="115"/>
      <c r="AR65" s="111">
        <f t="shared" si="18"/>
        <v>0</v>
      </c>
      <c r="AS65" s="115">
        <f t="shared" si="36"/>
        <v>0</v>
      </c>
      <c r="AT65" s="111">
        <f t="shared" si="36"/>
        <v>0</v>
      </c>
      <c r="AU65" s="115">
        <f t="shared" si="36"/>
        <v>0</v>
      </c>
      <c r="AV65" s="113"/>
      <c r="AW65" s="110">
        <f t="shared" si="20"/>
        <v>0</v>
      </c>
      <c r="AX65" s="116">
        <f t="shared" si="21"/>
        <v>0</v>
      </c>
      <c r="AY65" s="110"/>
      <c r="AZ65" s="116"/>
      <c r="BA65" s="110">
        <f t="shared" si="22"/>
        <v>0</v>
      </c>
      <c r="BB65" s="116">
        <f t="shared" si="37"/>
        <v>0</v>
      </c>
      <c r="BC65" s="110">
        <f t="shared" si="37"/>
        <v>0</v>
      </c>
      <c r="BD65" s="116">
        <f t="shared" si="37"/>
        <v>0</v>
      </c>
      <c r="BE65" s="117">
        <f t="shared" si="24"/>
        <v>2</v>
      </c>
      <c r="BF65" s="118">
        <f t="shared" si="25"/>
        <v>9.3680000000000003</v>
      </c>
      <c r="BG65" s="118">
        <f t="shared" si="26"/>
        <v>56.207999999999998</v>
      </c>
      <c r="BH65" s="117">
        <f t="shared" si="38"/>
        <v>0</v>
      </c>
      <c r="BI65" s="118">
        <f t="shared" si="38"/>
        <v>0</v>
      </c>
      <c r="BJ65" s="118">
        <f t="shared" si="28"/>
        <v>0</v>
      </c>
      <c r="BK65" s="118">
        <f t="shared" si="39"/>
        <v>2</v>
      </c>
      <c r="BL65" s="118">
        <f t="shared" si="39"/>
        <v>9.3680000000000003</v>
      </c>
      <c r="BM65" s="118">
        <f t="shared" si="39"/>
        <v>56.207999999999998</v>
      </c>
      <c r="BN65" s="211">
        <f t="shared" si="30"/>
        <v>28.103999999999999</v>
      </c>
      <c r="BO65" s="212">
        <f t="shared" si="31"/>
        <v>28.1</v>
      </c>
    </row>
    <row r="66" spans="1:67" s="119" customFormat="1" ht="13.5">
      <c r="A66" s="108">
        <v>59</v>
      </c>
      <c r="B66" s="120" t="s">
        <v>475</v>
      </c>
      <c r="C66" s="110">
        <v>1</v>
      </c>
      <c r="D66" s="111">
        <f t="shared" si="0"/>
        <v>4.6840000000000002</v>
      </c>
      <c r="E66" s="111">
        <f t="shared" si="1"/>
        <v>28.103999999999999</v>
      </c>
      <c r="F66" s="110"/>
      <c r="G66" s="111"/>
      <c r="H66" s="111">
        <f t="shared" si="2"/>
        <v>0</v>
      </c>
      <c r="I66" s="112">
        <f t="shared" si="32"/>
        <v>1</v>
      </c>
      <c r="J66" s="112">
        <f t="shared" si="32"/>
        <v>4.6840000000000002</v>
      </c>
      <c r="K66" s="112">
        <f t="shared" si="32"/>
        <v>28.103999999999999</v>
      </c>
      <c r="L66" s="113"/>
      <c r="M66" s="111">
        <f t="shared" si="4"/>
        <v>0</v>
      </c>
      <c r="N66" s="111">
        <f t="shared" si="5"/>
        <v>0</v>
      </c>
      <c r="O66" s="110">
        <v>0</v>
      </c>
      <c r="P66" s="111">
        <v>0</v>
      </c>
      <c r="Q66" s="111">
        <f t="shared" si="6"/>
        <v>0</v>
      </c>
      <c r="R66" s="112">
        <f t="shared" si="33"/>
        <v>0</v>
      </c>
      <c r="S66" s="112">
        <f t="shared" si="33"/>
        <v>0</v>
      </c>
      <c r="T66" s="112">
        <f t="shared" si="33"/>
        <v>0</v>
      </c>
      <c r="U66" s="113">
        <v>1</v>
      </c>
      <c r="V66" s="110">
        <f t="shared" si="8"/>
        <v>4.6840000000000002</v>
      </c>
      <c r="W66" s="111">
        <f t="shared" si="9"/>
        <v>28.103999999999999</v>
      </c>
      <c r="X66" s="111">
        <v>1</v>
      </c>
      <c r="Y66" s="111">
        <v>0.82200000000000273</v>
      </c>
      <c r="Z66" s="111">
        <f t="shared" si="10"/>
        <v>4.9320000000000164</v>
      </c>
      <c r="AA66" s="112">
        <f t="shared" si="34"/>
        <v>2</v>
      </c>
      <c r="AB66" s="112">
        <f t="shared" si="34"/>
        <v>5.5060000000000029</v>
      </c>
      <c r="AC66" s="112">
        <f t="shared" si="34"/>
        <v>33.036000000000016</v>
      </c>
      <c r="AD66" s="113">
        <v>1</v>
      </c>
      <c r="AE66" s="111">
        <f t="shared" si="12"/>
        <v>4.6840000000000002</v>
      </c>
      <c r="AF66" s="111">
        <f t="shared" si="13"/>
        <v>28.103999999999999</v>
      </c>
      <c r="AG66" s="110"/>
      <c r="AH66" s="111"/>
      <c r="AI66" s="111">
        <f t="shared" si="14"/>
        <v>0</v>
      </c>
      <c r="AJ66" s="111">
        <f t="shared" si="35"/>
        <v>1</v>
      </c>
      <c r="AK66" s="111">
        <f t="shared" si="35"/>
        <v>4.6840000000000002</v>
      </c>
      <c r="AL66" s="111">
        <f t="shared" si="35"/>
        <v>28.103999999999999</v>
      </c>
      <c r="AM66" s="114"/>
      <c r="AN66" s="111">
        <f t="shared" si="16"/>
        <v>0</v>
      </c>
      <c r="AO66" s="115">
        <f t="shared" si="17"/>
        <v>0</v>
      </c>
      <c r="AP66" s="110"/>
      <c r="AQ66" s="115"/>
      <c r="AR66" s="111">
        <f t="shared" si="18"/>
        <v>0</v>
      </c>
      <c r="AS66" s="115">
        <f t="shared" si="36"/>
        <v>0</v>
      </c>
      <c r="AT66" s="111">
        <f t="shared" si="36"/>
        <v>0</v>
      </c>
      <c r="AU66" s="115">
        <f t="shared" si="36"/>
        <v>0</v>
      </c>
      <c r="AV66" s="113"/>
      <c r="AW66" s="110">
        <f t="shared" si="20"/>
        <v>0</v>
      </c>
      <c r="AX66" s="116">
        <f t="shared" si="21"/>
        <v>0</v>
      </c>
      <c r="AY66" s="110"/>
      <c r="AZ66" s="116"/>
      <c r="BA66" s="110">
        <f t="shared" si="22"/>
        <v>0</v>
      </c>
      <c r="BB66" s="116">
        <f t="shared" si="37"/>
        <v>0</v>
      </c>
      <c r="BC66" s="110">
        <f t="shared" si="37"/>
        <v>0</v>
      </c>
      <c r="BD66" s="116">
        <f t="shared" si="37"/>
        <v>0</v>
      </c>
      <c r="BE66" s="117">
        <f t="shared" si="24"/>
        <v>2</v>
      </c>
      <c r="BF66" s="118">
        <f t="shared" si="25"/>
        <v>9.3680000000000003</v>
      </c>
      <c r="BG66" s="118">
        <f t="shared" si="26"/>
        <v>56.207999999999998</v>
      </c>
      <c r="BH66" s="117">
        <f t="shared" si="38"/>
        <v>1</v>
      </c>
      <c r="BI66" s="118">
        <f t="shared" si="38"/>
        <v>0.82200000000000273</v>
      </c>
      <c r="BJ66" s="118">
        <f t="shared" si="28"/>
        <v>4.9320000000000164</v>
      </c>
      <c r="BK66" s="118">
        <f t="shared" si="39"/>
        <v>3</v>
      </c>
      <c r="BL66" s="118">
        <f t="shared" si="39"/>
        <v>10.190000000000003</v>
      </c>
      <c r="BM66" s="118">
        <f t="shared" si="39"/>
        <v>61.140000000000015</v>
      </c>
      <c r="BN66" s="211">
        <f t="shared" si="30"/>
        <v>30.570000000000007</v>
      </c>
      <c r="BO66" s="212">
        <f t="shared" si="31"/>
        <v>30.6</v>
      </c>
    </row>
    <row r="67" spans="1:67" s="119" customFormat="1" ht="13.5">
      <c r="A67" s="108">
        <v>60</v>
      </c>
      <c r="B67" s="121" t="s">
        <v>476</v>
      </c>
      <c r="C67" s="110">
        <v>1</v>
      </c>
      <c r="D67" s="111">
        <f t="shared" si="0"/>
        <v>4.6840000000000002</v>
      </c>
      <c r="E67" s="111">
        <f t="shared" si="1"/>
        <v>28.103999999999999</v>
      </c>
      <c r="F67" s="110"/>
      <c r="G67" s="111"/>
      <c r="H67" s="111">
        <f t="shared" si="2"/>
        <v>0</v>
      </c>
      <c r="I67" s="112">
        <f t="shared" si="32"/>
        <v>1</v>
      </c>
      <c r="J67" s="112">
        <f t="shared" si="32"/>
        <v>4.6840000000000002</v>
      </c>
      <c r="K67" s="112">
        <f t="shared" si="32"/>
        <v>28.103999999999999</v>
      </c>
      <c r="L67" s="113"/>
      <c r="M67" s="111">
        <f t="shared" si="4"/>
        <v>0</v>
      </c>
      <c r="N67" s="111">
        <f t="shared" si="5"/>
        <v>0</v>
      </c>
      <c r="O67" s="110">
        <v>0</v>
      </c>
      <c r="P67" s="111">
        <v>0</v>
      </c>
      <c r="Q67" s="111">
        <f t="shared" si="6"/>
        <v>0</v>
      </c>
      <c r="R67" s="112">
        <f t="shared" si="33"/>
        <v>0</v>
      </c>
      <c r="S67" s="112">
        <f t="shared" si="33"/>
        <v>0</v>
      </c>
      <c r="T67" s="112">
        <f t="shared" si="33"/>
        <v>0</v>
      </c>
      <c r="U67" s="113">
        <v>12</v>
      </c>
      <c r="V67" s="110">
        <f t="shared" si="8"/>
        <v>56.207999999999998</v>
      </c>
      <c r="W67" s="111">
        <f t="shared" si="9"/>
        <v>337.24799999999999</v>
      </c>
      <c r="X67" s="111"/>
      <c r="Y67" s="111"/>
      <c r="Z67" s="111">
        <f t="shared" si="10"/>
        <v>0</v>
      </c>
      <c r="AA67" s="112">
        <f t="shared" si="34"/>
        <v>12</v>
      </c>
      <c r="AB67" s="112">
        <f t="shared" si="34"/>
        <v>56.207999999999998</v>
      </c>
      <c r="AC67" s="112">
        <f t="shared" si="34"/>
        <v>337.24799999999999</v>
      </c>
      <c r="AD67" s="113"/>
      <c r="AE67" s="111">
        <f t="shared" si="12"/>
        <v>0</v>
      </c>
      <c r="AF67" s="111">
        <f t="shared" si="13"/>
        <v>0</v>
      </c>
      <c r="AG67" s="110"/>
      <c r="AH67" s="111"/>
      <c r="AI67" s="111">
        <f t="shared" si="14"/>
        <v>0</v>
      </c>
      <c r="AJ67" s="111">
        <f t="shared" si="35"/>
        <v>0</v>
      </c>
      <c r="AK67" s="111">
        <f t="shared" si="35"/>
        <v>0</v>
      </c>
      <c r="AL67" s="111">
        <f t="shared" si="35"/>
        <v>0</v>
      </c>
      <c r="AM67" s="114"/>
      <c r="AN67" s="111">
        <f t="shared" si="16"/>
        <v>0</v>
      </c>
      <c r="AO67" s="115">
        <f t="shared" si="17"/>
        <v>0</v>
      </c>
      <c r="AP67" s="110"/>
      <c r="AQ67" s="115"/>
      <c r="AR67" s="111">
        <f t="shared" si="18"/>
        <v>0</v>
      </c>
      <c r="AS67" s="115">
        <f t="shared" si="36"/>
        <v>0</v>
      </c>
      <c r="AT67" s="111">
        <f t="shared" si="36"/>
        <v>0</v>
      </c>
      <c r="AU67" s="115">
        <f t="shared" si="36"/>
        <v>0</v>
      </c>
      <c r="AV67" s="113"/>
      <c r="AW67" s="110">
        <f t="shared" si="20"/>
        <v>0</v>
      </c>
      <c r="AX67" s="116">
        <f t="shared" si="21"/>
        <v>0</v>
      </c>
      <c r="AY67" s="110"/>
      <c r="AZ67" s="116"/>
      <c r="BA67" s="110">
        <f t="shared" si="22"/>
        <v>0</v>
      </c>
      <c r="BB67" s="116">
        <f t="shared" si="37"/>
        <v>0</v>
      </c>
      <c r="BC67" s="110">
        <f t="shared" si="37"/>
        <v>0</v>
      </c>
      <c r="BD67" s="116">
        <f t="shared" si="37"/>
        <v>0</v>
      </c>
      <c r="BE67" s="117">
        <f t="shared" si="24"/>
        <v>13</v>
      </c>
      <c r="BF67" s="118">
        <f t="shared" si="25"/>
        <v>60.892000000000003</v>
      </c>
      <c r="BG67" s="118">
        <f t="shared" si="26"/>
        <v>365.35200000000003</v>
      </c>
      <c r="BH67" s="117">
        <f t="shared" si="38"/>
        <v>0</v>
      </c>
      <c r="BI67" s="118">
        <f t="shared" si="38"/>
        <v>0</v>
      </c>
      <c r="BJ67" s="118">
        <f t="shared" si="28"/>
        <v>0</v>
      </c>
      <c r="BK67" s="118">
        <f t="shared" si="39"/>
        <v>13</v>
      </c>
      <c r="BL67" s="118">
        <f t="shared" si="39"/>
        <v>60.892000000000003</v>
      </c>
      <c r="BM67" s="118">
        <f t="shared" si="39"/>
        <v>365.35200000000003</v>
      </c>
      <c r="BN67" s="211">
        <f t="shared" si="30"/>
        <v>182.67600000000002</v>
      </c>
      <c r="BO67" s="212">
        <f t="shared" si="31"/>
        <v>182.7</v>
      </c>
    </row>
    <row r="68" spans="1:67" s="119" customFormat="1" ht="13.5">
      <c r="A68" s="108">
        <v>61</v>
      </c>
      <c r="B68" s="120" t="s">
        <v>477</v>
      </c>
      <c r="C68" s="110">
        <v>8</v>
      </c>
      <c r="D68" s="111">
        <f t="shared" si="0"/>
        <v>37.472000000000001</v>
      </c>
      <c r="E68" s="111">
        <f t="shared" si="1"/>
        <v>224.83199999999999</v>
      </c>
      <c r="F68" s="110"/>
      <c r="G68" s="111"/>
      <c r="H68" s="111">
        <f t="shared" si="2"/>
        <v>0</v>
      </c>
      <c r="I68" s="112">
        <f t="shared" si="32"/>
        <v>8</v>
      </c>
      <c r="J68" s="112">
        <f t="shared" si="32"/>
        <v>37.472000000000001</v>
      </c>
      <c r="K68" s="112">
        <f t="shared" si="32"/>
        <v>224.83199999999999</v>
      </c>
      <c r="L68" s="113">
        <v>2</v>
      </c>
      <c r="M68" s="111">
        <f t="shared" si="4"/>
        <v>9.3680000000000003</v>
      </c>
      <c r="N68" s="111">
        <f t="shared" si="5"/>
        <v>56.207999999999998</v>
      </c>
      <c r="O68" s="110">
        <v>0</v>
      </c>
      <c r="P68" s="111">
        <v>0</v>
      </c>
      <c r="Q68" s="111">
        <f t="shared" si="6"/>
        <v>0</v>
      </c>
      <c r="R68" s="112">
        <f t="shared" si="33"/>
        <v>2</v>
      </c>
      <c r="S68" s="112">
        <f t="shared" si="33"/>
        <v>9.3680000000000003</v>
      </c>
      <c r="T68" s="112">
        <f t="shared" si="33"/>
        <v>56.207999999999998</v>
      </c>
      <c r="U68" s="113">
        <v>30</v>
      </c>
      <c r="V68" s="110">
        <f t="shared" si="8"/>
        <v>140.52000000000001</v>
      </c>
      <c r="W68" s="111">
        <f t="shared" si="9"/>
        <v>843.12000000000012</v>
      </c>
      <c r="X68" s="111"/>
      <c r="Y68" s="111"/>
      <c r="Z68" s="111">
        <f t="shared" si="10"/>
        <v>0</v>
      </c>
      <c r="AA68" s="112">
        <f t="shared" si="34"/>
        <v>30</v>
      </c>
      <c r="AB68" s="112">
        <f t="shared" si="34"/>
        <v>140.52000000000001</v>
      </c>
      <c r="AC68" s="112">
        <f t="shared" si="34"/>
        <v>843.12000000000012</v>
      </c>
      <c r="AD68" s="113">
        <v>2</v>
      </c>
      <c r="AE68" s="111">
        <f t="shared" si="12"/>
        <v>9.3680000000000003</v>
      </c>
      <c r="AF68" s="111">
        <f t="shared" si="13"/>
        <v>56.207999999999998</v>
      </c>
      <c r="AG68" s="110"/>
      <c r="AH68" s="111"/>
      <c r="AI68" s="111">
        <f t="shared" si="14"/>
        <v>0</v>
      </c>
      <c r="AJ68" s="111">
        <f t="shared" si="35"/>
        <v>2</v>
      </c>
      <c r="AK68" s="111">
        <f t="shared" si="35"/>
        <v>9.3680000000000003</v>
      </c>
      <c r="AL68" s="111">
        <f t="shared" si="35"/>
        <v>56.207999999999998</v>
      </c>
      <c r="AM68" s="114"/>
      <c r="AN68" s="111">
        <f t="shared" si="16"/>
        <v>0</v>
      </c>
      <c r="AO68" s="115">
        <f t="shared" si="17"/>
        <v>0</v>
      </c>
      <c r="AP68" s="110"/>
      <c r="AQ68" s="115"/>
      <c r="AR68" s="111">
        <f t="shared" si="18"/>
        <v>0</v>
      </c>
      <c r="AS68" s="115">
        <f t="shared" si="36"/>
        <v>0</v>
      </c>
      <c r="AT68" s="111">
        <f t="shared" si="36"/>
        <v>0</v>
      </c>
      <c r="AU68" s="115">
        <f t="shared" si="36"/>
        <v>0</v>
      </c>
      <c r="AV68" s="113"/>
      <c r="AW68" s="110">
        <f t="shared" si="20"/>
        <v>0</v>
      </c>
      <c r="AX68" s="116">
        <f t="shared" si="21"/>
        <v>0</v>
      </c>
      <c r="AY68" s="110"/>
      <c r="AZ68" s="116"/>
      <c r="BA68" s="110">
        <f t="shared" si="22"/>
        <v>0</v>
      </c>
      <c r="BB68" s="116">
        <f t="shared" si="37"/>
        <v>0</v>
      </c>
      <c r="BC68" s="110">
        <f t="shared" si="37"/>
        <v>0</v>
      </c>
      <c r="BD68" s="116">
        <f t="shared" si="37"/>
        <v>0</v>
      </c>
      <c r="BE68" s="117">
        <f t="shared" si="24"/>
        <v>38</v>
      </c>
      <c r="BF68" s="118">
        <f t="shared" si="25"/>
        <v>177.99200000000002</v>
      </c>
      <c r="BG68" s="118">
        <f t="shared" si="26"/>
        <v>1067.9520000000002</v>
      </c>
      <c r="BH68" s="117">
        <f t="shared" si="38"/>
        <v>0</v>
      </c>
      <c r="BI68" s="118">
        <f t="shared" si="38"/>
        <v>0</v>
      </c>
      <c r="BJ68" s="118">
        <f t="shared" si="28"/>
        <v>0</v>
      </c>
      <c r="BK68" s="118">
        <f t="shared" si="39"/>
        <v>38</v>
      </c>
      <c r="BL68" s="118">
        <f t="shared" si="39"/>
        <v>177.99200000000002</v>
      </c>
      <c r="BM68" s="118">
        <f t="shared" si="39"/>
        <v>1067.9520000000002</v>
      </c>
      <c r="BN68" s="211">
        <f t="shared" si="30"/>
        <v>533.97600000000011</v>
      </c>
      <c r="BO68" s="212">
        <f t="shared" si="31"/>
        <v>534</v>
      </c>
    </row>
    <row r="69" spans="1:67" s="119" customFormat="1" ht="13.5">
      <c r="A69" s="108">
        <v>62</v>
      </c>
      <c r="B69" s="120" t="s">
        <v>478</v>
      </c>
      <c r="C69" s="110">
        <v>1</v>
      </c>
      <c r="D69" s="111">
        <f t="shared" si="0"/>
        <v>4.6840000000000002</v>
      </c>
      <c r="E69" s="111">
        <f t="shared" si="1"/>
        <v>28.103999999999999</v>
      </c>
      <c r="F69" s="110"/>
      <c r="G69" s="111"/>
      <c r="H69" s="111">
        <f t="shared" si="2"/>
        <v>0</v>
      </c>
      <c r="I69" s="112">
        <f t="shared" si="32"/>
        <v>1</v>
      </c>
      <c r="J69" s="112">
        <f t="shared" si="32"/>
        <v>4.6840000000000002</v>
      </c>
      <c r="K69" s="112">
        <f t="shared" si="32"/>
        <v>28.103999999999999</v>
      </c>
      <c r="L69" s="113"/>
      <c r="M69" s="111">
        <f t="shared" si="4"/>
        <v>0</v>
      </c>
      <c r="N69" s="111">
        <f t="shared" si="5"/>
        <v>0</v>
      </c>
      <c r="O69" s="110">
        <v>0</v>
      </c>
      <c r="P69" s="111">
        <v>0</v>
      </c>
      <c r="Q69" s="111">
        <f t="shared" si="6"/>
        <v>0</v>
      </c>
      <c r="R69" s="112">
        <f t="shared" si="33"/>
        <v>0</v>
      </c>
      <c r="S69" s="112">
        <f t="shared" si="33"/>
        <v>0</v>
      </c>
      <c r="T69" s="112">
        <f t="shared" si="33"/>
        <v>0</v>
      </c>
      <c r="U69" s="113">
        <v>2</v>
      </c>
      <c r="V69" s="110">
        <f t="shared" si="8"/>
        <v>9.3680000000000003</v>
      </c>
      <c r="W69" s="111">
        <f t="shared" si="9"/>
        <v>56.207999999999998</v>
      </c>
      <c r="X69" s="111"/>
      <c r="Y69" s="111"/>
      <c r="Z69" s="111">
        <f t="shared" si="10"/>
        <v>0</v>
      </c>
      <c r="AA69" s="112">
        <f t="shared" si="34"/>
        <v>2</v>
      </c>
      <c r="AB69" s="112">
        <f t="shared" si="34"/>
        <v>9.3680000000000003</v>
      </c>
      <c r="AC69" s="112">
        <f t="shared" si="34"/>
        <v>56.207999999999998</v>
      </c>
      <c r="AD69" s="113"/>
      <c r="AE69" s="111">
        <f t="shared" si="12"/>
        <v>0</v>
      </c>
      <c r="AF69" s="111">
        <f t="shared" si="13"/>
        <v>0</v>
      </c>
      <c r="AG69" s="110"/>
      <c r="AH69" s="111"/>
      <c r="AI69" s="111">
        <f t="shared" si="14"/>
        <v>0</v>
      </c>
      <c r="AJ69" s="111">
        <f t="shared" si="35"/>
        <v>0</v>
      </c>
      <c r="AK69" s="111">
        <f t="shared" si="35"/>
        <v>0</v>
      </c>
      <c r="AL69" s="111">
        <f t="shared" si="35"/>
        <v>0</v>
      </c>
      <c r="AM69" s="114"/>
      <c r="AN69" s="111">
        <f t="shared" si="16"/>
        <v>0</v>
      </c>
      <c r="AO69" s="115">
        <f t="shared" si="17"/>
        <v>0</v>
      </c>
      <c r="AP69" s="110"/>
      <c r="AQ69" s="115"/>
      <c r="AR69" s="111">
        <f t="shared" si="18"/>
        <v>0</v>
      </c>
      <c r="AS69" s="115">
        <f t="shared" si="36"/>
        <v>0</v>
      </c>
      <c r="AT69" s="111">
        <f t="shared" si="36"/>
        <v>0</v>
      </c>
      <c r="AU69" s="115">
        <f t="shared" si="36"/>
        <v>0</v>
      </c>
      <c r="AV69" s="113"/>
      <c r="AW69" s="110">
        <f t="shared" si="20"/>
        <v>0</v>
      </c>
      <c r="AX69" s="116">
        <f t="shared" si="21"/>
        <v>0</v>
      </c>
      <c r="AY69" s="110"/>
      <c r="AZ69" s="116"/>
      <c r="BA69" s="110">
        <f t="shared" si="22"/>
        <v>0</v>
      </c>
      <c r="BB69" s="116">
        <f t="shared" si="37"/>
        <v>0</v>
      </c>
      <c r="BC69" s="110">
        <f t="shared" si="37"/>
        <v>0</v>
      </c>
      <c r="BD69" s="116">
        <f t="shared" si="37"/>
        <v>0</v>
      </c>
      <c r="BE69" s="117">
        <f t="shared" si="24"/>
        <v>3</v>
      </c>
      <c r="BF69" s="118">
        <f t="shared" si="25"/>
        <v>14.052</v>
      </c>
      <c r="BG69" s="118">
        <f t="shared" si="26"/>
        <v>84.311999999999998</v>
      </c>
      <c r="BH69" s="117">
        <f t="shared" si="38"/>
        <v>0</v>
      </c>
      <c r="BI69" s="118">
        <f t="shared" si="38"/>
        <v>0</v>
      </c>
      <c r="BJ69" s="118">
        <f t="shared" si="28"/>
        <v>0</v>
      </c>
      <c r="BK69" s="118">
        <f t="shared" si="39"/>
        <v>3</v>
      </c>
      <c r="BL69" s="118">
        <f t="shared" si="39"/>
        <v>14.052</v>
      </c>
      <c r="BM69" s="118">
        <f t="shared" si="39"/>
        <v>84.311999999999998</v>
      </c>
      <c r="BN69" s="211">
        <f t="shared" si="30"/>
        <v>42.155999999999999</v>
      </c>
      <c r="BO69" s="212">
        <f t="shared" si="31"/>
        <v>42.2</v>
      </c>
    </row>
    <row r="70" spans="1:67" s="119" customFormat="1" ht="13.5">
      <c r="A70" s="108">
        <v>63</v>
      </c>
      <c r="B70" s="120" t="s">
        <v>376</v>
      </c>
      <c r="C70" s="110"/>
      <c r="D70" s="111">
        <f t="shared" si="0"/>
        <v>0</v>
      </c>
      <c r="E70" s="111">
        <f t="shared" si="1"/>
        <v>0</v>
      </c>
      <c r="F70" s="110">
        <v>1</v>
      </c>
      <c r="G70" s="111">
        <v>4.6820000000000004</v>
      </c>
      <c r="H70" s="111">
        <f t="shared" si="2"/>
        <v>28.092000000000002</v>
      </c>
      <c r="I70" s="112">
        <f t="shared" si="32"/>
        <v>1</v>
      </c>
      <c r="J70" s="112">
        <f t="shared" si="32"/>
        <v>4.6820000000000004</v>
      </c>
      <c r="K70" s="112">
        <f t="shared" si="32"/>
        <v>28.092000000000002</v>
      </c>
      <c r="L70" s="113"/>
      <c r="M70" s="111">
        <f t="shared" si="4"/>
        <v>0</v>
      </c>
      <c r="N70" s="111">
        <f t="shared" si="5"/>
        <v>0</v>
      </c>
      <c r="O70" s="110">
        <v>0</v>
      </c>
      <c r="P70" s="111">
        <v>0</v>
      </c>
      <c r="Q70" s="111">
        <f t="shared" si="6"/>
        <v>0</v>
      </c>
      <c r="R70" s="112">
        <f t="shared" si="33"/>
        <v>0</v>
      </c>
      <c r="S70" s="112">
        <f t="shared" si="33"/>
        <v>0</v>
      </c>
      <c r="T70" s="112">
        <f t="shared" si="33"/>
        <v>0</v>
      </c>
      <c r="U70" s="113"/>
      <c r="V70" s="110">
        <f t="shared" si="8"/>
        <v>0</v>
      </c>
      <c r="W70" s="111">
        <f t="shared" si="9"/>
        <v>0</v>
      </c>
      <c r="X70" s="111">
        <v>1</v>
      </c>
      <c r="Y70" s="111">
        <v>4.6820000000000004</v>
      </c>
      <c r="Z70" s="111">
        <f t="shared" si="10"/>
        <v>28.092000000000002</v>
      </c>
      <c r="AA70" s="112">
        <f t="shared" si="34"/>
        <v>1</v>
      </c>
      <c r="AB70" s="112">
        <f t="shared" si="34"/>
        <v>4.6820000000000004</v>
      </c>
      <c r="AC70" s="112">
        <f t="shared" si="34"/>
        <v>28.092000000000002</v>
      </c>
      <c r="AD70" s="113"/>
      <c r="AE70" s="111">
        <f t="shared" si="12"/>
        <v>0</v>
      </c>
      <c r="AF70" s="111">
        <f t="shared" si="13"/>
        <v>0</v>
      </c>
      <c r="AG70" s="110"/>
      <c r="AH70" s="111"/>
      <c r="AI70" s="111">
        <f t="shared" si="14"/>
        <v>0</v>
      </c>
      <c r="AJ70" s="111">
        <f t="shared" si="35"/>
        <v>0</v>
      </c>
      <c r="AK70" s="111">
        <f t="shared" si="35"/>
        <v>0</v>
      </c>
      <c r="AL70" s="111">
        <f t="shared" si="35"/>
        <v>0</v>
      </c>
      <c r="AM70" s="114"/>
      <c r="AN70" s="111">
        <f t="shared" si="16"/>
        <v>0</v>
      </c>
      <c r="AO70" s="115">
        <f t="shared" si="17"/>
        <v>0</v>
      </c>
      <c r="AP70" s="110"/>
      <c r="AQ70" s="115"/>
      <c r="AR70" s="111">
        <f t="shared" si="18"/>
        <v>0</v>
      </c>
      <c r="AS70" s="115">
        <f t="shared" si="36"/>
        <v>0</v>
      </c>
      <c r="AT70" s="111">
        <f t="shared" si="36"/>
        <v>0</v>
      </c>
      <c r="AU70" s="115">
        <f t="shared" si="36"/>
        <v>0</v>
      </c>
      <c r="AV70" s="113"/>
      <c r="AW70" s="110">
        <f t="shared" si="20"/>
        <v>0</v>
      </c>
      <c r="AX70" s="116">
        <f t="shared" si="21"/>
        <v>0</v>
      </c>
      <c r="AY70" s="110"/>
      <c r="AZ70" s="116"/>
      <c r="BA70" s="110">
        <f t="shared" si="22"/>
        <v>0</v>
      </c>
      <c r="BB70" s="116">
        <f t="shared" si="37"/>
        <v>0</v>
      </c>
      <c r="BC70" s="110">
        <f t="shared" si="37"/>
        <v>0</v>
      </c>
      <c r="BD70" s="116">
        <f t="shared" si="37"/>
        <v>0</v>
      </c>
      <c r="BE70" s="117">
        <f t="shared" si="24"/>
        <v>0</v>
      </c>
      <c r="BF70" s="118">
        <f t="shared" si="25"/>
        <v>0</v>
      </c>
      <c r="BG70" s="118">
        <f t="shared" si="26"/>
        <v>0</v>
      </c>
      <c r="BH70" s="117">
        <f t="shared" si="38"/>
        <v>2</v>
      </c>
      <c r="BI70" s="118">
        <f t="shared" si="38"/>
        <v>9.3640000000000008</v>
      </c>
      <c r="BJ70" s="118">
        <f t="shared" si="28"/>
        <v>56.184000000000005</v>
      </c>
      <c r="BK70" s="118">
        <f t="shared" si="39"/>
        <v>2</v>
      </c>
      <c r="BL70" s="118">
        <f t="shared" si="39"/>
        <v>9.3640000000000008</v>
      </c>
      <c r="BM70" s="118">
        <f t="shared" si="39"/>
        <v>56.184000000000005</v>
      </c>
      <c r="BN70" s="211">
        <f t="shared" si="30"/>
        <v>28.092000000000002</v>
      </c>
      <c r="BO70" s="212">
        <f t="shared" si="31"/>
        <v>28.1</v>
      </c>
    </row>
    <row r="71" spans="1:67" s="119" customFormat="1" ht="13.5">
      <c r="A71" s="108">
        <v>64</v>
      </c>
      <c r="B71" s="120" t="s">
        <v>479</v>
      </c>
      <c r="C71" s="110">
        <v>1</v>
      </c>
      <c r="D71" s="111">
        <f t="shared" si="0"/>
        <v>4.6840000000000002</v>
      </c>
      <c r="E71" s="111">
        <f t="shared" si="1"/>
        <v>28.103999999999999</v>
      </c>
      <c r="F71" s="110"/>
      <c r="G71" s="111"/>
      <c r="H71" s="111">
        <f t="shared" si="2"/>
        <v>0</v>
      </c>
      <c r="I71" s="112">
        <f t="shared" si="32"/>
        <v>1</v>
      </c>
      <c r="J71" s="112">
        <f t="shared" si="32"/>
        <v>4.6840000000000002</v>
      </c>
      <c r="K71" s="112">
        <f t="shared" si="32"/>
        <v>28.103999999999999</v>
      </c>
      <c r="L71" s="113">
        <v>1</v>
      </c>
      <c r="M71" s="111">
        <f t="shared" si="4"/>
        <v>4.6840000000000002</v>
      </c>
      <c r="N71" s="111">
        <f t="shared" si="5"/>
        <v>28.103999999999999</v>
      </c>
      <c r="O71" s="110">
        <v>0</v>
      </c>
      <c r="P71" s="111">
        <v>0</v>
      </c>
      <c r="Q71" s="111">
        <f t="shared" si="6"/>
        <v>0</v>
      </c>
      <c r="R71" s="112">
        <f t="shared" si="33"/>
        <v>1</v>
      </c>
      <c r="S71" s="112">
        <f t="shared" si="33"/>
        <v>4.6840000000000002</v>
      </c>
      <c r="T71" s="112">
        <f t="shared" si="33"/>
        <v>28.103999999999999</v>
      </c>
      <c r="U71" s="113">
        <v>1</v>
      </c>
      <c r="V71" s="110">
        <f t="shared" si="8"/>
        <v>4.6840000000000002</v>
      </c>
      <c r="W71" s="111">
        <f t="shared" si="9"/>
        <v>28.103999999999999</v>
      </c>
      <c r="X71" s="111"/>
      <c r="Y71" s="111"/>
      <c r="Z71" s="111">
        <f t="shared" si="10"/>
        <v>0</v>
      </c>
      <c r="AA71" s="112">
        <f t="shared" si="34"/>
        <v>1</v>
      </c>
      <c r="AB71" s="112">
        <f t="shared" si="34"/>
        <v>4.6840000000000002</v>
      </c>
      <c r="AC71" s="112">
        <f t="shared" si="34"/>
        <v>28.103999999999999</v>
      </c>
      <c r="AD71" s="113"/>
      <c r="AE71" s="111">
        <f t="shared" si="12"/>
        <v>0</v>
      </c>
      <c r="AF71" s="111">
        <f t="shared" si="13"/>
        <v>0</v>
      </c>
      <c r="AG71" s="110"/>
      <c r="AH71" s="111"/>
      <c r="AI71" s="111">
        <f t="shared" si="14"/>
        <v>0</v>
      </c>
      <c r="AJ71" s="111">
        <f t="shared" si="35"/>
        <v>0</v>
      </c>
      <c r="AK71" s="111">
        <f t="shared" si="35"/>
        <v>0</v>
      </c>
      <c r="AL71" s="111">
        <f t="shared" si="35"/>
        <v>0</v>
      </c>
      <c r="AM71" s="114"/>
      <c r="AN71" s="111">
        <f t="shared" si="16"/>
        <v>0</v>
      </c>
      <c r="AO71" s="115">
        <f t="shared" si="17"/>
        <v>0</v>
      </c>
      <c r="AP71" s="110"/>
      <c r="AQ71" s="115"/>
      <c r="AR71" s="111">
        <f t="shared" si="18"/>
        <v>0</v>
      </c>
      <c r="AS71" s="115">
        <f t="shared" si="36"/>
        <v>0</v>
      </c>
      <c r="AT71" s="111">
        <f t="shared" si="36"/>
        <v>0</v>
      </c>
      <c r="AU71" s="115">
        <f t="shared" si="36"/>
        <v>0</v>
      </c>
      <c r="AV71" s="113"/>
      <c r="AW71" s="110">
        <f t="shared" si="20"/>
        <v>0</v>
      </c>
      <c r="AX71" s="116">
        <f t="shared" si="21"/>
        <v>0</v>
      </c>
      <c r="AY71" s="110"/>
      <c r="AZ71" s="116"/>
      <c r="BA71" s="110">
        <f t="shared" si="22"/>
        <v>0</v>
      </c>
      <c r="BB71" s="116">
        <f t="shared" si="37"/>
        <v>0</v>
      </c>
      <c r="BC71" s="110">
        <f t="shared" si="37"/>
        <v>0</v>
      </c>
      <c r="BD71" s="116">
        <f t="shared" si="37"/>
        <v>0</v>
      </c>
      <c r="BE71" s="117">
        <f t="shared" si="24"/>
        <v>2</v>
      </c>
      <c r="BF71" s="118">
        <f t="shared" si="25"/>
        <v>9.3680000000000003</v>
      </c>
      <c r="BG71" s="118">
        <f t="shared" si="26"/>
        <v>56.207999999999998</v>
      </c>
      <c r="BH71" s="117">
        <f t="shared" si="38"/>
        <v>0</v>
      </c>
      <c r="BI71" s="118">
        <f t="shared" si="38"/>
        <v>0</v>
      </c>
      <c r="BJ71" s="118">
        <f t="shared" si="28"/>
        <v>0</v>
      </c>
      <c r="BK71" s="118">
        <f t="shared" si="39"/>
        <v>2</v>
      </c>
      <c r="BL71" s="118">
        <f t="shared" si="39"/>
        <v>9.3680000000000003</v>
      </c>
      <c r="BM71" s="118">
        <f t="shared" si="39"/>
        <v>56.207999999999998</v>
      </c>
      <c r="BN71" s="211">
        <f t="shared" si="30"/>
        <v>28.103999999999999</v>
      </c>
      <c r="BO71" s="212">
        <f t="shared" si="31"/>
        <v>28.1</v>
      </c>
    </row>
    <row r="72" spans="1:67" s="119" customFormat="1" ht="13.5">
      <c r="A72" s="108">
        <v>65</v>
      </c>
      <c r="B72" s="120" t="s">
        <v>480</v>
      </c>
      <c r="C72" s="110">
        <v>1</v>
      </c>
      <c r="D72" s="111">
        <f t="shared" si="0"/>
        <v>4.6840000000000002</v>
      </c>
      <c r="E72" s="111">
        <f t="shared" si="1"/>
        <v>28.103999999999999</v>
      </c>
      <c r="F72" s="110"/>
      <c r="G72" s="111"/>
      <c r="H72" s="111">
        <f t="shared" si="2"/>
        <v>0</v>
      </c>
      <c r="I72" s="112">
        <f t="shared" si="32"/>
        <v>1</v>
      </c>
      <c r="J72" s="112">
        <f t="shared" si="32"/>
        <v>4.6840000000000002</v>
      </c>
      <c r="K72" s="112">
        <f t="shared" si="32"/>
        <v>28.103999999999999</v>
      </c>
      <c r="L72" s="113"/>
      <c r="M72" s="111">
        <f t="shared" si="4"/>
        <v>0</v>
      </c>
      <c r="N72" s="111">
        <f t="shared" si="5"/>
        <v>0</v>
      </c>
      <c r="O72" s="110">
        <v>0</v>
      </c>
      <c r="P72" s="111">
        <v>0</v>
      </c>
      <c r="Q72" s="111">
        <f t="shared" si="6"/>
        <v>0</v>
      </c>
      <c r="R72" s="112">
        <f t="shared" si="33"/>
        <v>0</v>
      </c>
      <c r="S72" s="112">
        <f t="shared" si="33"/>
        <v>0</v>
      </c>
      <c r="T72" s="112">
        <f t="shared" si="33"/>
        <v>0</v>
      </c>
      <c r="U72" s="113"/>
      <c r="V72" s="110">
        <f t="shared" si="8"/>
        <v>0</v>
      </c>
      <c r="W72" s="111">
        <f t="shared" si="9"/>
        <v>0</v>
      </c>
      <c r="X72" s="111"/>
      <c r="Y72" s="111"/>
      <c r="Z72" s="111">
        <f t="shared" si="10"/>
        <v>0</v>
      </c>
      <c r="AA72" s="112">
        <f t="shared" si="34"/>
        <v>0</v>
      </c>
      <c r="AB72" s="112">
        <f t="shared" si="34"/>
        <v>0</v>
      </c>
      <c r="AC72" s="112">
        <f t="shared" si="34"/>
        <v>0</v>
      </c>
      <c r="AD72" s="113"/>
      <c r="AE72" s="111">
        <f t="shared" si="12"/>
        <v>0</v>
      </c>
      <c r="AF72" s="111">
        <f t="shared" si="13"/>
        <v>0</v>
      </c>
      <c r="AG72" s="110"/>
      <c r="AH72" s="111"/>
      <c r="AI72" s="111">
        <f t="shared" si="14"/>
        <v>0</v>
      </c>
      <c r="AJ72" s="111">
        <f t="shared" si="35"/>
        <v>0</v>
      </c>
      <c r="AK72" s="111">
        <f t="shared" si="35"/>
        <v>0</v>
      </c>
      <c r="AL72" s="111">
        <f t="shared" si="35"/>
        <v>0</v>
      </c>
      <c r="AM72" s="114"/>
      <c r="AN72" s="111">
        <f t="shared" si="16"/>
        <v>0</v>
      </c>
      <c r="AO72" s="115">
        <f t="shared" si="17"/>
        <v>0</v>
      </c>
      <c r="AP72" s="110"/>
      <c r="AQ72" s="115"/>
      <c r="AR72" s="111">
        <f t="shared" si="18"/>
        <v>0</v>
      </c>
      <c r="AS72" s="115">
        <f t="shared" si="36"/>
        <v>0</v>
      </c>
      <c r="AT72" s="111">
        <f t="shared" si="36"/>
        <v>0</v>
      </c>
      <c r="AU72" s="115">
        <f t="shared" si="36"/>
        <v>0</v>
      </c>
      <c r="AV72" s="113"/>
      <c r="AW72" s="110">
        <f t="shared" si="20"/>
        <v>0</v>
      </c>
      <c r="AX72" s="116">
        <f t="shared" si="21"/>
        <v>0</v>
      </c>
      <c r="AY72" s="110"/>
      <c r="AZ72" s="116"/>
      <c r="BA72" s="110">
        <f t="shared" si="22"/>
        <v>0</v>
      </c>
      <c r="BB72" s="116">
        <f t="shared" si="37"/>
        <v>0</v>
      </c>
      <c r="BC72" s="110">
        <f t="shared" si="37"/>
        <v>0</v>
      </c>
      <c r="BD72" s="116">
        <f t="shared" si="37"/>
        <v>0</v>
      </c>
      <c r="BE72" s="117">
        <f t="shared" si="24"/>
        <v>1</v>
      </c>
      <c r="BF72" s="118">
        <f t="shared" si="25"/>
        <v>4.6840000000000002</v>
      </c>
      <c r="BG72" s="118">
        <f t="shared" si="26"/>
        <v>28.103999999999999</v>
      </c>
      <c r="BH72" s="117">
        <f t="shared" si="38"/>
        <v>0</v>
      </c>
      <c r="BI72" s="118">
        <f t="shared" si="38"/>
        <v>0</v>
      </c>
      <c r="BJ72" s="118">
        <f t="shared" si="28"/>
        <v>0</v>
      </c>
      <c r="BK72" s="118">
        <f t="shared" si="39"/>
        <v>1</v>
      </c>
      <c r="BL72" s="118">
        <f t="shared" si="39"/>
        <v>4.6840000000000002</v>
      </c>
      <c r="BM72" s="118">
        <f t="shared" si="39"/>
        <v>28.103999999999999</v>
      </c>
      <c r="BN72" s="211">
        <f t="shared" si="30"/>
        <v>14.052</v>
      </c>
      <c r="BO72" s="212">
        <f t="shared" si="31"/>
        <v>14.1</v>
      </c>
    </row>
    <row r="73" spans="1:67" s="119" customFormat="1" ht="13.5">
      <c r="A73" s="108">
        <v>66</v>
      </c>
      <c r="B73" s="120" t="s">
        <v>481</v>
      </c>
      <c r="C73" s="110"/>
      <c r="D73" s="111">
        <f t="shared" ref="D73:D78" si="40">C73*4.684</f>
        <v>0</v>
      </c>
      <c r="E73" s="111">
        <f t="shared" ref="E73:E78" si="41">D73*6</f>
        <v>0</v>
      </c>
      <c r="F73" s="110"/>
      <c r="G73" s="111"/>
      <c r="H73" s="111">
        <f t="shared" ref="H73:H78" si="42">G73*6</f>
        <v>0</v>
      </c>
      <c r="I73" s="112">
        <f t="shared" si="32"/>
        <v>0</v>
      </c>
      <c r="J73" s="112">
        <f t="shared" si="32"/>
        <v>0</v>
      </c>
      <c r="K73" s="112">
        <f t="shared" si="32"/>
        <v>0</v>
      </c>
      <c r="L73" s="113"/>
      <c r="M73" s="111">
        <f t="shared" ref="M73:M78" si="43">L73*4.684</f>
        <v>0</v>
      </c>
      <c r="N73" s="111">
        <f t="shared" ref="N73:N78" si="44">M73*6</f>
        <v>0</v>
      </c>
      <c r="O73" s="110">
        <v>0</v>
      </c>
      <c r="P73" s="111">
        <v>0</v>
      </c>
      <c r="Q73" s="111">
        <f t="shared" ref="Q73:Q78" si="45">P73*6</f>
        <v>0</v>
      </c>
      <c r="R73" s="112">
        <f t="shared" si="33"/>
        <v>0</v>
      </c>
      <c r="S73" s="112">
        <f t="shared" si="33"/>
        <v>0</v>
      </c>
      <c r="T73" s="112">
        <f t="shared" si="33"/>
        <v>0</v>
      </c>
      <c r="U73" s="113">
        <v>1</v>
      </c>
      <c r="V73" s="110">
        <f t="shared" ref="V73:V78" si="46">U73*4.684</f>
        <v>4.6840000000000002</v>
      </c>
      <c r="W73" s="111">
        <f t="shared" ref="W73:W78" si="47">V73*6</f>
        <v>28.103999999999999</v>
      </c>
      <c r="X73" s="111"/>
      <c r="Y73" s="111"/>
      <c r="Z73" s="111">
        <f t="shared" ref="Z73:Z78" si="48">Y73*6</f>
        <v>0</v>
      </c>
      <c r="AA73" s="112">
        <f t="shared" si="34"/>
        <v>1</v>
      </c>
      <c r="AB73" s="112">
        <f t="shared" si="34"/>
        <v>4.6840000000000002</v>
      </c>
      <c r="AC73" s="112">
        <f t="shared" si="34"/>
        <v>28.103999999999999</v>
      </c>
      <c r="AD73" s="113"/>
      <c r="AE73" s="111">
        <f t="shared" ref="AE73:AE78" si="49">AD73*4.684</f>
        <v>0</v>
      </c>
      <c r="AF73" s="111">
        <f t="shared" ref="AF73:AF78" si="50">AE73*6</f>
        <v>0</v>
      </c>
      <c r="AG73" s="110"/>
      <c r="AH73" s="111"/>
      <c r="AI73" s="111">
        <f t="shared" ref="AI73:AI78" si="51">AH73*6</f>
        <v>0</v>
      </c>
      <c r="AJ73" s="111">
        <f t="shared" si="35"/>
        <v>0</v>
      </c>
      <c r="AK73" s="111">
        <f t="shared" si="35"/>
        <v>0</v>
      </c>
      <c r="AL73" s="111">
        <f t="shared" si="35"/>
        <v>0</v>
      </c>
      <c r="AM73" s="114"/>
      <c r="AN73" s="111">
        <f t="shared" ref="AN73:AN78" si="52">AM73*4.684</f>
        <v>0</v>
      </c>
      <c r="AO73" s="115">
        <f t="shared" ref="AO73:AO78" si="53">AN73*6</f>
        <v>0</v>
      </c>
      <c r="AP73" s="110"/>
      <c r="AQ73" s="115"/>
      <c r="AR73" s="111">
        <f t="shared" ref="AR73:AR78" si="54">AQ73*6</f>
        <v>0</v>
      </c>
      <c r="AS73" s="115">
        <f t="shared" si="36"/>
        <v>0</v>
      </c>
      <c r="AT73" s="111">
        <f t="shared" si="36"/>
        <v>0</v>
      </c>
      <c r="AU73" s="115">
        <f t="shared" si="36"/>
        <v>0</v>
      </c>
      <c r="AV73" s="113"/>
      <c r="AW73" s="110">
        <f t="shared" ref="AW73:AW78" si="55">AV73*4.684</f>
        <v>0</v>
      </c>
      <c r="AX73" s="116">
        <f t="shared" ref="AX73:AX78" si="56">AW73*6</f>
        <v>0</v>
      </c>
      <c r="AY73" s="110"/>
      <c r="AZ73" s="116"/>
      <c r="BA73" s="110">
        <f t="shared" ref="BA73:BA78" si="57">AZ73*6</f>
        <v>0</v>
      </c>
      <c r="BB73" s="116">
        <f t="shared" si="37"/>
        <v>0</v>
      </c>
      <c r="BC73" s="110">
        <f t="shared" si="37"/>
        <v>0</v>
      </c>
      <c r="BD73" s="116">
        <f t="shared" si="37"/>
        <v>0</v>
      </c>
      <c r="BE73" s="117">
        <f t="shared" ref="BE73:BE79" si="58">C73+U73+AM73</f>
        <v>1</v>
      </c>
      <c r="BF73" s="118">
        <f t="shared" ref="BF73:BF79" si="59">BE73*4.684</f>
        <v>4.6840000000000002</v>
      </c>
      <c r="BG73" s="118">
        <f t="shared" ref="BG73:BG79" si="60">BF73*6</f>
        <v>28.103999999999999</v>
      </c>
      <c r="BH73" s="117">
        <f t="shared" si="38"/>
        <v>0</v>
      </c>
      <c r="BI73" s="118">
        <f t="shared" si="38"/>
        <v>0</v>
      </c>
      <c r="BJ73" s="118">
        <f t="shared" ref="BJ73:BJ79" si="61">BI73*6</f>
        <v>0</v>
      </c>
      <c r="BK73" s="118">
        <f t="shared" si="39"/>
        <v>1</v>
      </c>
      <c r="BL73" s="118">
        <f t="shared" si="39"/>
        <v>4.6840000000000002</v>
      </c>
      <c r="BM73" s="118">
        <f t="shared" si="39"/>
        <v>28.103999999999999</v>
      </c>
      <c r="BN73" s="211">
        <f t="shared" ref="BN73:BN79" si="62">BM73/2</f>
        <v>14.052</v>
      </c>
      <c r="BO73" s="212">
        <f t="shared" ref="BO73:BO79" si="63">ROUND(BN73,1)</f>
        <v>14.1</v>
      </c>
    </row>
    <row r="74" spans="1:67" s="119" customFormat="1" ht="13.5">
      <c r="A74" s="108">
        <v>67</v>
      </c>
      <c r="B74" s="120" t="s">
        <v>482</v>
      </c>
      <c r="C74" s="110">
        <v>1</v>
      </c>
      <c r="D74" s="111">
        <f t="shared" si="40"/>
        <v>4.6840000000000002</v>
      </c>
      <c r="E74" s="111">
        <f t="shared" si="41"/>
        <v>28.103999999999999</v>
      </c>
      <c r="F74" s="110"/>
      <c r="G74" s="111"/>
      <c r="H74" s="111">
        <f t="shared" si="42"/>
        <v>0</v>
      </c>
      <c r="I74" s="112">
        <f t="shared" si="32"/>
        <v>1</v>
      </c>
      <c r="J74" s="112">
        <f t="shared" si="32"/>
        <v>4.6840000000000002</v>
      </c>
      <c r="K74" s="112">
        <f t="shared" si="32"/>
        <v>28.103999999999999</v>
      </c>
      <c r="L74" s="113"/>
      <c r="M74" s="111">
        <f t="shared" si="43"/>
        <v>0</v>
      </c>
      <c r="N74" s="111">
        <f t="shared" si="44"/>
        <v>0</v>
      </c>
      <c r="O74" s="110">
        <v>0</v>
      </c>
      <c r="P74" s="111">
        <v>0</v>
      </c>
      <c r="Q74" s="111">
        <f t="shared" si="45"/>
        <v>0</v>
      </c>
      <c r="R74" s="112">
        <f t="shared" si="33"/>
        <v>0</v>
      </c>
      <c r="S74" s="112">
        <f t="shared" si="33"/>
        <v>0</v>
      </c>
      <c r="T74" s="112">
        <f t="shared" si="33"/>
        <v>0</v>
      </c>
      <c r="U74" s="113"/>
      <c r="V74" s="110">
        <f t="shared" si="46"/>
        <v>0</v>
      </c>
      <c r="W74" s="111">
        <f t="shared" si="47"/>
        <v>0</v>
      </c>
      <c r="X74" s="111"/>
      <c r="Y74" s="111"/>
      <c r="Z74" s="111">
        <f t="shared" si="48"/>
        <v>0</v>
      </c>
      <c r="AA74" s="112">
        <f t="shared" si="34"/>
        <v>0</v>
      </c>
      <c r="AB74" s="112">
        <f t="shared" si="34"/>
        <v>0</v>
      </c>
      <c r="AC74" s="112">
        <f t="shared" si="34"/>
        <v>0</v>
      </c>
      <c r="AD74" s="113"/>
      <c r="AE74" s="111">
        <f t="shared" si="49"/>
        <v>0</v>
      </c>
      <c r="AF74" s="111">
        <f t="shared" si="50"/>
        <v>0</v>
      </c>
      <c r="AG74" s="110"/>
      <c r="AH74" s="111"/>
      <c r="AI74" s="111">
        <f t="shared" si="51"/>
        <v>0</v>
      </c>
      <c r="AJ74" s="111">
        <f t="shared" si="35"/>
        <v>0</v>
      </c>
      <c r="AK74" s="111">
        <f t="shared" si="35"/>
        <v>0</v>
      </c>
      <c r="AL74" s="111">
        <f t="shared" si="35"/>
        <v>0</v>
      </c>
      <c r="AM74" s="114"/>
      <c r="AN74" s="111">
        <f t="shared" si="52"/>
        <v>0</v>
      </c>
      <c r="AO74" s="115">
        <f t="shared" si="53"/>
        <v>0</v>
      </c>
      <c r="AP74" s="110"/>
      <c r="AQ74" s="115"/>
      <c r="AR74" s="111">
        <f t="shared" si="54"/>
        <v>0</v>
      </c>
      <c r="AS74" s="115">
        <f t="shared" si="36"/>
        <v>0</v>
      </c>
      <c r="AT74" s="111">
        <f t="shared" si="36"/>
        <v>0</v>
      </c>
      <c r="AU74" s="115">
        <f t="shared" si="36"/>
        <v>0</v>
      </c>
      <c r="AV74" s="113"/>
      <c r="AW74" s="110">
        <f t="shared" si="55"/>
        <v>0</v>
      </c>
      <c r="AX74" s="116">
        <f t="shared" si="56"/>
        <v>0</v>
      </c>
      <c r="AY74" s="110"/>
      <c r="AZ74" s="116"/>
      <c r="BA74" s="110">
        <f t="shared" si="57"/>
        <v>0</v>
      </c>
      <c r="BB74" s="116">
        <f t="shared" si="37"/>
        <v>0</v>
      </c>
      <c r="BC74" s="110">
        <f t="shared" si="37"/>
        <v>0</v>
      </c>
      <c r="BD74" s="116">
        <f t="shared" si="37"/>
        <v>0</v>
      </c>
      <c r="BE74" s="117">
        <f t="shared" si="58"/>
        <v>1</v>
      </c>
      <c r="BF74" s="118">
        <f t="shared" si="59"/>
        <v>4.6840000000000002</v>
      </c>
      <c r="BG74" s="118">
        <f t="shared" si="60"/>
        <v>28.103999999999999</v>
      </c>
      <c r="BH74" s="117">
        <f t="shared" si="38"/>
        <v>0</v>
      </c>
      <c r="BI74" s="118">
        <f t="shared" si="38"/>
        <v>0</v>
      </c>
      <c r="BJ74" s="118">
        <f t="shared" si="61"/>
        <v>0</v>
      </c>
      <c r="BK74" s="118">
        <f t="shared" si="39"/>
        <v>1</v>
      </c>
      <c r="BL74" s="118">
        <f t="shared" si="39"/>
        <v>4.6840000000000002</v>
      </c>
      <c r="BM74" s="118">
        <f t="shared" si="39"/>
        <v>28.103999999999999</v>
      </c>
      <c r="BN74" s="211">
        <f t="shared" si="62"/>
        <v>14.052</v>
      </c>
      <c r="BO74" s="212">
        <f t="shared" si="63"/>
        <v>14.1</v>
      </c>
    </row>
    <row r="75" spans="1:67" s="119" customFormat="1" ht="13.5">
      <c r="A75" s="108">
        <v>68</v>
      </c>
      <c r="B75" s="120" t="s">
        <v>483</v>
      </c>
      <c r="C75" s="110"/>
      <c r="D75" s="111">
        <f t="shared" si="40"/>
        <v>0</v>
      </c>
      <c r="E75" s="111">
        <f t="shared" si="41"/>
        <v>0</v>
      </c>
      <c r="F75" s="110">
        <v>1</v>
      </c>
      <c r="G75" s="111">
        <v>4.6820000000000022</v>
      </c>
      <c r="H75" s="111">
        <f t="shared" si="42"/>
        <v>28.092000000000013</v>
      </c>
      <c r="I75" s="112">
        <f t="shared" si="32"/>
        <v>1</v>
      </c>
      <c r="J75" s="112">
        <f t="shared" si="32"/>
        <v>4.6820000000000022</v>
      </c>
      <c r="K75" s="112">
        <f t="shared" si="32"/>
        <v>28.092000000000013</v>
      </c>
      <c r="L75" s="113"/>
      <c r="M75" s="111">
        <f t="shared" si="43"/>
        <v>0</v>
      </c>
      <c r="N75" s="111">
        <f t="shared" si="44"/>
        <v>0</v>
      </c>
      <c r="O75" s="110">
        <v>0</v>
      </c>
      <c r="P75" s="111">
        <v>0</v>
      </c>
      <c r="Q75" s="111">
        <f t="shared" si="45"/>
        <v>0</v>
      </c>
      <c r="R75" s="112">
        <f t="shared" si="33"/>
        <v>0</v>
      </c>
      <c r="S75" s="112">
        <f t="shared" si="33"/>
        <v>0</v>
      </c>
      <c r="T75" s="112">
        <f t="shared" si="33"/>
        <v>0</v>
      </c>
      <c r="U75" s="113">
        <v>2</v>
      </c>
      <c r="V75" s="110">
        <f t="shared" si="46"/>
        <v>9.3680000000000003</v>
      </c>
      <c r="W75" s="111">
        <f t="shared" si="47"/>
        <v>56.207999999999998</v>
      </c>
      <c r="X75" s="111"/>
      <c r="Y75" s="111"/>
      <c r="Z75" s="111">
        <f t="shared" si="48"/>
        <v>0</v>
      </c>
      <c r="AA75" s="112">
        <f t="shared" si="34"/>
        <v>2</v>
      </c>
      <c r="AB75" s="112">
        <f t="shared" si="34"/>
        <v>9.3680000000000003</v>
      </c>
      <c r="AC75" s="112">
        <f t="shared" si="34"/>
        <v>56.207999999999998</v>
      </c>
      <c r="AD75" s="113"/>
      <c r="AE75" s="111">
        <f t="shared" si="49"/>
        <v>0</v>
      </c>
      <c r="AF75" s="111">
        <f t="shared" si="50"/>
        <v>0</v>
      </c>
      <c r="AG75" s="110"/>
      <c r="AH75" s="111"/>
      <c r="AI75" s="111">
        <f t="shared" si="51"/>
        <v>0</v>
      </c>
      <c r="AJ75" s="111">
        <f t="shared" si="35"/>
        <v>0</v>
      </c>
      <c r="AK75" s="111">
        <f t="shared" si="35"/>
        <v>0</v>
      </c>
      <c r="AL75" s="111">
        <f t="shared" si="35"/>
        <v>0</v>
      </c>
      <c r="AM75" s="114"/>
      <c r="AN75" s="111">
        <f t="shared" si="52"/>
        <v>0</v>
      </c>
      <c r="AO75" s="115">
        <f t="shared" si="53"/>
        <v>0</v>
      </c>
      <c r="AP75" s="110"/>
      <c r="AQ75" s="115"/>
      <c r="AR75" s="111">
        <f t="shared" si="54"/>
        <v>0</v>
      </c>
      <c r="AS75" s="115">
        <f t="shared" si="36"/>
        <v>0</v>
      </c>
      <c r="AT75" s="111">
        <f t="shared" si="36"/>
        <v>0</v>
      </c>
      <c r="AU75" s="115">
        <f t="shared" si="36"/>
        <v>0</v>
      </c>
      <c r="AV75" s="113"/>
      <c r="AW75" s="110">
        <f t="shared" si="55"/>
        <v>0</v>
      </c>
      <c r="AX75" s="116">
        <f t="shared" si="56"/>
        <v>0</v>
      </c>
      <c r="AY75" s="110"/>
      <c r="AZ75" s="116"/>
      <c r="BA75" s="110">
        <f t="shared" si="57"/>
        <v>0</v>
      </c>
      <c r="BB75" s="116">
        <f t="shared" si="37"/>
        <v>0</v>
      </c>
      <c r="BC75" s="110">
        <f t="shared" si="37"/>
        <v>0</v>
      </c>
      <c r="BD75" s="116">
        <f t="shared" si="37"/>
        <v>0</v>
      </c>
      <c r="BE75" s="117">
        <f t="shared" si="58"/>
        <v>2</v>
      </c>
      <c r="BF75" s="118">
        <f t="shared" si="59"/>
        <v>9.3680000000000003</v>
      </c>
      <c r="BG75" s="118">
        <f t="shared" si="60"/>
        <v>56.207999999999998</v>
      </c>
      <c r="BH75" s="117">
        <f t="shared" si="38"/>
        <v>1</v>
      </c>
      <c r="BI75" s="118">
        <f t="shared" si="38"/>
        <v>4.6820000000000022</v>
      </c>
      <c r="BJ75" s="118">
        <f t="shared" si="61"/>
        <v>28.092000000000013</v>
      </c>
      <c r="BK75" s="118">
        <f t="shared" si="39"/>
        <v>3</v>
      </c>
      <c r="BL75" s="118">
        <f t="shared" si="39"/>
        <v>14.050000000000002</v>
      </c>
      <c r="BM75" s="118">
        <f t="shared" si="39"/>
        <v>84.300000000000011</v>
      </c>
      <c r="BN75" s="211">
        <f t="shared" si="62"/>
        <v>42.150000000000006</v>
      </c>
      <c r="BO75" s="212">
        <f t="shared" si="63"/>
        <v>42.2</v>
      </c>
    </row>
    <row r="76" spans="1:67" s="119" customFormat="1" ht="13.5">
      <c r="A76" s="108">
        <v>69</v>
      </c>
      <c r="B76" s="109" t="s">
        <v>310</v>
      </c>
      <c r="C76" s="110"/>
      <c r="D76" s="111">
        <f t="shared" si="40"/>
        <v>0</v>
      </c>
      <c r="E76" s="111">
        <f t="shared" si="41"/>
        <v>0</v>
      </c>
      <c r="F76" s="110"/>
      <c r="G76" s="111"/>
      <c r="H76" s="111">
        <f t="shared" si="42"/>
        <v>0</v>
      </c>
      <c r="I76" s="112">
        <f t="shared" si="32"/>
        <v>0</v>
      </c>
      <c r="J76" s="112">
        <f t="shared" si="32"/>
        <v>0</v>
      </c>
      <c r="K76" s="112">
        <f t="shared" si="32"/>
        <v>0</v>
      </c>
      <c r="L76" s="113"/>
      <c r="M76" s="111">
        <f t="shared" si="43"/>
        <v>0</v>
      </c>
      <c r="N76" s="111">
        <f t="shared" si="44"/>
        <v>0</v>
      </c>
      <c r="O76" s="110">
        <v>0</v>
      </c>
      <c r="P76" s="111">
        <v>0</v>
      </c>
      <c r="Q76" s="111">
        <f t="shared" si="45"/>
        <v>0</v>
      </c>
      <c r="R76" s="112">
        <f t="shared" si="33"/>
        <v>0</v>
      </c>
      <c r="S76" s="112">
        <f t="shared" si="33"/>
        <v>0</v>
      </c>
      <c r="T76" s="112">
        <f t="shared" si="33"/>
        <v>0</v>
      </c>
      <c r="U76" s="113">
        <v>2</v>
      </c>
      <c r="V76" s="110">
        <f t="shared" si="46"/>
        <v>9.3680000000000003</v>
      </c>
      <c r="W76" s="111">
        <f t="shared" si="47"/>
        <v>56.207999999999998</v>
      </c>
      <c r="X76" s="111"/>
      <c r="Y76" s="111"/>
      <c r="Z76" s="111">
        <f t="shared" si="48"/>
        <v>0</v>
      </c>
      <c r="AA76" s="112">
        <f t="shared" si="34"/>
        <v>2</v>
      </c>
      <c r="AB76" s="112">
        <f t="shared" si="34"/>
        <v>9.3680000000000003</v>
      </c>
      <c r="AC76" s="112">
        <f t="shared" si="34"/>
        <v>56.207999999999998</v>
      </c>
      <c r="AD76" s="113"/>
      <c r="AE76" s="111">
        <f t="shared" si="49"/>
        <v>0</v>
      </c>
      <c r="AF76" s="111">
        <f t="shared" si="50"/>
        <v>0</v>
      </c>
      <c r="AG76" s="110"/>
      <c r="AH76" s="111"/>
      <c r="AI76" s="111">
        <f t="shared" si="51"/>
        <v>0</v>
      </c>
      <c r="AJ76" s="111">
        <f t="shared" si="35"/>
        <v>0</v>
      </c>
      <c r="AK76" s="111">
        <f t="shared" si="35"/>
        <v>0</v>
      </c>
      <c r="AL76" s="111">
        <f t="shared" si="35"/>
        <v>0</v>
      </c>
      <c r="AM76" s="114"/>
      <c r="AN76" s="111">
        <f t="shared" si="52"/>
        <v>0</v>
      </c>
      <c r="AO76" s="115">
        <f t="shared" si="53"/>
        <v>0</v>
      </c>
      <c r="AP76" s="110"/>
      <c r="AQ76" s="115"/>
      <c r="AR76" s="111">
        <f t="shared" si="54"/>
        <v>0</v>
      </c>
      <c r="AS76" s="115">
        <f t="shared" si="36"/>
        <v>0</v>
      </c>
      <c r="AT76" s="111">
        <f t="shared" si="36"/>
        <v>0</v>
      </c>
      <c r="AU76" s="115">
        <f t="shared" si="36"/>
        <v>0</v>
      </c>
      <c r="AV76" s="113"/>
      <c r="AW76" s="110">
        <f t="shared" si="55"/>
        <v>0</v>
      </c>
      <c r="AX76" s="116">
        <f t="shared" si="56"/>
        <v>0</v>
      </c>
      <c r="AY76" s="110"/>
      <c r="AZ76" s="116"/>
      <c r="BA76" s="110">
        <f t="shared" si="57"/>
        <v>0</v>
      </c>
      <c r="BB76" s="116">
        <f t="shared" si="37"/>
        <v>0</v>
      </c>
      <c r="BC76" s="110">
        <f t="shared" si="37"/>
        <v>0</v>
      </c>
      <c r="BD76" s="116">
        <f t="shared" si="37"/>
        <v>0</v>
      </c>
      <c r="BE76" s="117">
        <f t="shared" si="58"/>
        <v>2</v>
      </c>
      <c r="BF76" s="118">
        <f t="shared" si="59"/>
        <v>9.3680000000000003</v>
      </c>
      <c r="BG76" s="118">
        <f t="shared" si="60"/>
        <v>56.207999999999998</v>
      </c>
      <c r="BH76" s="117">
        <f t="shared" si="38"/>
        <v>0</v>
      </c>
      <c r="BI76" s="118">
        <f t="shared" si="38"/>
        <v>0</v>
      </c>
      <c r="BJ76" s="118">
        <f t="shared" si="61"/>
        <v>0</v>
      </c>
      <c r="BK76" s="118">
        <f t="shared" si="39"/>
        <v>2</v>
      </c>
      <c r="BL76" s="118">
        <f t="shared" si="39"/>
        <v>9.3680000000000003</v>
      </c>
      <c r="BM76" s="118">
        <f t="shared" si="39"/>
        <v>56.207999999999998</v>
      </c>
      <c r="BN76" s="211">
        <f t="shared" si="62"/>
        <v>28.103999999999999</v>
      </c>
      <c r="BO76" s="212">
        <f t="shared" si="63"/>
        <v>28.1</v>
      </c>
    </row>
    <row r="77" spans="1:67" s="119" customFormat="1" ht="13.5">
      <c r="A77" s="108">
        <v>70</v>
      </c>
      <c r="B77" s="120" t="s">
        <v>484</v>
      </c>
      <c r="C77" s="110">
        <v>1</v>
      </c>
      <c r="D77" s="111">
        <f t="shared" si="40"/>
        <v>4.6840000000000002</v>
      </c>
      <c r="E77" s="111">
        <f t="shared" si="41"/>
        <v>28.103999999999999</v>
      </c>
      <c r="F77" s="110"/>
      <c r="G77" s="111"/>
      <c r="H77" s="111">
        <f t="shared" si="42"/>
        <v>0</v>
      </c>
      <c r="I77" s="112">
        <f t="shared" si="32"/>
        <v>1</v>
      </c>
      <c r="J77" s="112">
        <f t="shared" si="32"/>
        <v>4.6840000000000002</v>
      </c>
      <c r="K77" s="112">
        <f t="shared" si="32"/>
        <v>28.103999999999999</v>
      </c>
      <c r="L77" s="113"/>
      <c r="M77" s="111">
        <f t="shared" si="43"/>
        <v>0</v>
      </c>
      <c r="N77" s="111">
        <f t="shared" si="44"/>
        <v>0</v>
      </c>
      <c r="O77" s="110">
        <v>0</v>
      </c>
      <c r="P77" s="111">
        <v>0</v>
      </c>
      <c r="Q77" s="111">
        <f t="shared" si="45"/>
        <v>0</v>
      </c>
      <c r="R77" s="112">
        <f t="shared" si="33"/>
        <v>0</v>
      </c>
      <c r="S77" s="112">
        <f t="shared" si="33"/>
        <v>0</v>
      </c>
      <c r="T77" s="112">
        <f t="shared" si="33"/>
        <v>0</v>
      </c>
      <c r="U77" s="113"/>
      <c r="V77" s="110">
        <f t="shared" si="46"/>
        <v>0</v>
      </c>
      <c r="W77" s="111">
        <f t="shared" si="47"/>
        <v>0</v>
      </c>
      <c r="X77" s="111"/>
      <c r="Y77" s="111"/>
      <c r="Z77" s="111">
        <f t="shared" si="48"/>
        <v>0</v>
      </c>
      <c r="AA77" s="112">
        <f t="shared" si="34"/>
        <v>0</v>
      </c>
      <c r="AB77" s="112">
        <f t="shared" si="34"/>
        <v>0</v>
      </c>
      <c r="AC77" s="112">
        <f t="shared" si="34"/>
        <v>0</v>
      </c>
      <c r="AD77" s="113"/>
      <c r="AE77" s="111">
        <f t="shared" si="49"/>
        <v>0</v>
      </c>
      <c r="AF77" s="111">
        <f t="shared" si="50"/>
        <v>0</v>
      </c>
      <c r="AG77" s="110"/>
      <c r="AH77" s="111"/>
      <c r="AI77" s="111">
        <f t="shared" si="51"/>
        <v>0</v>
      </c>
      <c r="AJ77" s="111">
        <f t="shared" si="35"/>
        <v>0</v>
      </c>
      <c r="AK77" s="111">
        <f t="shared" si="35"/>
        <v>0</v>
      </c>
      <c r="AL77" s="111">
        <f t="shared" si="35"/>
        <v>0</v>
      </c>
      <c r="AM77" s="114"/>
      <c r="AN77" s="111">
        <f t="shared" si="52"/>
        <v>0</v>
      </c>
      <c r="AO77" s="115">
        <f t="shared" si="53"/>
        <v>0</v>
      </c>
      <c r="AP77" s="110"/>
      <c r="AQ77" s="115"/>
      <c r="AR77" s="111">
        <f t="shared" si="54"/>
        <v>0</v>
      </c>
      <c r="AS77" s="115">
        <f t="shared" si="36"/>
        <v>0</v>
      </c>
      <c r="AT77" s="111">
        <f t="shared" si="36"/>
        <v>0</v>
      </c>
      <c r="AU77" s="115">
        <f t="shared" si="36"/>
        <v>0</v>
      </c>
      <c r="AV77" s="113"/>
      <c r="AW77" s="110">
        <f t="shared" si="55"/>
        <v>0</v>
      </c>
      <c r="AX77" s="116">
        <f t="shared" si="56"/>
        <v>0</v>
      </c>
      <c r="AY77" s="110"/>
      <c r="AZ77" s="116"/>
      <c r="BA77" s="110">
        <f t="shared" si="57"/>
        <v>0</v>
      </c>
      <c r="BB77" s="116">
        <f t="shared" si="37"/>
        <v>0</v>
      </c>
      <c r="BC77" s="110">
        <f t="shared" si="37"/>
        <v>0</v>
      </c>
      <c r="BD77" s="116">
        <f t="shared" si="37"/>
        <v>0</v>
      </c>
      <c r="BE77" s="117">
        <f t="shared" si="58"/>
        <v>1</v>
      </c>
      <c r="BF77" s="118">
        <f t="shared" si="59"/>
        <v>4.6840000000000002</v>
      </c>
      <c r="BG77" s="118">
        <f t="shared" si="60"/>
        <v>28.103999999999999</v>
      </c>
      <c r="BH77" s="117">
        <f t="shared" si="38"/>
        <v>0</v>
      </c>
      <c r="BI77" s="118">
        <f t="shared" si="38"/>
        <v>0</v>
      </c>
      <c r="BJ77" s="118">
        <f t="shared" si="61"/>
        <v>0</v>
      </c>
      <c r="BK77" s="118">
        <f t="shared" si="39"/>
        <v>1</v>
      </c>
      <c r="BL77" s="118">
        <f t="shared" si="39"/>
        <v>4.6840000000000002</v>
      </c>
      <c r="BM77" s="118">
        <f t="shared" si="39"/>
        <v>28.103999999999999</v>
      </c>
      <c r="BN77" s="211">
        <f t="shared" si="62"/>
        <v>14.052</v>
      </c>
      <c r="BO77" s="212">
        <f t="shared" si="63"/>
        <v>14.1</v>
      </c>
    </row>
    <row r="78" spans="1:67" s="119" customFormat="1" ht="13.5">
      <c r="A78" s="108">
        <v>71</v>
      </c>
      <c r="B78" s="120" t="s">
        <v>485</v>
      </c>
      <c r="C78" s="110"/>
      <c r="D78" s="111">
        <f t="shared" si="40"/>
        <v>0</v>
      </c>
      <c r="E78" s="111">
        <f t="shared" si="41"/>
        <v>0</v>
      </c>
      <c r="F78" s="110">
        <v>1</v>
      </c>
      <c r="G78" s="111">
        <v>3.8220000000000027</v>
      </c>
      <c r="H78" s="111">
        <f t="shared" si="42"/>
        <v>22.932000000000016</v>
      </c>
      <c r="I78" s="112">
        <f t="shared" si="32"/>
        <v>1</v>
      </c>
      <c r="J78" s="112">
        <f t="shared" si="32"/>
        <v>3.8220000000000027</v>
      </c>
      <c r="K78" s="112">
        <f t="shared" si="32"/>
        <v>22.932000000000016</v>
      </c>
      <c r="L78" s="113"/>
      <c r="M78" s="111">
        <f t="shared" si="43"/>
        <v>0</v>
      </c>
      <c r="N78" s="111">
        <f t="shared" si="44"/>
        <v>0</v>
      </c>
      <c r="O78" s="110">
        <v>1</v>
      </c>
      <c r="P78" s="111">
        <v>3.8220000000000027</v>
      </c>
      <c r="Q78" s="111">
        <f t="shared" si="45"/>
        <v>22.932000000000016</v>
      </c>
      <c r="R78" s="112">
        <f t="shared" si="33"/>
        <v>1</v>
      </c>
      <c r="S78" s="112">
        <f t="shared" si="33"/>
        <v>3.8220000000000027</v>
      </c>
      <c r="T78" s="112">
        <f t="shared" si="33"/>
        <v>22.932000000000016</v>
      </c>
      <c r="U78" s="113"/>
      <c r="V78" s="110">
        <f t="shared" si="46"/>
        <v>0</v>
      </c>
      <c r="W78" s="111">
        <f t="shared" si="47"/>
        <v>0</v>
      </c>
      <c r="X78" s="111"/>
      <c r="Y78" s="111"/>
      <c r="Z78" s="111">
        <f t="shared" si="48"/>
        <v>0</v>
      </c>
      <c r="AA78" s="112">
        <f t="shared" si="34"/>
        <v>0</v>
      </c>
      <c r="AB78" s="112">
        <f t="shared" si="34"/>
        <v>0</v>
      </c>
      <c r="AC78" s="112">
        <f t="shared" si="34"/>
        <v>0</v>
      </c>
      <c r="AD78" s="113"/>
      <c r="AE78" s="111">
        <f t="shared" si="49"/>
        <v>0</v>
      </c>
      <c r="AF78" s="111">
        <f t="shared" si="50"/>
        <v>0</v>
      </c>
      <c r="AG78" s="110"/>
      <c r="AH78" s="111"/>
      <c r="AI78" s="111">
        <f t="shared" si="51"/>
        <v>0</v>
      </c>
      <c r="AJ78" s="111">
        <f t="shared" si="35"/>
        <v>0</v>
      </c>
      <c r="AK78" s="111">
        <f t="shared" si="35"/>
        <v>0</v>
      </c>
      <c r="AL78" s="111">
        <f t="shared" si="35"/>
        <v>0</v>
      </c>
      <c r="AM78" s="114"/>
      <c r="AN78" s="111">
        <f t="shared" si="52"/>
        <v>0</v>
      </c>
      <c r="AO78" s="115">
        <f t="shared" si="53"/>
        <v>0</v>
      </c>
      <c r="AP78" s="110"/>
      <c r="AQ78" s="115"/>
      <c r="AR78" s="111">
        <f t="shared" si="54"/>
        <v>0</v>
      </c>
      <c r="AS78" s="115">
        <f t="shared" si="36"/>
        <v>0</v>
      </c>
      <c r="AT78" s="111">
        <f t="shared" si="36"/>
        <v>0</v>
      </c>
      <c r="AU78" s="115">
        <f t="shared" si="36"/>
        <v>0</v>
      </c>
      <c r="AV78" s="113"/>
      <c r="AW78" s="110">
        <f t="shared" si="55"/>
        <v>0</v>
      </c>
      <c r="AX78" s="116">
        <f t="shared" si="56"/>
        <v>0</v>
      </c>
      <c r="AY78" s="110"/>
      <c r="AZ78" s="116"/>
      <c r="BA78" s="110">
        <f t="shared" si="57"/>
        <v>0</v>
      </c>
      <c r="BB78" s="116">
        <f t="shared" si="37"/>
        <v>0</v>
      </c>
      <c r="BC78" s="110">
        <f t="shared" si="37"/>
        <v>0</v>
      </c>
      <c r="BD78" s="116">
        <f t="shared" si="37"/>
        <v>0</v>
      </c>
      <c r="BE78" s="117">
        <f t="shared" si="58"/>
        <v>0</v>
      </c>
      <c r="BF78" s="118">
        <f t="shared" si="59"/>
        <v>0</v>
      </c>
      <c r="BG78" s="118">
        <f t="shared" si="60"/>
        <v>0</v>
      </c>
      <c r="BH78" s="117">
        <f t="shared" si="38"/>
        <v>1</v>
      </c>
      <c r="BI78" s="118">
        <f t="shared" si="38"/>
        <v>3.8220000000000027</v>
      </c>
      <c r="BJ78" s="118">
        <f t="shared" si="61"/>
        <v>22.932000000000016</v>
      </c>
      <c r="BK78" s="118">
        <f t="shared" si="39"/>
        <v>1</v>
      </c>
      <c r="BL78" s="118">
        <f t="shared" si="39"/>
        <v>3.8220000000000027</v>
      </c>
      <c r="BM78" s="118">
        <f t="shared" si="39"/>
        <v>22.932000000000016</v>
      </c>
      <c r="BN78" s="211">
        <f t="shared" si="62"/>
        <v>11.466000000000008</v>
      </c>
      <c r="BO78" s="212">
        <f t="shared" si="63"/>
        <v>11.5</v>
      </c>
    </row>
    <row r="79" spans="1:67" s="119" customFormat="1" ht="13.5">
      <c r="A79" s="122"/>
      <c r="B79" s="122" t="s">
        <v>153</v>
      </c>
      <c r="C79" s="123">
        <f t="shared" ref="C79:H79" si="64">SUM(C8:C78)</f>
        <v>62</v>
      </c>
      <c r="D79" s="124">
        <f t="shared" si="64"/>
        <v>290.40800000000007</v>
      </c>
      <c r="E79" s="124">
        <f t="shared" si="64"/>
        <v>1742.4480000000005</v>
      </c>
      <c r="F79" s="123">
        <f t="shared" si="64"/>
        <v>28</v>
      </c>
      <c r="G79" s="124">
        <f t="shared" si="64"/>
        <v>93.596000000000046</v>
      </c>
      <c r="H79" s="124">
        <f t="shared" si="64"/>
        <v>561.57600000000025</v>
      </c>
      <c r="I79" s="112">
        <f t="shared" si="32"/>
        <v>90</v>
      </c>
      <c r="J79" s="112">
        <f t="shared" si="32"/>
        <v>384.00400000000013</v>
      </c>
      <c r="K79" s="112">
        <f t="shared" si="32"/>
        <v>2304.0240000000008</v>
      </c>
      <c r="L79" s="113">
        <f t="shared" ref="L79:Q79" si="65">SUM(L8:L78)</f>
        <v>17</v>
      </c>
      <c r="M79" s="111">
        <f t="shared" si="65"/>
        <v>79.627999999999986</v>
      </c>
      <c r="N79" s="111">
        <f t="shared" si="65"/>
        <v>477.76799999999986</v>
      </c>
      <c r="O79" s="110">
        <f t="shared" si="65"/>
        <v>17</v>
      </c>
      <c r="P79" s="111">
        <f t="shared" si="65"/>
        <v>53.634000000000043</v>
      </c>
      <c r="Q79" s="111">
        <f t="shared" si="65"/>
        <v>321.80400000000026</v>
      </c>
      <c r="R79" s="112">
        <f t="shared" ref="R79:T79" si="66">L79+O79</f>
        <v>34</v>
      </c>
      <c r="S79" s="112">
        <f t="shared" si="66"/>
        <v>133.26200000000003</v>
      </c>
      <c r="T79" s="112">
        <f t="shared" si="66"/>
        <v>799.57200000000012</v>
      </c>
      <c r="U79" s="123">
        <f t="shared" ref="U79:Z79" si="67">SUM(U8:U78)</f>
        <v>473</v>
      </c>
      <c r="V79" s="124">
        <f t="shared" si="67"/>
        <v>2215.5320000000002</v>
      </c>
      <c r="W79" s="124">
        <f t="shared" si="67"/>
        <v>13293.191999999999</v>
      </c>
      <c r="X79" s="124">
        <f t="shared" si="67"/>
        <v>46</v>
      </c>
      <c r="Y79" s="124">
        <f t="shared" si="67"/>
        <v>164.87200000000004</v>
      </c>
      <c r="Z79" s="124">
        <f t="shared" si="67"/>
        <v>989.23199999999986</v>
      </c>
      <c r="AA79" s="112">
        <f t="shared" ref="AA79:AC79" si="68">U79+X79</f>
        <v>519</v>
      </c>
      <c r="AB79" s="112">
        <f t="shared" si="68"/>
        <v>2380.404</v>
      </c>
      <c r="AC79" s="112">
        <f t="shared" si="68"/>
        <v>14282.423999999999</v>
      </c>
      <c r="AD79" s="123">
        <f t="shared" ref="AD79:AI79" si="69">SUM(AD8:AD78)</f>
        <v>8</v>
      </c>
      <c r="AE79" s="124">
        <f t="shared" si="69"/>
        <v>37.472000000000001</v>
      </c>
      <c r="AF79" s="124">
        <f t="shared" si="69"/>
        <v>224.83199999999997</v>
      </c>
      <c r="AG79" s="123">
        <f t="shared" si="69"/>
        <v>6</v>
      </c>
      <c r="AH79" s="124">
        <f t="shared" si="69"/>
        <v>12.532</v>
      </c>
      <c r="AI79" s="124">
        <f t="shared" si="69"/>
        <v>75.191999999999993</v>
      </c>
      <c r="AJ79" s="111">
        <f t="shared" si="35"/>
        <v>14</v>
      </c>
      <c r="AK79" s="111">
        <f t="shared" si="35"/>
        <v>50.004000000000005</v>
      </c>
      <c r="AL79" s="111">
        <f t="shared" si="35"/>
        <v>300.02399999999994</v>
      </c>
      <c r="AM79" s="123">
        <f t="shared" ref="AM79:AR79" si="70">SUM(AM8:AM78)</f>
        <v>10</v>
      </c>
      <c r="AN79" s="124">
        <f t="shared" si="70"/>
        <v>46.84</v>
      </c>
      <c r="AO79" s="124">
        <f t="shared" si="70"/>
        <v>281.03999999999996</v>
      </c>
      <c r="AP79" s="123">
        <f t="shared" si="70"/>
        <v>10</v>
      </c>
      <c r="AQ79" s="124">
        <f t="shared" si="70"/>
        <v>35.22</v>
      </c>
      <c r="AR79" s="124">
        <f t="shared" si="70"/>
        <v>211.32</v>
      </c>
      <c r="AS79" s="115">
        <f t="shared" si="36"/>
        <v>20</v>
      </c>
      <c r="AT79" s="111">
        <f t="shared" si="36"/>
        <v>82.06</v>
      </c>
      <c r="AU79" s="115">
        <f t="shared" si="36"/>
        <v>492.35999999999996</v>
      </c>
      <c r="AV79" s="123">
        <f t="shared" ref="AV79:BA79" si="71">SUM(AV8:AV78)</f>
        <v>0</v>
      </c>
      <c r="AW79" s="123">
        <f t="shared" si="71"/>
        <v>0</v>
      </c>
      <c r="AX79" s="123">
        <f t="shared" si="71"/>
        <v>0</v>
      </c>
      <c r="AY79" s="123">
        <f t="shared" si="71"/>
        <v>0</v>
      </c>
      <c r="AZ79" s="123">
        <f t="shared" si="71"/>
        <v>0</v>
      </c>
      <c r="BA79" s="123">
        <f t="shared" si="71"/>
        <v>0</v>
      </c>
      <c r="BB79" s="116">
        <f t="shared" si="37"/>
        <v>0</v>
      </c>
      <c r="BC79" s="110">
        <f t="shared" si="37"/>
        <v>0</v>
      </c>
      <c r="BD79" s="116">
        <f t="shared" si="37"/>
        <v>0</v>
      </c>
      <c r="BE79" s="117">
        <f t="shared" si="58"/>
        <v>545</v>
      </c>
      <c r="BF79" s="118">
        <f t="shared" si="59"/>
        <v>2552.7800000000002</v>
      </c>
      <c r="BG79" s="118">
        <f t="shared" si="60"/>
        <v>15316.68</v>
      </c>
      <c r="BH79" s="117">
        <f t="shared" si="38"/>
        <v>84</v>
      </c>
      <c r="BI79" s="118">
        <f t="shared" si="38"/>
        <v>293.6880000000001</v>
      </c>
      <c r="BJ79" s="118">
        <f t="shared" si="61"/>
        <v>1762.1280000000006</v>
      </c>
      <c r="BK79" s="118">
        <f t="shared" si="39"/>
        <v>629</v>
      </c>
      <c r="BL79" s="118">
        <f t="shared" si="39"/>
        <v>2846.4680000000003</v>
      </c>
      <c r="BM79" s="118">
        <f t="shared" si="39"/>
        <v>17078.808000000001</v>
      </c>
      <c r="BN79" s="211">
        <f t="shared" si="62"/>
        <v>8539.4040000000005</v>
      </c>
      <c r="BO79" s="212">
        <f t="shared" si="63"/>
        <v>8539.4</v>
      </c>
    </row>
    <row r="80" spans="1:67" ht="15.75">
      <c r="A80" s="2"/>
      <c r="B80" s="2"/>
      <c r="C80" s="2"/>
      <c r="D80" s="9"/>
      <c r="E80" s="9"/>
      <c r="F80" s="2"/>
      <c r="G80" s="9"/>
      <c r="H80" s="9"/>
      <c r="I80" s="2"/>
      <c r="J80" s="2"/>
      <c r="K80" s="2"/>
      <c r="L80" s="2"/>
      <c r="M80" s="9"/>
      <c r="N80" s="9"/>
      <c r="O80" s="9"/>
      <c r="P80" s="9"/>
      <c r="Q80" s="2"/>
      <c r="R80" s="2"/>
      <c r="S80" s="2"/>
      <c r="T80" s="2"/>
      <c r="U80" s="2"/>
      <c r="V80" s="9"/>
      <c r="W80" s="9"/>
      <c r="X80" s="9"/>
      <c r="Y80" s="9"/>
      <c r="Z80" s="2"/>
      <c r="AA80" s="2"/>
      <c r="AB80" s="2"/>
      <c r="AC80" s="2"/>
      <c r="AD80" s="2"/>
      <c r="AE80" s="9"/>
      <c r="AF80" s="9"/>
      <c r="AG80" s="9"/>
      <c r="AH80" s="9"/>
      <c r="AI80" s="2"/>
      <c r="AJ80" s="2"/>
      <c r="AK80" s="2"/>
      <c r="AL80" s="2"/>
      <c r="AM80" s="2"/>
      <c r="AN80" s="9"/>
      <c r="AO80" s="9"/>
      <c r="AP80" s="9"/>
      <c r="AQ80" s="9"/>
      <c r="AR80" s="2"/>
      <c r="AS80" s="2"/>
      <c r="AT80" s="2"/>
      <c r="AU80" s="2"/>
      <c r="AV80" s="2"/>
      <c r="AW80" s="9"/>
      <c r="AX80" s="9"/>
      <c r="AY80" s="9"/>
      <c r="AZ80" s="9"/>
      <c r="BA80" s="2"/>
      <c r="BB80" s="2"/>
      <c r="BC80" s="2"/>
      <c r="BD80" s="2"/>
      <c r="BE80" s="2"/>
      <c r="BF80" s="9"/>
      <c r="BG80" s="9"/>
      <c r="BH80" s="9"/>
      <c r="BI80" s="9"/>
      <c r="BJ80" s="2"/>
      <c r="BK80" s="2"/>
      <c r="BL80" s="2"/>
      <c r="BM80" s="2"/>
    </row>
    <row r="81" spans="3:63" ht="17.25">
      <c r="C81" s="365" t="s">
        <v>154</v>
      </c>
      <c r="D81" s="365"/>
      <c r="E81" s="365"/>
      <c r="F81" s="365"/>
      <c r="G81" s="365"/>
      <c r="H81" s="365"/>
      <c r="I81" s="365"/>
      <c r="J81" s="365"/>
      <c r="K81" s="365"/>
      <c r="L81" s="365"/>
      <c r="M81" s="365"/>
      <c r="N81" s="365"/>
      <c r="O81" s="365"/>
      <c r="P81" s="365"/>
      <c r="Q81" s="365"/>
      <c r="R81" s="365"/>
      <c r="S81" s="365"/>
      <c r="T81" s="365"/>
      <c r="AX81" s="257"/>
      <c r="AY81" s="257"/>
      <c r="AZ81" s="257"/>
      <c r="BA81" s="257"/>
      <c r="BB81" s="257"/>
      <c r="BC81" s="257"/>
      <c r="BD81" s="257"/>
      <c r="BE81" s="257"/>
      <c r="BF81" s="257"/>
      <c r="BG81" s="257"/>
      <c r="BH81" s="257"/>
      <c r="BI81" s="257"/>
      <c r="BJ81" s="257"/>
      <c r="BK81" s="257"/>
    </row>
  </sheetData>
  <mergeCells count="12">
    <mergeCell ref="C81:T81"/>
    <mergeCell ref="AX81:BK81"/>
    <mergeCell ref="A1:R1"/>
    <mergeCell ref="A3:A6"/>
    <mergeCell ref="B3:B6"/>
    <mergeCell ref="C3:K5"/>
    <mergeCell ref="L3:T5"/>
    <mergeCell ref="AD3:AL5"/>
    <mergeCell ref="AM3:AU5"/>
    <mergeCell ref="AV3:BD5"/>
    <mergeCell ref="BE3:BM5"/>
    <mergeCell ref="U3:AC5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BO77"/>
  <sheetViews>
    <sheetView workbookViewId="0">
      <pane xSplit="2" ySplit="7" topLeftCell="AZ65" activePane="bottomRight" state="frozen"/>
      <selection activeCell="BH17" sqref="BH17"/>
      <selection pane="topRight" activeCell="BH17" sqref="BH17"/>
      <selection pane="bottomLeft" activeCell="BH17" sqref="BH17"/>
      <selection pane="bottomRight" activeCell="BE75" sqref="BE75:BM75"/>
    </sheetView>
  </sheetViews>
  <sheetFormatPr defaultRowHeight="15"/>
  <cols>
    <col min="1" max="1" width="9.140625" style="1"/>
    <col min="2" max="2" width="16.42578125" style="1" customWidth="1"/>
    <col min="3" max="56" width="9.140625" style="1" customWidth="1"/>
    <col min="57" max="64" width="9.140625" style="1"/>
    <col min="65" max="65" width="10" style="1" bestFit="1" customWidth="1"/>
    <col min="66" max="16384" width="9.140625" style="1"/>
  </cols>
  <sheetData>
    <row r="1" spans="1:67" ht="20.25" customHeight="1">
      <c r="A1" s="222" t="s">
        <v>704</v>
      </c>
      <c r="B1" s="222"/>
      <c r="C1" s="222"/>
      <c r="D1" s="222"/>
      <c r="E1" s="222"/>
      <c r="F1" s="222"/>
      <c r="G1" s="222"/>
      <c r="H1" s="222"/>
      <c r="I1" s="222"/>
      <c r="J1" s="222"/>
      <c r="K1" s="222"/>
      <c r="L1" s="222"/>
      <c r="M1" s="222"/>
      <c r="N1" s="222"/>
      <c r="O1" s="222"/>
      <c r="P1" s="222"/>
      <c r="Q1" s="222"/>
      <c r="R1" s="222"/>
      <c r="S1" s="71"/>
      <c r="T1" s="72"/>
      <c r="U1" s="73"/>
      <c r="V1" s="73"/>
      <c r="W1" s="73"/>
      <c r="X1" s="73"/>
      <c r="Y1" s="73"/>
      <c r="Z1" s="73"/>
      <c r="AA1" s="73"/>
      <c r="AB1" s="73"/>
      <c r="AC1" s="73"/>
      <c r="AD1" s="73"/>
      <c r="AE1" s="73"/>
      <c r="AF1" s="73"/>
      <c r="AG1" s="73"/>
      <c r="AH1" s="73"/>
      <c r="AI1" s="73"/>
      <c r="AJ1" s="73"/>
      <c r="AK1" s="73"/>
      <c r="AL1" s="73"/>
      <c r="AM1" s="73"/>
      <c r="AN1" s="73"/>
      <c r="AO1" s="73"/>
      <c r="AP1" s="73"/>
      <c r="AQ1" s="73"/>
      <c r="AR1" s="73"/>
      <c r="AS1" s="73"/>
      <c r="AT1" s="73"/>
      <c r="AU1" s="73"/>
      <c r="AV1" s="73"/>
      <c r="AW1" s="73"/>
      <c r="AX1" s="73"/>
      <c r="AY1" s="73"/>
      <c r="AZ1" s="73"/>
      <c r="BA1" s="73"/>
      <c r="BB1" s="73"/>
      <c r="BC1" s="73"/>
      <c r="BD1" s="73"/>
      <c r="BE1" s="2"/>
      <c r="BF1" s="2"/>
      <c r="BG1" s="2"/>
      <c r="BH1" s="2"/>
      <c r="BI1" s="2"/>
      <c r="BJ1" s="2"/>
      <c r="BK1" s="2"/>
      <c r="BL1" s="2"/>
      <c r="BM1" s="2"/>
    </row>
    <row r="2" spans="1:67" ht="0.75" customHeight="1" thickBot="1">
      <c r="A2" s="2"/>
      <c r="B2" s="5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</row>
    <row r="3" spans="1:67" ht="15" customHeight="1">
      <c r="A3" s="224"/>
      <c r="B3" s="227" t="s">
        <v>1</v>
      </c>
      <c r="C3" s="261" t="s">
        <v>29</v>
      </c>
      <c r="D3" s="262"/>
      <c r="E3" s="262"/>
      <c r="F3" s="262"/>
      <c r="G3" s="262"/>
      <c r="H3" s="262"/>
      <c r="I3" s="262"/>
      <c r="J3" s="262"/>
      <c r="K3" s="263"/>
      <c r="L3" s="233" t="s">
        <v>30</v>
      </c>
      <c r="M3" s="233"/>
      <c r="N3" s="233"/>
      <c r="O3" s="233"/>
      <c r="P3" s="233"/>
      <c r="Q3" s="233"/>
      <c r="R3" s="233"/>
      <c r="S3" s="233"/>
      <c r="T3" s="269"/>
      <c r="U3" s="238" t="s">
        <v>31</v>
      </c>
      <c r="V3" s="239"/>
      <c r="W3" s="239"/>
      <c r="X3" s="239"/>
      <c r="Y3" s="239"/>
      <c r="Z3" s="239"/>
      <c r="AA3" s="239"/>
      <c r="AB3" s="239"/>
      <c r="AC3" s="258"/>
      <c r="AD3" s="232" t="s">
        <v>32</v>
      </c>
      <c r="AE3" s="233"/>
      <c r="AF3" s="233"/>
      <c r="AG3" s="233"/>
      <c r="AH3" s="233"/>
      <c r="AI3" s="233"/>
      <c r="AJ3" s="233"/>
      <c r="AK3" s="233"/>
      <c r="AL3" s="233"/>
      <c r="AM3" s="238" t="s">
        <v>33</v>
      </c>
      <c r="AN3" s="239"/>
      <c r="AO3" s="239"/>
      <c r="AP3" s="239"/>
      <c r="AQ3" s="239"/>
      <c r="AR3" s="239"/>
      <c r="AS3" s="239"/>
      <c r="AT3" s="239"/>
      <c r="AU3" s="239"/>
      <c r="AV3" s="244" t="s">
        <v>32</v>
      </c>
      <c r="AW3" s="245"/>
      <c r="AX3" s="245"/>
      <c r="AY3" s="245"/>
      <c r="AZ3" s="245"/>
      <c r="BA3" s="245"/>
      <c r="BB3" s="245"/>
      <c r="BC3" s="245"/>
      <c r="BD3" s="245"/>
      <c r="BE3" s="250" t="s">
        <v>34</v>
      </c>
      <c r="BF3" s="251"/>
      <c r="BG3" s="251"/>
      <c r="BH3" s="251"/>
      <c r="BI3" s="251"/>
      <c r="BJ3" s="251"/>
      <c r="BK3" s="251"/>
      <c r="BL3" s="251"/>
      <c r="BM3" s="251"/>
    </row>
    <row r="4" spans="1:67" ht="15" customHeight="1">
      <c r="A4" s="225"/>
      <c r="B4" s="228"/>
      <c r="C4" s="264"/>
      <c r="D4" s="241"/>
      <c r="E4" s="241"/>
      <c r="F4" s="241"/>
      <c r="G4" s="241"/>
      <c r="H4" s="241"/>
      <c r="I4" s="241"/>
      <c r="J4" s="241"/>
      <c r="K4" s="265"/>
      <c r="L4" s="235"/>
      <c r="M4" s="235"/>
      <c r="N4" s="235"/>
      <c r="O4" s="235"/>
      <c r="P4" s="235"/>
      <c r="Q4" s="235"/>
      <c r="R4" s="235"/>
      <c r="S4" s="235"/>
      <c r="T4" s="270"/>
      <c r="U4" s="240"/>
      <c r="V4" s="241"/>
      <c r="W4" s="241"/>
      <c r="X4" s="241"/>
      <c r="Y4" s="241"/>
      <c r="Z4" s="241"/>
      <c r="AA4" s="241"/>
      <c r="AB4" s="241"/>
      <c r="AC4" s="259"/>
      <c r="AD4" s="234"/>
      <c r="AE4" s="235"/>
      <c r="AF4" s="235"/>
      <c r="AG4" s="235"/>
      <c r="AH4" s="235"/>
      <c r="AI4" s="235"/>
      <c r="AJ4" s="235"/>
      <c r="AK4" s="235"/>
      <c r="AL4" s="235"/>
      <c r="AM4" s="240"/>
      <c r="AN4" s="241"/>
      <c r="AO4" s="241"/>
      <c r="AP4" s="241"/>
      <c r="AQ4" s="241"/>
      <c r="AR4" s="241"/>
      <c r="AS4" s="241"/>
      <c r="AT4" s="241"/>
      <c r="AU4" s="241"/>
      <c r="AV4" s="246"/>
      <c r="AW4" s="247"/>
      <c r="AX4" s="247"/>
      <c r="AY4" s="247"/>
      <c r="AZ4" s="247"/>
      <c r="BA4" s="247"/>
      <c r="BB4" s="247"/>
      <c r="BC4" s="247"/>
      <c r="BD4" s="247"/>
      <c r="BE4" s="252"/>
      <c r="BF4" s="253"/>
      <c r="BG4" s="253"/>
      <c r="BH4" s="253"/>
      <c r="BI4" s="253"/>
      <c r="BJ4" s="253"/>
      <c r="BK4" s="253"/>
      <c r="BL4" s="253"/>
      <c r="BM4" s="253"/>
    </row>
    <row r="5" spans="1:67" ht="3" customHeight="1" thickBot="1">
      <c r="A5" s="225"/>
      <c r="B5" s="228"/>
      <c r="C5" s="266"/>
      <c r="D5" s="267"/>
      <c r="E5" s="267"/>
      <c r="F5" s="267"/>
      <c r="G5" s="267"/>
      <c r="H5" s="267"/>
      <c r="I5" s="267"/>
      <c r="J5" s="267"/>
      <c r="K5" s="268"/>
      <c r="L5" s="237"/>
      <c r="M5" s="237"/>
      <c r="N5" s="237"/>
      <c r="O5" s="237"/>
      <c r="P5" s="237"/>
      <c r="Q5" s="237"/>
      <c r="R5" s="237"/>
      <c r="S5" s="237"/>
      <c r="T5" s="271"/>
      <c r="U5" s="242"/>
      <c r="V5" s="243"/>
      <c r="W5" s="243"/>
      <c r="X5" s="243"/>
      <c r="Y5" s="243"/>
      <c r="Z5" s="243"/>
      <c r="AA5" s="243"/>
      <c r="AB5" s="243"/>
      <c r="AC5" s="260"/>
      <c r="AD5" s="236"/>
      <c r="AE5" s="237"/>
      <c r="AF5" s="237"/>
      <c r="AG5" s="237"/>
      <c r="AH5" s="237"/>
      <c r="AI5" s="237"/>
      <c r="AJ5" s="237"/>
      <c r="AK5" s="237"/>
      <c r="AL5" s="237"/>
      <c r="AM5" s="242"/>
      <c r="AN5" s="243"/>
      <c r="AO5" s="243"/>
      <c r="AP5" s="243"/>
      <c r="AQ5" s="243"/>
      <c r="AR5" s="243"/>
      <c r="AS5" s="243"/>
      <c r="AT5" s="243"/>
      <c r="AU5" s="243"/>
      <c r="AV5" s="248"/>
      <c r="AW5" s="249"/>
      <c r="AX5" s="249"/>
      <c r="AY5" s="249"/>
      <c r="AZ5" s="249"/>
      <c r="BA5" s="249"/>
      <c r="BB5" s="249"/>
      <c r="BC5" s="249"/>
      <c r="BD5" s="249"/>
      <c r="BE5" s="254"/>
      <c r="BF5" s="255"/>
      <c r="BG5" s="255"/>
      <c r="BH5" s="255"/>
      <c r="BI5" s="255"/>
      <c r="BJ5" s="255"/>
      <c r="BK5" s="255"/>
      <c r="BL5" s="255"/>
      <c r="BM5" s="255"/>
    </row>
    <row r="6" spans="1:67" ht="48.75" customHeight="1">
      <c r="A6" s="226"/>
      <c r="B6" s="229"/>
      <c r="C6" s="74" t="s">
        <v>35</v>
      </c>
      <c r="D6" s="8" t="s">
        <v>3</v>
      </c>
      <c r="E6" s="8" t="s">
        <v>4</v>
      </c>
      <c r="F6" s="75" t="s">
        <v>36</v>
      </c>
      <c r="G6" s="8" t="s">
        <v>3</v>
      </c>
      <c r="H6" s="8" t="s">
        <v>4</v>
      </c>
      <c r="I6" s="76" t="s">
        <v>37</v>
      </c>
      <c r="J6" s="8" t="s">
        <v>38</v>
      </c>
      <c r="K6" s="8" t="s">
        <v>39</v>
      </c>
      <c r="L6" s="74" t="s">
        <v>35</v>
      </c>
      <c r="M6" s="8" t="s">
        <v>3</v>
      </c>
      <c r="N6" s="8" t="s">
        <v>4</v>
      </c>
      <c r="O6" s="75" t="s">
        <v>36</v>
      </c>
      <c r="P6" s="8" t="s">
        <v>3</v>
      </c>
      <c r="Q6" s="8" t="s">
        <v>4</v>
      </c>
      <c r="R6" s="76" t="s">
        <v>40</v>
      </c>
      <c r="S6" s="8" t="s">
        <v>41</v>
      </c>
      <c r="T6" s="8" t="s">
        <v>42</v>
      </c>
      <c r="U6" s="74" t="s">
        <v>35</v>
      </c>
      <c r="V6" s="8" t="s">
        <v>3</v>
      </c>
      <c r="W6" s="8" t="s">
        <v>4</v>
      </c>
      <c r="X6" s="75" t="s">
        <v>36</v>
      </c>
      <c r="Y6" s="8" t="s">
        <v>3</v>
      </c>
      <c r="Z6" s="8" t="s">
        <v>4</v>
      </c>
      <c r="AA6" s="76" t="s">
        <v>43</v>
      </c>
      <c r="AB6" s="8" t="s">
        <v>44</v>
      </c>
      <c r="AC6" s="8" t="s">
        <v>45</v>
      </c>
      <c r="AD6" s="74" t="s">
        <v>35</v>
      </c>
      <c r="AE6" s="8" t="s">
        <v>3</v>
      </c>
      <c r="AF6" s="8" t="s">
        <v>4</v>
      </c>
      <c r="AG6" s="75" t="s">
        <v>36</v>
      </c>
      <c r="AH6" s="8" t="s">
        <v>3</v>
      </c>
      <c r="AI6" s="8" t="s">
        <v>4</v>
      </c>
      <c r="AJ6" s="76" t="s">
        <v>46</v>
      </c>
      <c r="AK6" s="8" t="s">
        <v>47</v>
      </c>
      <c r="AL6" s="8" t="s">
        <v>48</v>
      </c>
      <c r="AM6" s="74" t="s">
        <v>35</v>
      </c>
      <c r="AN6" s="8" t="s">
        <v>3</v>
      </c>
      <c r="AO6" s="8" t="s">
        <v>4</v>
      </c>
      <c r="AP6" s="75" t="s">
        <v>36</v>
      </c>
      <c r="AQ6" s="8" t="s">
        <v>3</v>
      </c>
      <c r="AR6" s="8" t="s">
        <v>4</v>
      </c>
      <c r="AS6" s="76" t="s">
        <v>49</v>
      </c>
      <c r="AT6" s="8" t="s">
        <v>50</v>
      </c>
      <c r="AU6" s="8" t="s">
        <v>51</v>
      </c>
      <c r="AV6" s="74" t="s">
        <v>35</v>
      </c>
      <c r="AW6" s="8" t="s">
        <v>3</v>
      </c>
      <c r="AX6" s="8" t="s">
        <v>4</v>
      </c>
      <c r="AY6" s="75" t="s">
        <v>36</v>
      </c>
      <c r="AZ6" s="8" t="s">
        <v>3</v>
      </c>
      <c r="BA6" s="8" t="s">
        <v>4</v>
      </c>
      <c r="BB6" s="76" t="s">
        <v>52</v>
      </c>
      <c r="BC6" s="8" t="s">
        <v>53</v>
      </c>
      <c r="BD6" s="8" t="s">
        <v>54</v>
      </c>
      <c r="BE6" s="74" t="s">
        <v>35</v>
      </c>
      <c r="BF6" s="8" t="s">
        <v>3</v>
      </c>
      <c r="BG6" s="8" t="s">
        <v>4</v>
      </c>
      <c r="BH6" s="75" t="s">
        <v>36</v>
      </c>
      <c r="BI6" s="8" t="s">
        <v>3</v>
      </c>
      <c r="BJ6" s="8" t="s">
        <v>4</v>
      </c>
      <c r="BK6" s="76" t="s">
        <v>55</v>
      </c>
      <c r="BL6" s="8" t="s">
        <v>56</v>
      </c>
      <c r="BM6" s="8" t="s">
        <v>57</v>
      </c>
      <c r="BN6" s="185" t="s">
        <v>768</v>
      </c>
      <c r="BO6" s="188" t="s">
        <v>766</v>
      </c>
    </row>
    <row r="7" spans="1:67">
      <c r="A7" s="3"/>
      <c r="B7" s="4">
        <v>1</v>
      </c>
      <c r="C7" s="4">
        <v>2</v>
      </c>
      <c r="D7" s="4">
        <v>3</v>
      </c>
      <c r="E7" s="4">
        <v>4</v>
      </c>
      <c r="F7" s="4">
        <v>5</v>
      </c>
      <c r="G7" s="4">
        <v>6</v>
      </c>
      <c r="H7" s="4">
        <v>7</v>
      </c>
      <c r="I7" s="4">
        <v>8</v>
      </c>
      <c r="J7" s="4">
        <v>9</v>
      </c>
      <c r="K7" s="4">
        <v>10</v>
      </c>
      <c r="L7" s="4">
        <v>11</v>
      </c>
      <c r="M7" s="4">
        <v>12</v>
      </c>
      <c r="N7" s="4">
        <v>13</v>
      </c>
      <c r="O7" s="4">
        <v>14</v>
      </c>
      <c r="P7" s="4">
        <v>15</v>
      </c>
      <c r="Q7" s="4">
        <v>16</v>
      </c>
      <c r="R7" s="4">
        <v>17</v>
      </c>
      <c r="S7" s="4">
        <v>18</v>
      </c>
      <c r="T7" s="4">
        <v>19</v>
      </c>
      <c r="U7" s="4">
        <v>20</v>
      </c>
      <c r="V7" s="4">
        <v>21</v>
      </c>
      <c r="W7" s="4">
        <v>22</v>
      </c>
      <c r="X7" s="4">
        <v>23</v>
      </c>
      <c r="Y7" s="4">
        <v>24</v>
      </c>
      <c r="Z7" s="4">
        <v>25</v>
      </c>
      <c r="AA7" s="4">
        <v>26</v>
      </c>
      <c r="AB7" s="4">
        <v>27</v>
      </c>
      <c r="AC7" s="4">
        <v>28</v>
      </c>
      <c r="AD7" s="4">
        <v>29</v>
      </c>
      <c r="AE7" s="4">
        <v>30</v>
      </c>
      <c r="AF7" s="4">
        <v>31</v>
      </c>
      <c r="AG7" s="4">
        <v>32</v>
      </c>
      <c r="AH7" s="4">
        <v>33</v>
      </c>
      <c r="AI7" s="4">
        <v>34</v>
      </c>
      <c r="AJ7" s="4">
        <v>35</v>
      </c>
      <c r="AK7" s="4">
        <v>36</v>
      </c>
      <c r="AL7" s="4">
        <v>37</v>
      </c>
      <c r="AM7" s="4">
        <v>38</v>
      </c>
      <c r="AN7" s="4">
        <v>39</v>
      </c>
      <c r="AO7" s="4">
        <v>40</v>
      </c>
      <c r="AP7" s="4">
        <v>41</v>
      </c>
      <c r="AQ7" s="4">
        <v>42</v>
      </c>
      <c r="AR7" s="4">
        <v>43</v>
      </c>
      <c r="AS7" s="4">
        <v>44</v>
      </c>
      <c r="AT7" s="4">
        <v>45</v>
      </c>
      <c r="AU7" s="4">
        <v>46</v>
      </c>
      <c r="AV7" s="4">
        <v>47</v>
      </c>
      <c r="AW7" s="4">
        <v>48</v>
      </c>
      <c r="AX7" s="4">
        <v>49</v>
      </c>
      <c r="AY7" s="4">
        <v>50</v>
      </c>
      <c r="AZ7" s="4">
        <v>51</v>
      </c>
      <c r="BA7" s="4">
        <v>52</v>
      </c>
      <c r="BB7" s="4">
        <v>53</v>
      </c>
      <c r="BC7" s="4">
        <v>54</v>
      </c>
      <c r="BD7" s="4">
        <v>55</v>
      </c>
      <c r="BE7" s="4">
        <v>56</v>
      </c>
      <c r="BF7" s="4">
        <v>57</v>
      </c>
      <c r="BG7" s="4">
        <v>58</v>
      </c>
      <c r="BH7" s="4">
        <v>59</v>
      </c>
      <c r="BI7" s="4">
        <v>60</v>
      </c>
      <c r="BJ7" s="4">
        <v>61</v>
      </c>
      <c r="BK7" s="4">
        <v>62</v>
      </c>
      <c r="BL7" s="4">
        <v>63</v>
      </c>
      <c r="BM7" s="4">
        <v>64</v>
      </c>
      <c r="BN7" s="185"/>
      <c r="BO7" s="188"/>
    </row>
    <row r="8" spans="1:67" ht="16.5">
      <c r="A8" s="6">
        <v>1</v>
      </c>
      <c r="B8" s="182" t="s">
        <v>705</v>
      </c>
      <c r="C8" s="78">
        <v>0</v>
      </c>
      <c r="D8" s="78">
        <f>C8*4.684</f>
        <v>0</v>
      </c>
      <c r="E8" s="78">
        <f>D8*6</f>
        <v>0</v>
      </c>
      <c r="F8" s="78">
        <v>0</v>
      </c>
      <c r="G8" s="79">
        <v>0</v>
      </c>
      <c r="H8" s="78">
        <f>G8*6</f>
        <v>0</v>
      </c>
      <c r="I8" s="80">
        <f>C8+F8</f>
        <v>0</v>
      </c>
      <c r="J8" s="80">
        <f>D8+G8</f>
        <v>0</v>
      </c>
      <c r="K8" s="80">
        <f>E8+H8</f>
        <v>0</v>
      </c>
      <c r="L8" s="81">
        <v>0</v>
      </c>
      <c r="M8" s="78">
        <f>L8*4.684</f>
        <v>0</v>
      </c>
      <c r="N8" s="78">
        <f>M8*6</f>
        <v>0</v>
      </c>
      <c r="O8" s="78">
        <v>0</v>
      </c>
      <c r="P8" s="78">
        <v>0</v>
      </c>
      <c r="Q8" s="78">
        <f>P8*6</f>
        <v>0</v>
      </c>
      <c r="R8" s="80">
        <f>L8+O8</f>
        <v>0</v>
      </c>
      <c r="S8" s="80">
        <f>M8+P8</f>
        <v>0</v>
      </c>
      <c r="T8" s="80">
        <f>N8+Q8</f>
        <v>0</v>
      </c>
      <c r="U8" s="81">
        <v>77.5</v>
      </c>
      <c r="V8" s="79">
        <f>U8*4.684</f>
        <v>363.01</v>
      </c>
      <c r="W8" s="78">
        <f>V8*6</f>
        <v>2178.06</v>
      </c>
      <c r="X8" s="78">
        <v>0</v>
      </c>
      <c r="Y8" s="79">
        <v>0</v>
      </c>
      <c r="Z8" s="79">
        <f>Y8*6</f>
        <v>0</v>
      </c>
      <c r="AA8" s="80">
        <f>U8+X8</f>
        <v>77.5</v>
      </c>
      <c r="AB8" s="80">
        <f>V8+Y8</f>
        <v>363.01</v>
      </c>
      <c r="AC8" s="80">
        <f>W8+Z8</f>
        <v>2178.06</v>
      </c>
      <c r="AD8" s="81">
        <v>0</v>
      </c>
      <c r="AE8" s="78">
        <f>AD8*4.684</f>
        <v>0</v>
      </c>
      <c r="AF8" s="78">
        <f>AE8*6</f>
        <v>0</v>
      </c>
      <c r="AG8" s="78">
        <v>0</v>
      </c>
      <c r="AH8" s="78">
        <v>0</v>
      </c>
      <c r="AI8" s="78">
        <f>AH8*6</f>
        <v>0</v>
      </c>
      <c r="AJ8" s="78">
        <f>AD8+AG8</f>
        <v>0</v>
      </c>
      <c r="AK8" s="78">
        <f>AE8+AH8</f>
        <v>0</v>
      </c>
      <c r="AL8" s="78">
        <f>AF8+AI8</f>
        <v>0</v>
      </c>
      <c r="AM8" s="81">
        <v>32</v>
      </c>
      <c r="AN8" s="79">
        <f>AM8*4.684</f>
        <v>149.88800000000001</v>
      </c>
      <c r="AO8" s="82">
        <f>AN8*6</f>
        <v>899.32799999999997</v>
      </c>
      <c r="AP8" s="78">
        <v>0</v>
      </c>
      <c r="AQ8" s="82">
        <v>0</v>
      </c>
      <c r="AR8" s="78">
        <f>AQ8*6</f>
        <v>0</v>
      </c>
      <c r="AS8" s="82">
        <f>AM8+AP8</f>
        <v>32</v>
      </c>
      <c r="AT8" s="78">
        <f>AN8+AQ8</f>
        <v>149.88800000000001</v>
      </c>
      <c r="AU8" s="82">
        <f>AO8+AR8</f>
        <v>899.32799999999997</v>
      </c>
      <c r="AV8" s="81">
        <v>0</v>
      </c>
      <c r="AW8" s="78">
        <f t="shared" ref="AW8:AW71" si="0">AV8*AW76</f>
        <v>0</v>
      </c>
      <c r="AX8" s="82">
        <f>AW8*6</f>
        <v>0</v>
      </c>
      <c r="AY8" s="78">
        <v>0</v>
      </c>
      <c r="AZ8" s="82">
        <v>0</v>
      </c>
      <c r="BA8" s="78">
        <f>AZ8*6</f>
        <v>0</v>
      </c>
      <c r="BB8" s="82">
        <f>AV8+AY8</f>
        <v>0</v>
      </c>
      <c r="BC8" s="78">
        <f>AW8+AZ8</f>
        <v>0</v>
      </c>
      <c r="BD8" s="82">
        <f>AX8+BA8</f>
        <v>0</v>
      </c>
      <c r="BE8" s="83">
        <f>C8+U8+AM8</f>
        <v>109.5</v>
      </c>
      <c r="BF8" s="84">
        <f>BE8*4.684</f>
        <v>512.89800000000002</v>
      </c>
      <c r="BG8" s="83">
        <f>BF8*6</f>
        <v>3077.3879999999999</v>
      </c>
      <c r="BH8" s="83">
        <f>F8+X8+AP8</f>
        <v>0</v>
      </c>
      <c r="BI8" s="83">
        <f>G8+Y8+AQ8</f>
        <v>0</v>
      </c>
      <c r="BJ8" s="83">
        <f>BI8*6</f>
        <v>0</v>
      </c>
      <c r="BK8" s="83">
        <f>BE8+BH8</f>
        <v>109.5</v>
      </c>
      <c r="BL8" s="83">
        <f>BF8+BI8</f>
        <v>512.89800000000002</v>
      </c>
      <c r="BM8" s="84">
        <f>BG8+BJ8</f>
        <v>3077.3879999999999</v>
      </c>
      <c r="BN8" s="185">
        <f>BM8/2</f>
        <v>1538.694</v>
      </c>
      <c r="BO8" s="188">
        <f>ROUND(BN8,1)</f>
        <v>1538.7</v>
      </c>
    </row>
    <row r="9" spans="1:67" ht="16.5">
      <c r="A9" s="6">
        <v>2</v>
      </c>
      <c r="B9" s="183" t="s">
        <v>706</v>
      </c>
      <c r="C9" s="78"/>
      <c r="D9" s="78">
        <f t="shared" ref="D9:D72" si="1">C9*4.684</f>
        <v>0</v>
      </c>
      <c r="E9" s="78">
        <f t="shared" ref="E9:E72" si="2">D9*6</f>
        <v>0</v>
      </c>
      <c r="F9" s="78"/>
      <c r="G9" s="79">
        <v>0</v>
      </c>
      <c r="H9" s="78">
        <f t="shared" ref="H9:H72" si="3">G9*6</f>
        <v>0</v>
      </c>
      <c r="I9" s="80">
        <f t="shared" ref="I9:K72" si="4">C9+F9</f>
        <v>0</v>
      </c>
      <c r="J9" s="80">
        <f t="shared" si="4"/>
        <v>0</v>
      </c>
      <c r="K9" s="80">
        <f t="shared" si="4"/>
        <v>0</v>
      </c>
      <c r="L9" s="81"/>
      <c r="M9" s="78">
        <f t="shared" ref="M9:M72" si="5">L9*4.684</f>
        <v>0</v>
      </c>
      <c r="N9" s="78">
        <f t="shared" ref="N9:N72" si="6">M9*6</f>
        <v>0</v>
      </c>
      <c r="O9" s="78"/>
      <c r="P9" s="78">
        <v>0</v>
      </c>
      <c r="Q9" s="78">
        <f t="shared" ref="Q9:Q72" si="7">P9*6</f>
        <v>0</v>
      </c>
      <c r="R9" s="80">
        <f t="shared" ref="R9:T72" si="8">L9+O9</f>
        <v>0</v>
      </c>
      <c r="S9" s="80">
        <f t="shared" si="8"/>
        <v>0</v>
      </c>
      <c r="T9" s="80">
        <f t="shared" si="8"/>
        <v>0</v>
      </c>
      <c r="U9" s="81"/>
      <c r="V9" s="79">
        <f t="shared" ref="V9:V72" si="9">U9*4.684</f>
        <v>0</v>
      </c>
      <c r="W9" s="78">
        <f t="shared" ref="W9:W72" si="10">V9*6</f>
        <v>0</v>
      </c>
      <c r="X9" s="78"/>
      <c r="Y9" s="79">
        <v>0</v>
      </c>
      <c r="Z9" s="78">
        <f t="shared" ref="Z9:Z72" si="11">Y9*6</f>
        <v>0</v>
      </c>
      <c r="AA9" s="80">
        <f t="shared" ref="AA9:AC72" si="12">U9+X9</f>
        <v>0</v>
      </c>
      <c r="AB9" s="80">
        <f t="shared" si="12"/>
        <v>0</v>
      </c>
      <c r="AC9" s="80">
        <f t="shared" si="12"/>
        <v>0</v>
      </c>
      <c r="AD9" s="81"/>
      <c r="AE9" s="78">
        <f t="shared" ref="AE9:AE72" si="13">AD9*4.684</f>
        <v>0</v>
      </c>
      <c r="AF9" s="78">
        <f t="shared" ref="AF9:AF72" si="14">AE9*6</f>
        <v>0</v>
      </c>
      <c r="AG9" s="78">
        <v>9</v>
      </c>
      <c r="AH9" s="78">
        <v>9.9</v>
      </c>
      <c r="AI9" s="78">
        <f t="shared" ref="AI9:AI72" si="15">AH9*6</f>
        <v>59.400000000000006</v>
      </c>
      <c r="AJ9" s="78">
        <f t="shared" ref="AJ9:AL72" si="16">AD9+AG9</f>
        <v>9</v>
      </c>
      <c r="AK9" s="78">
        <f t="shared" si="16"/>
        <v>9.9</v>
      </c>
      <c r="AL9" s="78">
        <f t="shared" si="16"/>
        <v>59.400000000000006</v>
      </c>
      <c r="AM9" s="81"/>
      <c r="AN9" s="79">
        <f t="shared" ref="AN9:AN72" si="17">AM9*4.684</f>
        <v>0</v>
      </c>
      <c r="AO9" s="82">
        <f t="shared" ref="AO9:AO72" si="18">AN9*6</f>
        <v>0</v>
      </c>
      <c r="AP9" s="78"/>
      <c r="AQ9" s="82"/>
      <c r="AR9" s="78">
        <f t="shared" ref="AR9:AR72" si="19">AQ9*6</f>
        <v>0</v>
      </c>
      <c r="AS9" s="82">
        <f t="shared" ref="AS9:AU72" si="20">AM9+AP9</f>
        <v>0</v>
      </c>
      <c r="AT9" s="78">
        <f t="shared" si="20"/>
        <v>0</v>
      </c>
      <c r="AU9" s="82">
        <f t="shared" si="20"/>
        <v>0</v>
      </c>
      <c r="AV9" s="81"/>
      <c r="AW9" s="78">
        <f t="shared" si="0"/>
        <v>0</v>
      </c>
      <c r="AX9" s="82">
        <f t="shared" ref="AX9:AX72" si="21">AW9*6</f>
        <v>0</v>
      </c>
      <c r="AY9" s="78"/>
      <c r="AZ9" s="82"/>
      <c r="BA9" s="78">
        <f t="shared" ref="BA9:BA72" si="22">AZ9*6</f>
        <v>0</v>
      </c>
      <c r="BB9" s="82">
        <f t="shared" ref="BB9:BD72" si="23">AV9+AY9</f>
        <v>0</v>
      </c>
      <c r="BC9" s="78">
        <f t="shared" si="23"/>
        <v>0</v>
      </c>
      <c r="BD9" s="82">
        <f t="shared" si="23"/>
        <v>0</v>
      </c>
      <c r="BE9" s="83">
        <f t="shared" ref="BE9:BE72" si="24">C9+U9+AM9</f>
        <v>0</v>
      </c>
      <c r="BF9" s="84">
        <f t="shared" ref="BF9:BF72" si="25">BE9*4.684</f>
        <v>0</v>
      </c>
      <c r="BG9" s="83">
        <f t="shared" ref="BG9:BG72" si="26">BF9*6</f>
        <v>0</v>
      </c>
      <c r="BH9" s="83">
        <f t="shared" ref="BH9:BI72" si="27">F9+X9+AP9</f>
        <v>0</v>
      </c>
      <c r="BI9" s="83">
        <f t="shared" si="27"/>
        <v>0</v>
      </c>
      <c r="BJ9" s="83">
        <f t="shared" ref="BJ9:BJ72" si="28">BI9*6</f>
        <v>0</v>
      </c>
      <c r="BK9" s="83">
        <f t="shared" ref="BK9:BM72" si="29">BE9+BH9</f>
        <v>0</v>
      </c>
      <c r="BL9" s="83">
        <f t="shared" si="29"/>
        <v>0</v>
      </c>
      <c r="BM9" s="84">
        <f t="shared" si="29"/>
        <v>0</v>
      </c>
      <c r="BN9" s="185">
        <f t="shared" ref="BN9:BN72" si="30">BM9/2</f>
        <v>0</v>
      </c>
      <c r="BO9" s="188">
        <f t="shared" ref="BO9:BO72" si="31">ROUND(BN9,1)</f>
        <v>0</v>
      </c>
    </row>
    <row r="10" spans="1:67" ht="16.5">
      <c r="A10" s="6">
        <v>3</v>
      </c>
      <c r="B10" s="183" t="s">
        <v>707</v>
      </c>
      <c r="C10" s="78">
        <v>2</v>
      </c>
      <c r="D10" s="78">
        <f t="shared" si="1"/>
        <v>9.3680000000000003</v>
      </c>
      <c r="E10" s="78">
        <f t="shared" si="2"/>
        <v>56.207999999999998</v>
      </c>
      <c r="F10" s="78"/>
      <c r="G10" s="79">
        <v>0</v>
      </c>
      <c r="H10" s="78">
        <f t="shared" si="3"/>
        <v>0</v>
      </c>
      <c r="I10" s="80">
        <f t="shared" si="4"/>
        <v>2</v>
      </c>
      <c r="J10" s="80">
        <f t="shared" si="4"/>
        <v>9.3680000000000003</v>
      </c>
      <c r="K10" s="80">
        <f t="shared" si="4"/>
        <v>56.207999999999998</v>
      </c>
      <c r="L10" s="81"/>
      <c r="M10" s="78">
        <f t="shared" si="5"/>
        <v>0</v>
      </c>
      <c r="N10" s="78">
        <f t="shared" si="6"/>
        <v>0</v>
      </c>
      <c r="O10" s="78"/>
      <c r="P10" s="78">
        <v>0</v>
      </c>
      <c r="Q10" s="78">
        <f t="shared" si="7"/>
        <v>0</v>
      </c>
      <c r="R10" s="80">
        <f t="shared" si="8"/>
        <v>0</v>
      </c>
      <c r="S10" s="80">
        <f t="shared" si="8"/>
        <v>0</v>
      </c>
      <c r="T10" s="80">
        <f t="shared" si="8"/>
        <v>0</v>
      </c>
      <c r="U10" s="81"/>
      <c r="V10" s="79">
        <f t="shared" si="9"/>
        <v>0</v>
      </c>
      <c r="W10" s="78">
        <f t="shared" si="10"/>
        <v>0</v>
      </c>
      <c r="X10" s="78"/>
      <c r="Y10" s="79">
        <v>0</v>
      </c>
      <c r="Z10" s="78">
        <f t="shared" si="11"/>
        <v>0</v>
      </c>
      <c r="AA10" s="80">
        <f t="shared" si="12"/>
        <v>0</v>
      </c>
      <c r="AB10" s="80">
        <f t="shared" si="12"/>
        <v>0</v>
      </c>
      <c r="AC10" s="80">
        <f t="shared" si="12"/>
        <v>0</v>
      </c>
      <c r="AD10" s="81"/>
      <c r="AE10" s="78">
        <f t="shared" si="13"/>
        <v>0</v>
      </c>
      <c r="AF10" s="78">
        <f t="shared" si="14"/>
        <v>0</v>
      </c>
      <c r="AG10" s="78"/>
      <c r="AH10" s="78">
        <v>0</v>
      </c>
      <c r="AI10" s="78">
        <f t="shared" si="15"/>
        <v>0</v>
      </c>
      <c r="AJ10" s="78">
        <f t="shared" si="16"/>
        <v>0</v>
      </c>
      <c r="AK10" s="78">
        <f t="shared" si="16"/>
        <v>0</v>
      </c>
      <c r="AL10" s="78">
        <f t="shared" si="16"/>
        <v>0</v>
      </c>
      <c r="AM10" s="81"/>
      <c r="AN10" s="79">
        <f t="shared" si="17"/>
        <v>0</v>
      </c>
      <c r="AO10" s="82">
        <f t="shared" si="18"/>
        <v>0</v>
      </c>
      <c r="AP10" s="78"/>
      <c r="AQ10" s="82"/>
      <c r="AR10" s="78">
        <f t="shared" si="19"/>
        <v>0</v>
      </c>
      <c r="AS10" s="82">
        <f t="shared" si="20"/>
        <v>0</v>
      </c>
      <c r="AT10" s="78">
        <f t="shared" si="20"/>
        <v>0</v>
      </c>
      <c r="AU10" s="82">
        <f t="shared" si="20"/>
        <v>0</v>
      </c>
      <c r="AV10" s="81"/>
      <c r="AW10" s="78">
        <f t="shared" si="0"/>
        <v>0</v>
      </c>
      <c r="AX10" s="82">
        <f t="shared" si="21"/>
        <v>0</v>
      </c>
      <c r="AY10" s="78"/>
      <c r="AZ10" s="82"/>
      <c r="BA10" s="78">
        <f t="shared" si="22"/>
        <v>0</v>
      </c>
      <c r="BB10" s="82">
        <f t="shared" si="23"/>
        <v>0</v>
      </c>
      <c r="BC10" s="78">
        <f t="shared" si="23"/>
        <v>0</v>
      </c>
      <c r="BD10" s="82">
        <f t="shared" si="23"/>
        <v>0</v>
      </c>
      <c r="BE10" s="83">
        <f t="shared" si="24"/>
        <v>2</v>
      </c>
      <c r="BF10" s="84">
        <f t="shared" si="25"/>
        <v>9.3680000000000003</v>
      </c>
      <c r="BG10" s="83">
        <f t="shared" si="26"/>
        <v>56.207999999999998</v>
      </c>
      <c r="BH10" s="83">
        <f t="shared" si="27"/>
        <v>0</v>
      </c>
      <c r="BI10" s="83">
        <f t="shared" si="27"/>
        <v>0</v>
      </c>
      <c r="BJ10" s="83">
        <f t="shared" si="28"/>
        <v>0</v>
      </c>
      <c r="BK10" s="83">
        <f t="shared" si="29"/>
        <v>2</v>
      </c>
      <c r="BL10" s="83">
        <f t="shared" si="29"/>
        <v>9.3680000000000003</v>
      </c>
      <c r="BM10" s="84">
        <f t="shared" si="29"/>
        <v>56.207999999999998</v>
      </c>
      <c r="BN10" s="185">
        <f t="shared" si="30"/>
        <v>28.103999999999999</v>
      </c>
      <c r="BO10" s="188">
        <f t="shared" si="31"/>
        <v>28.1</v>
      </c>
    </row>
    <row r="11" spans="1:67" ht="16.5">
      <c r="A11" s="6">
        <v>4</v>
      </c>
      <c r="B11" s="183" t="s">
        <v>163</v>
      </c>
      <c r="C11" s="78">
        <v>0</v>
      </c>
      <c r="D11" s="78">
        <f t="shared" si="1"/>
        <v>0</v>
      </c>
      <c r="E11" s="78">
        <f t="shared" si="2"/>
        <v>0</v>
      </c>
      <c r="F11" s="78">
        <v>0</v>
      </c>
      <c r="G11" s="79">
        <v>0</v>
      </c>
      <c r="H11" s="78">
        <f t="shared" si="3"/>
        <v>0</v>
      </c>
      <c r="I11" s="80">
        <f t="shared" si="4"/>
        <v>0</v>
      </c>
      <c r="J11" s="80">
        <f t="shared" si="4"/>
        <v>0</v>
      </c>
      <c r="K11" s="80">
        <f t="shared" si="4"/>
        <v>0</v>
      </c>
      <c r="L11" s="81">
        <v>0</v>
      </c>
      <c r="M11" s="78">
        <f t="shared" si="5"/>
        <v>0</v>
      </c>
      <c r="N11" s="78">
        <f t="shared" si="6"/>
        <v>0</v>
      </c>
      <c r="O11" s="78">
        <v>0</v>
      </c>
      <c r="P11" s="78">
        <v>0</v>
      </c>
      <c r="Q11" s="78">
        <f t="shared" si="7"/>
        <v>0</v>
      </c>
      <c r="R11" s="80">
        <f t="shared" si="8"/>
        <v>0</v>
      </c>
      <c r="S11" s="80">
        <f t="shared" si="8"/>
        <v>0</v>
      </c>
      <c r="T11" s="80">
        <f t="shared" si="8"/>
        <v>0</v>
      </c>
      <c r="U11" s="81"/>
      <c r="V11" s="79">
        <f t="shared" si="9"/>
        <v>0</v>
      </c>
      <c r="W11" s="78">
        <f t="shared" si="10"/>
        <v>0</v>
      </c>
      <c r="X11" s="78"/>
      <c r="Y11" s="79">
        <v>0</v>
      </c>
      <c r="Z11" s="78">
        <f t="shared" si="11"/>
        <v>0</v>
      </c>
      <c r="AA11" s="80">
        <f t="shared" si="12"/>
        <v>0</v>
      </c>
      <c r="AB11" s="80">
        <f t="shared" si="12"/>
        <v>0</v>
      </c>
      <c r="AC11" s="80">
        <f t="shared" si="12"/>
        <v>0</v>
      </c>
      <c r="AD11" s="81"/>
      <c r="AE11" s="78">
        <f t="shared" si="13"/>
        <v>0</v>
      </c>
      <c r="AF11" s="78">
        <f t="shared" si="14"/>
        <v>0</v>
      </c>
      <c r="AG11" s="78"/>
      <c r="AH11" s="78">
        <v>0</v>
      </c>
      <c r="AI11" s="78">
        <f t="shared" si="15"/>
        <v>0</v>
      </c>
      <c r="AJ11" s="78">
        <f t="shared" si="16"/>
        <v>0</v>
      </c>
      <c r="AK11" s="78">
        <f t="shared" si="16"/>
        <v>0</v>
      </c>
      <c r="AL11" s="78">
        <f t="shared" si="16"/>
        <v>0</v>
      </c>
      <c r="AM11" s="81"/>
      <c r="AN11" s="79">
        <f t="shared" si="17"/>
        <v>0</v>
      </c>
      <c r="AO11" s="82">
        <f t="shared" si="18"/>
        <v>0</v>
      </c>
      <c r="AP11" s="78"/>
      <c r="AQ11" s="82"/>
      <c r="AR11" s="78">
        <f t="shared" si="19"/>
        <v>0</v>
      </c>
      <c r="AS11" s="82">
        <f t="shared" si="20"/>
        <v>0</v>
      </c>
      <c r="AT11" s="78">
        <f t="shared" si="20"/>
        <v>0</v>
      </c>
      <c r="AU11" s="82">
        <f t="shared" si="20"/>
        <v>0</v>
      </c>
      <c r="AV11" s="81"/>
      <c r="AW11" s="78">
        <f t="shared" si="0"/>
        <v>0</v>
      </c>
      <c r="AX11" s="82">
        <f t="shared" si="21"/>
        <v>0</v>
      </c>
      <c r="AY11" s="78"/>
      <c r="AZ11" s="82"/>
      <c r="BA11" s="78">
        <f t="shared" si="22"/>
        <v>0</v>
      </c>
      <c r="BB11" s="82">
        <f t="shared" si="23"/>
        <v>0</v>
      </c>
      <c r="BC11" s="78">
        <f t="shared" si="23"/>
        <v>0</v>
      </c>
      <c r="BD11" s="82">
        <f t="shared" si="23"/>
        <v>0</v>
      </c>
      <c r="BE11" s="83">
        <f t="shared" si="24"/>
        <v>0</v>
      </c>
      <c r="BF11" s="84">
        <f t="shared" si="25"/>
        <v>0</v>
      </c>
      <c r="BG11" s="83">
        <f t="shared" si="26"/>
        <v>0</v>
      </c>
      <c r="BH11" s="83">
        <f t="shared" si="27"/>
        <v>0</v>
      </c>
      <c r="BI11" s="83">
        <f t="shared" si="27"/>
        <v>0</v>
      </c>
      <c r="BJ11" s="83">
        <f t="shared" si="28"/>
        <v>0</v>
      </c>
      <c r="BK11" s="83">
        <f t="shared" si="29"/>
        <v>0</v>
      </c>
      <c r="BL11" s="83">
        <f t="shared" si="29"/>
        <v>0</v>
      </c>
      <c r="BM11" s="84">
        <f t="shared" si="29"/>
        <v>0</v>
      </c>
      <c r="BN11" s="185">
        <f t="shared" si="30"/>
        <v>0</v>
      </c>
      <c r="BO11" s="188">
        <f t="shared" si="31"/>
        <v>0</v>
      </c>
    </row>
    <row r="12" spans="1:67" ht="16.5">
      <c r="A12" s="6">
        <v>5</v>
      </c>
      <c r="B12" s="183" t="s">
        <v>708</v>
      </c>
      <c r="C12" s="78"/>
      <c r="D12" s="78">
        <f t="shared" si="1"/>
        <v>0</v>
      </c>
      <c r="E12" s="78">
        <f t="shared" si="2"/>
        <v>0</v>
      </c>
      <c r="F12" s="78">
        <v>2</v>
      </c>
      <c r="G12" s="79">
        <v>4.2</v>
      </c>
      <c r="H12" s="78">
        <f t="shared" si="3"/>
        <v>25.200000000000003</v>
      </c>
      <c r="I12" s="80">
        <f t="shared" si="4"/>
        <v>2</v>
      </c>
      <c r="J12" s="80">
        <f t="shared" si="4"/>
        <v>4.2</v>
      </c>
      <c r="K12" s="80">
        <f t="shared" si="4"/>
        <v>25.200000000000003</v>
      </c>
      <c r="L12" s="81"/>
      <c r="M12" s="78">
        <f t="shared" si="5"/>
        <v>0</v>
      </c>
      <c r="N12" s="78">
        <f t="shared" si="6"/>
        <v>0</v>
      </c>
      <c r="O12" s="78"/>
      <c r="P12" s="78">
        <v>0</v>
      </c>
      <c r="Q12" s="78">
        <f t="shared" si="7"/>
        <v>0</v>
      </c>
      <c r="R12" s="80">
        <f t="shared" si="8"/>
        <v>0</v>
      </c>
      <c r="S12" s="80">
        <f t="shared" si="8"/>
        <v>0</v>
      </c>
      <c r="T12" s="80">
        <f t="shared" si="8"/>
        <v>0</v>
      </c>
      <c r="U12" s="81"/>
      <c r="V12" s="79">
        <f t="shared" si="9"/>
        <v>0</v>
      </c>
      <c r="W12" s="78">
        <f t="shared" si="10"/>
        <v>0</v>
      </c>
      <c r="X12" s="78"/>
      <c r="Y12" s="79">
        <v>0</v>
      </c>
      <c r="Z12" s="78">
        <f t="shared" si="11"/>
        <v>0</v>
      </c>
      <c r="AA12" s="80">
        <f t="shared" si="12"/>
        <v>0</v>
      </c>
      <c r="AB12" s="80">
        <f t="shared" si="12"/>
        <v>0</v>
      </c>
      <c r="AC12" s="80">
        <f t="shared" si="12"/>
        <v>0</v>
      </c>
      <c r="AD12" s="81"/>
      <c r="AE12" s="78">
        <f t="shared" si="13"/>
        <v>0</v>
      </c>
      <c r="AF12" s="78">
        <f t="shared" si="14"/>
        <v>0</v>
      </c>
      <c r="AG12" s="78"/>
      <c r="AH12" s="78">
        <v>0</v>
      </c>
      <c r="AI12" s="78">
        <f t="shared" si="15"/>
        <v>0</v>
      </c>
      <c r="AJ12" s="78">
        <f t="shared" si="16"/>
        <v>0</v>
      </c>
      <c r="AK12" s="78">
        <f t="shared" si="16"/>
        <v>0</v>
      </c>
      <c r="AL12" s="78">
        <f t="shared" si="16"/>
        <v>0</v>
      </c>
      <c r="AM12" s="81"/>
      <c r="AN12" s="79">
        <f t="shared" si="17"/>
        <v>0</v>
      </c>
      <c r="AO12" s="82">
        <f t="shared" si="18"/>
        <v>0</v>
      </c>
      <c r="AP12" s="78"/>
      <c r="AQ12" s="82"/>
      <c r="AR12" s="78">
        <f t="shared" si="19"/>
        <v>0</v>
      </c>
      <c r="AS12" s="82">
        <f t="shared" si="20"/>
        <v>0</v>
      </c>
      <c r="AT12" s="78">
        <f t="shared" si="20"/>
        <v>0</v>
      </c>
      <c r="AU12" s="82">
        <f t="shared" si="20"/>
        <v>0</v>
      </c>
      <c r="AV12" s="81"/>
      <c r="AW12" s="78">
        <f t="shared" si="0"/>
        <v>0</v>
      </c>
      <c r="AX12" s="82">
        <f t="shared" si="21"/>
        <v>0</v>
      </c>
      <c r="AY12" s="78"/>
      <c r="AZ12" s="82"/>
      <c r="BA12" s="78">
        <f t="shared" si="22"/>
        <v>0</v>
      </c>
      <c r="BB12" s="82">
        <f t="shared" si="23"/>
        <v>0</v>
      </c>
      <c r="BC12" s="78">
        <f t="shared" si="23"/>
        <v>0</v>
      </c>
      <c r="BD12" s="82">
        <f t="shared" si="23"/>
        <v>0</v>
      </c>
      <c r="BE12" s="83">
        <f t="shared" si="24"/>
        <v>0</v>
      </c>
      <c r="BF12" s="84">
        <f t="shared" si="25"/>
        <v>0</v>
      </c>
      <c r="BG12" s="83">
        <f t="shared" si="26"/>
        <v>0</v>
      </c>
      <c r="BH12" s="83">
        <f t="shared" si="27"/>
        <v>2</v>
      </c>
      <c r="BI12" s="83">
        <f t="shared" si="27"/>
        <v>4.2</v>
      </c>
      <c r="BJ12" s="83">
        <f t="shared" si="28"/>
        <v>25.200000000000003</v>
      </c>
      <c r="BK12" s="83">
        <f t="shared" si="29"/>
        <v>2</v>
      </c>
      <c r="BL12" s="83">
        <f t="shared" si="29"/>
        <v>4.2</v>
      </c>
      <c r="BM12" s="84">
        <f t="shared" si="29"/>
        <v>25.200000000000003</v>
      </c>
      <c r="BN12" s="185">
        <f t="shared" si="30"/>
        <v>12.600000000000001</v>
      </c>
      <c r="BO12" s="188">
        <f t="shared" si="31"/>
        <v>12.6</v>
      </c>
    </row>
    <row r="13" spans="1:67" ht="16.5">
      <c r="A13" s="6">
        <v>6</v>
      </c>
      <c r="B13" s="183" t="s">
        <v>647</v>
      </c>
      <c r="C13" s="78"/>
      <c r="D13" s="78">
        <f t="shared" si="1"/>
        <v>0</v>
      </c>
      <c r="E13" s="78">
        <f t="shared" si="2"/>
        <v>0</v>
      </c>
      <c r="F13" s="78"/>
      <c r="G13" s="79">
        <v>0</v>
      </c>
      <c r="H13" s="78">
        <f t="shared" si="3"/>
        <v>0</v>
      </c>
      <c r="I13" s="80">
        <f t="shared" si="4"/>
        <v>0</v>
      </c>
      <c r="J13" s="80">
        <f t="shared" si="4"/>
        <v>0</v>
      </c>
      <c r="K13" s="80">
        <f t="shared" si="4"/>
        <v>0</v>
      </c>
      <c r="L13" s="81"/>
      <c r="M13" s="78">
        <f t="shared" si="5"/>
        <v>0</v>
      </c>
      <c r="N13" s="78">
        <f t="shared" si="6"/>
        <v>0</v>
      </c>
      <c r="O13" s="78"/>
      <c r="P13" s="78">
        <v>0</v>
      </c>
      <c r="Q13" s="78">
        <f t="shared" si="7"/>
        <v>0</v>
      </c>
      <c r="R13" s="80">
        <f t="shared" si="8"/>
        <v>0</v>
      </c>
      <c r="S13" s="80">
        <f t="shared" si="8"/>
        <v>0</v>
      </c>
      <c r="T13" s="80">
        <f t="shared" si="8"/>
        <v>0</v>
      </c>
      <c r="U13" s="81"/>
      <c r="V13" s="79">
        <f t="shared" si="9"/>
        <v>0</v>
      </c>
      <c r="W13" s="78">
        <f t="shared" si="10"/>
        <v>0</v>
      </c>
      <c r="X13" s="78"/>
      <c r="Y13" s="79">
        <v>0</v>
      </c>
      <c r="Z13" s="78">
        <f t="shared" si="11"/>
        <v>0</v>
      </c>
      <c r="AA13" s="80">
        <f t="shared" si="12"/>
        <v>0</v>
      </c>
      <c r="AB13" s="80">
        <f t="shared" si="12"/>
        <v>0</v>
      </c>
      <c r="AC13" s="80">
        <f t="shared" si="12"/>
        <v>0</v>
      </c>
      <c r="AD13" s="81"/>
      <c r="AE13" s="78">
        <f t="shared" si="13"/>
        <v>0</v>
      </c>
      <c r="AF13" s="78">
        <f t="shared" si="14"/>
        <v>0</v>
      </c>
      <c r="AG13" s="78"/>
      <c r="AH13" s="78">
        <v>0</v>
      </c>
      <c r="AI13" s="78">
        <f t="shared" si="15"/>
        <v>0</v>
      </c>
      <c r="AJ13" s="78">
        <f t="shared" si="16"/>
        <v>0</v>
      </c>
      <c r="AK13" s="78">
        <f t="shared" si="16"/>
        <v>0</v>
      </c>
      <c r="AL13" s="78">
        <f t="shared" si="16"/>
        <v>0</v>
      </c>
      <c r="AM13" s="81"/>
      <c r="AN13" s="79">
        <f t="shared" si="17"/>
        <v>0</v>
      </c>
      <c r="AO13" s="82">
        <f t="shared" si="18"/>
        <v>0</v>
      </c>
      <c r="AP13" s="78"/>
      <c r="AQ13" s="82"/>
      <c r="AR13" s="78">
        <f t="shared" si="19"/>
        <v>0</v>
      </c>
      <c r="AS13" s="82">
        <f t="shared" si="20"/>
        <v>0</v>
      </c>
      <c r="AT13" s="78">
        <f t="shared" si="20"/>
        <v>0</v>
      </c>
      <c r="AU13" s="82">
        <f t="shared" si="20"/>
        <v>0</v>
      </c>
      <c r="AV13" s="81"/>
      <c r="AW13" s="78">
        <f t="shared" si="0"/>
        <v>0</v>
      </c>
      <c r="AX13" s="82">
        <f t="shared" si="21"/>
        <v>0</v>
      </c>
      <c r="AY13" s="78"/>
      <c r="AZ13" s="82"/>
      <c r="BA13" s="78">
        <f t="shared" si="22"/>
        <v>0</v>
      </c>
      <c r="BB13" s="82">
        <f t="shared" si="23"/>
        <v>0</v>
      </c>
      <c r="BC13" s="78">
        <f t="shared" si="23"/>
        <v>0</v>
      </c>
      <c r="BD13" s="82">
        <f t="shared" si="23"/>
        <v>0</v>
      </c>
      <c r="BE13" s="83">
        <f t="shared" si="24"/>
        <v>0</v>
      </c>
      <c r="BF13" s="84">
        <f t="shared" si="25"/>
        <v>0</v>
      </c>
      <c r="BG13" s="83">
        <f t="shared" si="26"/>
        <v>0</v>
      </c>
      <c r="BH13" s="83">
        <f t="shared" si="27"/>
        <v>0</v>
      </c>
      <c r="BI13" s="83">
        <f t="shared" si="27"/>
        <v>0</v>
      </c>
      <c r="BJ13" s="83">
        <f t="shared" si="28"/>
        <v>0</v>
      </c>
      <c r="BK13" s="83">
        <f t="shared" si="29"/>
        <v>0</v>
      </c>
      <c r="BL13" s="83">
        <f t="shared" si="29"/>
        <v>0</v>
      </c>
      <c r="BM13" s="84">
        <f t="shared" si="29"/>
        <v>0</v>
      </c>
      <c r="BN13" s="185">
        <f t="shared" si="30"/>
        <v>0</v>
      </c>
      <c r="BO13" s="188">
        <f t="shared" si="31"/>
        <v>0</v>
      </c>
    </row>
    <row r="14" spans="1:67" ht="16.5">
      <c r="A14" s="6">
        <v>7</v>
      </c>
      <c r="B14" s="183" t="s">
        <v>709</v>
      </c>
      <c r="C14" s="78"/>
      <c r="D14" s="78">
        <f t="shared" si="1"/>
        <v>0</v>
      </c>
      <c r="E14" s="78">
        <f t="shared" si="2"/>
        <v>0</v>
      </c>
      <c r="F14" s="78"/>
      <c r="G14" s="79">
        <v>0</v>
      </c>
      <c r="H14" s="78">
        <f t="shared" si="3"/>
        <v>0</v>
      </c>
      <c r="I14" s="80">
        <f t="shared" si="4"/>
        <v>0</v>
      </c>
      <c r="J14" s="80">
        <f t="shared" si="4"/>
        <v>0</v>
      </c>
      <c r="K14" s="80">
        <f t="shared" si="4"/>
        <v>0</v>
      </c>
      <c r="L14" s="81"/>
      <c r="M14" s="78">
        <f t="shared" si="5"/>
        <v>0</v>
      </c>
      <c r="N14" s="78">
        <f t="shared" si="6"/>
        <v>0</v>
      </c>
      <c r="O14" s="78">
        <v>2</v>
      </c>
      <c r="P14" s="78">
        <v>4.2</v>
      </c>
      <c r="Q14" s="78">
        <f t="shared" si="7"/>
        <v>25.200000000000003</v>
      </c>
      <c r="R14" s="80">
        <f t="shared" si="8"/>
        <v>2</v>
      </c>
      <c r="S14" s="80">
        <f t="shared" si="8"/>
        <v>4.2</v>
      </c>
      <c r="T14" s="80">
        <f t="shared" si="8"/>
        <v>25.200000000000003</v>
      </c>
      <c r="U14" s="81"/>
      <c r="V14" s="79">
        <f t="shared" si="9"/>
        <v>0</v>
      </c>
      <c r="W14" s="78">
        <f t="shared" si="10"/>
        <v>0</v>
      </c>
      <c r="X14" s="78"/>
      <c r="Y14" s="79">
        <v>0</v>
      </c>
      <c r="Z14" s="78">
        <f t="shared" si="11"/>
        <v>0</v>
      </c>
      <c r="AA14" s="80">
        <f t="shared" si="12"/>
        <v>0</v>
      </c>
      <c r="AB14" s="80">
        <f t="shared" si="12"/>
        <v>0</v>
      </c>
      <c r="AC14" s="80">
        <f t="shared" si="12"/>
        <v>0</v>
      </c>
      <c r="AD14" s="81"/>
      <c r="AE14" s="78">
        <f t="shared" si="13"/>
        <v>0</v>
      </c>
      <c r="AF14" s="78">
        <f t="shared" si="14"/>
        <v>0</v>
      </c>
      <c r="AG14" s="78"/>
      <c r="AH14" s="78">
        <v>0</v>
      </c>
      <c r="AI14" s="78">
        <f t="shared" si="15"/>
        <v>0</v>
      </c>
      <c r="AJ14" s="78">
        <f t="shared" si="16"/>
        <v>0</v>
      </c>
      <c r="AK14" s="78">
        <f t="shared" si="16"/>
        <v>0</v>
      </c>
      <c r="AL14" s="78">
        <f t="shared" si="16"/>
        <v>0</v>
      </c>
      <c r="AM14" s="81"/>
      <c r="AN14" s="79">
        <f t="shared" si="17"/>
        <v>0</v>
      </c>
      <c r="AO14" s="82">
        <f t="shared" si="18"/>
        <v>0</v>
      </c>
      <c r="AP14" s="78"/>
      <c r="AQ14" s="82"/>
      <c r="AR14" s="78">
        <f t="shared" si="19"/>
        <v>0</v>
      </c>
      <c r="AS14" s="82">
        <f t="shared" si="20"/>
        <v>0</v>
      </c>
      <c r="AT14" s="78">
        <f t="shared" si="20"/>
        <v>0</v>
      </c>
      <c r="AU14" s="82">
        <f t="shared" si="20"/>
        <v>0</v>
      </c>
      <c r="AV14" s="81"/>
      <c r="AW14" s="78">
        <f t="shared" si="0"/>
        <v>0</v>
      </c>
      <c r="AX14" s="82">
        <f t="shared" si="21"/>
        <v>0</v>
      </c>
      <c r="AY14" s="78"/>
      <c r="AZ14" s="82"/>
      <c r="BA14" s="78">
        <f t="shared" si="22"/>
        <v>0</v>
      </c>
      <c r="BB14" s="82">
        <f t="shared" si="23"/>
        <v>0</v>
      </c>
      <c r="BC14" s="78">
        <f t="shared" si="23"/>
        <v>0</v>
      </c>
      <c r="BD14" s="82">
        <f t="shared" si="23"/>
        <v>0</v>
      </c>
      <c r="BE14" s="83">
        <f t="shared" si="24"/>
        <v>0</v>
      </c>
      <c r="BF14" s="84">
        <f t="shared" si="25"/>
        <v>0</v>
      </c>
      <c r="BG14" s="83">
        <f t="shared" si="26"/>
        <v>0</v>
      </c>
      <c r="BH14" s="83">
        <f t="shared" si="27"/>
        <v>0</v>
      </c>
      <c r="BI14" s="83">
        <f t="shared" si="27"/>
        <v>0</v>
      </c>
      <c r="BJ14" s="83">
        <f t="shared" si="28"/>
        <v>0</v>
      </c>
      <c r="BK14" s="83">
        <f t="shared" si="29"/>
        <v>0</v>
      </c>
      <c r="BL14" s="83">
        <f t="shared" si="29"/>
        <v>0</v>
      </c>
      <c r="BM14" s="84">
        <f t="shared" si="29"/>
        <v>0</v>
      </c>
      <c r="BN14" s="185">
        <f t="shared" si="30"/>
        <v>0</v>
      </c>
      <c r="BO14" s="188">
        <f t="shared" si="31"/>
        <v>0</v>
      </c>
    </row>
    <row r="15" spans="1:67" ht="16.5">
      <c r="A15" s="6">
        <v>8</v>
      </c>
      <c r="B15" s="183" t="s">
        <v>710</v>
      </c>
      <c r="C15" s="78">
        <v>0</v>
      </c>
      <c r="D15" s="78">
        <f t="shared" si="1"/>
        <v>0</v>
      </c>
      <c r="E15" s="78">
        <f t="shared" si="2"/>
        <v>0</v>
      </c>
      <c r="F15" s="78">
        <v>1</v>
      </c>
      <c r="G15" s="79">
        <v>2.1</v>
      </c>
      <c r="H15" s="78">
        <f t="shared" si="3"/>
        <v>12.600000000000001</v>
      </c>
      <c r="I15" s="80">
        <f t="shared" si="4"/>
        <v>1</v>
      </c>
      <c r="J15" s="80">
        <f t="shared" si="4"/>
        <v>2.1</v>
      </c>
      <c r="K15" s="80">
        <f t="shared" si="4"/>
        <v>12.600000000000001</v>
      </c>
      <c r="L15" s="81">
        <v>0</v>
      </c>
      <c r="M15" s="78">
        <f t="shared" si="5"/>
        <v>0</v>
      </c>
      <c r="N15" s="78">
        <f t="shared" si="6"/>
        <v>0</v>
      </c>
      <c r="O15" s="78">
        <v>2</v>
      </c>
      <c r="P15" s="78">
        <v>4.2</v>
      </c>
      <c r="Q15" s="78">
        <f t="shared" si="7"/>
        <v>25.200000000000003</v>
      </c>
      <c r="R15" s="80">
        <f t="shared" si="8"/>
        <v>2</v>
      </c>
      <c r="S15" s="80">
        <f t="shared" si="8"/>
        <v>4.2</v>
      </c>
      <c r="T15" s="80">
        <f t="shared" si="8"/>
        <v>25.200000000000003</v>
      </c>
      <c r="U15" s="81">
        <v>0</v>
      </c>
      <c r="V15" s="79">
        <f t="shared" si="9"/>
        <v>0</v>
      </c>
      <c r="W15" s="78">
        <f t="shared" si="10"/>
        <v>0</v>
      </c>
      <c r="X15" s="78">
        <v>0</v>
      </c>
      <c r="Y15" s="79">
        <v>0</v>
      </c>
      <c r="Z15" s="78">
        <f t="shared" si="11"/>
        <v>0</v>
      </c>
      <c r="AA15" s="80">
        <f t="shared" si="12"/>
        <v>0</v>
      </c>
      <c r="AB15" s="80">
        <f t="shared" si="12"/>
        <v>0</v>
      </c>
      <c r="AC15" s="80">
        <f t="shared" si="12"/>
        <v>0</v>
      </c>
      <c r="AD15" s="81">
        <v>0</v>
      </c>
      <c r="AE15" s="78">
        <f t="shared" si="13"/>
        <v>0</v>
      </c>
      <c r="AF15" s="78">
        <f t="shared" si="14"/>
        <v>0</v>
      </c>
      <c r="AG15" s="78">
        <v>0</v>
      </c>
      <c r="AH15" s="78">
        <v>0</v>
      </c>
      <c r="AI15" s="78">
        <f t="shared" si="15"/>
        <v>0</v>
      </c>
      <c r="AJ15" s="78">
        <f t="shared" si="16"/>
        <v>0</v>
      </c>
      <c r="AK15" s="78">
        <f t="shared" si="16"/>
        <v>0</v>
      </c>
      <c r="AL15" s="78">
        <f t="shared" si="16"/>
        <v>0</v>
      </c>
      <c r="AM15" s="81">
        <v>0</v>
      </c>
      <c r="AN15" s="79">
        <f t="shared" si="17"/>
        <v>0</v>
      </c>
      <c r="AO15" s="82">
        <f t="shared" si="18"/>
        <v>0</v>
      </c>
      <c r="AP15" s="78">
        <v>0</v>
      </c>
      <c r="AQ15" s="82"/>
      <c r="AR15" s="78">
        <f t="shared" si="19"/>
        <v>0</v>
      </c>
      <c r="AS15" s="82">
        <f t="shared" si="20"/>
        <v>0</v>
      </c>
      <c r="AT15" s="78">
        <f t="shared" si="20"/>
        <v>0</v>
      </c>
      <c r="AU15" s="82">
        <f t="shared" si="20"/>
        <v>0</v>
      </c>
      <c r="AV15" s="81"/>
      <c r="AW15" s="78">
        <f t="shared" si="0"/>
        <v>0</v>
      </c>
      <c r="AX15" s="82">
        <f t="shared" si="21"/>
        <v>0</v>
      </c>
      <c r="AY15" s="78"/>
      <c r="AZ15" s="82"/>
      <c r="BA15" s="78">
        <f t="shared" si="22"/>
        <v>0</v>
      </c>
      <c r="BB15" s="82">
        <f t="shared" si="23"/>
        <v>0</v>
      </c>
      <c r="BC15" s="78">
        <f t="shared" si="23"/>
        <v>0</v>
      </c>
      <c r="BD15" s="82">
        <f t="shared" si="23"/>
        <v>0</v>
      </c>
      <c r="BE15" s="83">
        <f t="shared" si="24"/>
        <v>0</v>
      </c>
      <c r="BF15" s="84">
        <f t="shared" si="25"/>
        <v>0</v>
      </c>
      <c r="BG15" s="83">
        <f t="shared" si="26"/>
        <v>0</v>
      </c>
      <c r="BH15" s="83">
        <f t="shared" si="27"/>
        <v>1</v>
      </c>
      <c r="BI15" s="83">
        <f t="shared" si="27"/>
        <v>2.1</v>
      </c>
      <c r="BJ15" s="83">
        <f t="shared" si="28"/>
        <v>12.600000000000001</v>
      </c>
      <c r="BK15" s="83">
        <f t="shared" si="29"/>
        <v>1</v>
      </c>
      <c r="BL15" s="83">
        <f t="shared" si="29"/>
        <v>2.1</v>
      </c>
      <c r="BM15" s="84">
        <f t="shared" si="29"/>
        <v>12.600000000000001</v>
      </c>
      <c r="BN15" s="185">
        <f t="shared" si="30"/>
        <v>6.3000000000000007</v>
      </c>
      <c r="BO15" s="188">
        <f t="shared" si="31"/>
        <v>6.3</v>
      </c>
    </row>
    <row r="16" spans="1:67" ht="16.5">
      <c r="A16" s="6">
        <v>9</v>
      </c>
      <c r="B16" s="183" t="s">
        <v>711</v>
      </c>
      <c r="C16" s="78">
        <v>1</v>
      </c>
      <c r="D16" s="78">
        <f t="shared" si="1"/>
        <v>4.6840000000000002</v>
      </c>
      <c r="E16" s="78">
        <f t="shared" si="2"/>
        <v>28.103999999999999</v>
      </c>
      <c r="F16" s="78"/>
      <c r="G16" s="79">
        <v>0</v>
      </c>
      <c r="H16" s="78">
        <f t="shared" si="3"/>
        <v>0</v>
      </c>
      <c r="I16" s="80">
        <f t="shared" si="4"/>
        <v>1</v>
      </c>
      <c r="J16" s="80">
        <f t="shared" si="4"/>
        <v>4.6840000000000002</v>
      </c>
      <c r="K16" s="80">
        <f t="shared" si="4"/>
        <v>28.103999999999999</v>
      </c>
      <c r="L16" s="81"/>
      <c r="M16" s="78">
        <f t="shared" si="5"/>
        <v>0</v>
      </c>
      <c r="N16" s="78">
        <f t="shared" si="6"/>
        <v>0</v>
      </c>
      <c r="O16" s="78"/>
      <c r="P16" s="78">
        <v>0</v>
      </c>
      <c r="Q16" s="78">
        <f t="shared" si="7"/>
        <v>0</v>
      </c>
      <c r="R16" s="80">
        <f t="shared" si="8"/>
        <v>0</v>
      </c>
      <c r="S16" s="80">
        <f t="shared" si="8"/>
        <v>0</v>
      </c>
      <c r="T16" s="80">
        <f t="shared" si="8"/>
        <v>0</v>
      </c>
      <c r="U16" s="81">
        <v>8</v>
      </c>
      <c r="V16" s="79">
        <f t="shared" si="9"/>
        <v>37.472000000000001</v>
      </c>
      <c r="W16" s="78">
        <f t="shared" si="10"/>
        <v>224.83199999999999</v>
      </c>
      <c r="X16" s="78"/>
      <c r="Y16" s="79">
        <v>0</v>
      </c>
      <c r="Z16" s="78">
        <f t="shared" si="11"/>
        <v>0</v>
      </c>
      <c r="AA16" s="80">
        <f t="shared" si="12"/>
        <v>8</v>
      </c>
      <c r="AB16" s="80">
        <f t="shared" si="12"/>
        <v>37.472000000000001</v>
      </c>
      <c r="AC16" s="80">
        <f t="shared" si="12"/>
        <v>224.83199999999999</v>
      </c>
      <c r="AD16" s="81">
        <v>8</v>
      </c>
      <c r="AE16" s="78">
        <f t="shared" si="13"/>
        <v>37.472000000000001</v>
      </c>
      <c r="AF16" s="78">
        <f t="shared" si="14"/>
        <v>224.83199999999999</v>
      </c>
      <c r="AG16" s="78"/>
      <c r="AH16" s="78">
        <v>0</v>
      </c>
      <c r="AI16" s="78">
        <f t="shared" si="15"/>
        <v>0</v>
      </c>
      <c r="AJ16" s="78">
        <f t="shared" si="16"/>
        <v>8</v>
      </c>
      <c r="AK16" s="78">
        <f t="shared" si="16"/>
        <v>37.472000000000001</v>
      </c>
      <c r="AL16" s="78">
        <f t="shared" si="16"/>
        <v>224.83199999999999</v>
      </c>
      <c r="AM16" s="81">
        <v>9</v>
      </c>
      <c r="AN16" s="79">
        <f t="shared" si="17"/>
        <v>42.155999999999999</v>
      </c>
      <c r="AO16" s="82">
        <f t="shared" si="18"/>
        <v>252.93599999999998</v>
      </c>
      <c r="AP16" s="78"/>
      <c r="AQ16" s="82"/>
      <c r="AR16" s="78">
        <f t="shared" si="19"/>
        <v>0</v>
      </c>
      <c r="AS16" s="82">
        <f t="shared" si="20"/>
        <v>9</v>
      </c>
      <c r="AT16" s="78">
        <f t="shared" si="20"/>
        <v>42.155999999999999</v>
      </c>
      <c r="AU16" s="82">
        <f t="shared" si="20"/>
        <v>252.93599999999998</v>
      </c>
      <c r="AV16" s="81"/>
      <c r="AW16" s="78">
        <f t="shared" si="0"/>
        <v>0</v>
      </c>
      <c r="AX16" s="82">
        <f t="shared" si="21"/>
        <v>0</v>
      </c>
      <c r="AY16" s="78"/>
      <c r="AZ16" s="82"/>
      <c r="BA16" s="78">
        <f t="shared" si="22"/>
        <v>0</v>
      </c>
      <c r="BB16" s="82">
        <f t="shared" si="23"/>
        <v>0</v>
      </c>
      <c r="BC16" s="78">
        <f t="shared" si="23"/>
        <v>0</v>
      </c>
      <c r="BD16" s="82">
        <f t="shared" si="23"/>
        <v>0</v>
      </c>
      <c r="BE16" s="83">
        <f t="shared" si="24"/>
        <v>18</v>
      </c>
      <c r="BF16" s="84">
        <f t="shared" si="25"/>
        <v>84.311999999999998</v>
      </c>
      <c r="BG16" s="83">
        <f t="shared" si="26"/>
        <v>505.87199999999996</v>
      </c>
      <c r="BH16" s="83">
        <f t="shared" si="27"/>
        <v>0</v>
      </c>
      <c r="BI16" s="83">
        <f t="shared" si="27"/>
        <v>0</v>
      </c>
      <c r="BJ16" s="83">
        <f t="shared" si="28"/>
        <v>0</v>
      </c>
      <c r="BK16" s="83">
        <f t="shared" si="29"/>
        <v>18</v>
      </c>
      <c r="BL16" s="83">
        <f t="shared" si="29"/>
        <v>84.311999999999998</v>
      </c>
      <c r="BM16" s="84">
        <f t="shared" si="29"/>
        <v>505.87199999999996</v>
      </c>
      <c r="BN16" s="185">
        <f t="shared" si="30"/>
        <v>252.93599999999998</v>
      </c>
      <c r="BO16" s="188">
        <f t="shared" si="31"/>
        <v>252.9</v>
      </c>
    </row>
    <row r="17" spans="1:67" ht="16.5">
      <c r="A17" s="6">
        <v>10</v>
      </c>
      <c r="B17" s="183" t="s">
        <v>712</v>
      </c>
      <c r="C17" s="78"/>
      <c r="D17" s="78">
        <f t="shared" si="1"/>
        <v>0</v>
      </c>
      <c r="E17" s="78">
        <f t="shared" si="2"/>
        <v>0</v>
      </c>
      <c r="F17" s="78">
        <v>1</v>
      </c>
      <c r="G17" s="79">
        <v>2.1</v>
      </c>
      <c r="H17" s="78">
        <f t="shared" si="3"/>
        <v>12.600000000000001</v>
      </c>
      <c r="I17" s="80">
        <f t="shared" si="4"/>
        <v>1</v>
      </c>
      <c r="J17" s="80">
        <f t="shared" si="4"/>
        <v>2.1</v>
      </c>
      <c r="K17" s="80">
        <f t="shared" si="4"/>
        <v>12.600000000000001</v>
      </c>
      <c r="L17" s="81"/>
      <c r="M17" s="78">
        <f t="shared" si="5"/>
        <v>0</v>
      </c>
      <c r="N17" s="78">
        <f t="shared" si="6"/>
        <v>0</v>
      </c>
      <c r="O17" s="78">
        <v>1</v>
      </c>
      <c r="P17" s="78">
        <v>2.1</v>
      </c>
      <c r="Q17" s="78">
        <f t="shared" si="7"/>
        <v>12.600000000000001</v>
      </c>
      <c r="R17" s="80">
        <f t="shared" si="8"/>
        <v>1</v>
      </c>
      <c r="S17" s="80">
        <f t="shared" si="8"/>
        <v>2.1</v>
      </c>
      <c r="T17" s="80">
        <f t="shared" si="8"/>
        <v>12.600000000000001</v>
      </c>
      <c r="U17" s="81">
        <v>3</v>
      </c>
      <c r="V17" s="79">
        <f t="shared" si="9"/>
        <v>14.052</v>
      </c>
      <c r="W17" s="78">
        <f t="shared" si="10"/>
        <v>84.311999999999998</v>
      </c>
      <c r="X17" s="78"/>
      <c r="Y17" s="79">
        <v>0</v>
      </c>
      <c r="Z17" s="78">
        <f t="shared" si="11"/>
        <v>0</v>
      </c>
      <c r="AA17" s="80">
        <f t="shared" si="12"/>
        <v>3</v>
      </c>
      <c r="AB17" s="80">
        <f t="shared" si="12"/>
        <v>14.052</v>
      </c>
      <c r="AC17" s="80">
        <f t="shared" si="12"/>
        <v>84.311999999999998</v>
      </c>
      <c r="AD17" s="81"/>
      <c r="AE17" s="78">
        <f t="shared" si="13"/>
        <v>0</v>
      </c>
      <c r="AF17" s="78">
        <f t="shared" si="14"/>
        <v>0</v>
      </c>
      <c r="AG17" s="78"/>
      <c r="AH17" s="78">
        <v>0</v>
      </c>
      <c r="AI17" s="78">
        <f t="shared" si="15"/>
        <v>0</v>
      </c>
      <c r="AJ17" s="78">
        <f t="shared" si="16"/>
        <v>0</v>
      </c>
      <c r="AK17" s="78">
        <f t="shared" si="16"/>
        <v>0</v>
      </c>
      <c r="AL17" s="78">
        <f t="shared" si="16"/>
        <v>0</v>
      </c>
      <c r="AM17" s="81"/>
      <c r="AN17" s="79">
        <f t="shared" si="17"/>
        <v>0</v>
      </c>
      <c r="AO17" s="82">
        <f t="shared" si="18"/>
        <v>0</v>
      </c>
      <c r="AP17" s="78"/>
      <c r="AQ17" s="82"/>
      <c r="AR17" s="78">
        <f t="shared" si="19"/>
        <v>0</v>
      </c>
      <c r="AS17" s="82">
        <f t="shared" si="20"/>
        <v>0</v>
      </c>
      <c r="AT17" s="78">
        <f t="shared" si="20"/>
        <v>0</v>
      </c>
      <c r="AU17" s="82">
        <f t="shared" si="20"/>
        <v>0</v>
      </c>
      <c r="AV17" s="81"/>
      <c r="AW17" s="78">
        <f t="shared" si="0"/>
        <v>0</v>
      </c>
      <c r="AX17" s="82">
        <f t="shared" si="21"/>
        <v>0</v>
      </c>
      <c r="AY17" s="78"/>
      <c r="AZ17" s="82"/>
      <c r="BA17" s="78">
        <f t="shared" si="22"/>
        <v>0</v>
      </c>
      <c r="BB17" s="82">
        <f t="shared" si="23"/>
        <v>0</v>
      </c>
      <c r="BC17" s="78">
        <f t="shared" si="23"/>
        <v>0</v>
      </c>
      <c r="BD17" s="82">
        <f t="shared" si="23"/>
        <v>0</v>
      </c>
      <c r="BE17" s="83">
        <f t="shared" si="24"/>
        <v>3</v>
      </c>
      <c r="BF17" s="84">
        <f t="shared" si="25"/>
        <v>14.052</v>
      </c>
      <c r="BG17" s="83">
        <f t="shared" si="26"/>
        <v>84.311999999999998</v>
      </c>
      <c r="BH17" s="83">
        <f t="shared" si="27"/>
        <v>1</v>
      </c>
      <c r="BI17" s="83">
        <f t="shared" si="27"/>
        <v>2.1</v>
      </c>
      <c r="BJ17" s="83">
        <f t="shared" si="28"/>
        <v>12.600000000000001</v>
      </c>
      <c r="BK17" s="83">
        <f t="shared" si="29"/>
        <v>4</v>
      </c>
      <c r="BL17" s="83">
        <f t="shared" si="29"/>
        <v>16.152000000000001</v>
      </c>
      <c r="BM17" s="84">
        <f t="shared" si="29"/>
        <v>96.912000000000006</v>
      </c>
      <c r="BN17" s="185">
        <f t="shared" si="30"/>
        <v>48.456000000000003</v>
      </c>
      <c r="BO17" s="188">
        <f t="shared" si="31"/>
        <v>48.5</v>
      </c>
    </row>
    <row r="18" spans="1:67" ht="16.5">
      <c r="A18" s="6">
        <v>11</v>
      </c>
      <c r="B18" s="183" t="s">
        <v>713</v>
      </c>
      <c r="C18" s="78"/>
      <c r="D18" s="78">
        <f t="shared" si="1"/>
        <v>0</v>
      </c>
      <c r="E18" s="78">
        <f t="shared" si="2"/>
        <v>0</v>
      </c>
      <c r="F18" s="78"/>
      <c r="G18" s="79">
        <v>0</v>
      </c>
      <c r="H18" s="78">
        <f t="shared" si="3"/>
        <v>0</v>
      </c>
      <c r="I18" s="80">
        <f t="shared" si="4"/>
        <v>0</v>
      </c>
      <c r="J18" s="80">
        <f t="shared" si="4"/>
        <v>0</v>
      </c>
      <c r="K18" s="80">
        <f t="shared" si="4"/>
        <v>0</v>
      </c>
      <c r="L18" s="81"/>
      <c r="M18" s="78">
        <f t="shared" si="5"/>
        <v>0</v>
      </c>
      <c r="N18" s="78">
        <f t="shared" si="6"/>
        <v>0</v>
      </c>
      <c r="O18" s="78"/>
      <c r="P18" s="78">
        <v>0</v>
      </c>
      <c r="Q18" s="78">
        <f t="shared" si="7"/>
        <v>0</v>
      </c>
      <c r="R18" s="80">
        <f t="shared" si="8"/>
        <v>0</v>
      </c>
      <c r="S18" s="80">
        <f t="shared" si="8"/>
        <v>0</v>
      </c>
      <c r="T18" s="80">
        <f t="shared" si="8"/>
        <v>0</v>
      </c>
      <c r="U18" s="81"/>
      <c r="V18" s="79">
        <f t="shared" si="9"/>
        <v>0</v>
      </c>
      <c r="W18" s="78">
        <f t="shared" si="10"/>
        <v>0</v>
      </c>
      <c r="X18" s="78"/>
      <c r="Y18" s="79">
        <v>0</v>
      </c>
      <c r="Z18" s="78">
        <f t="shared" si="11"/>
        <v>0</v>
      </c>
      <c r="AA18" s="80">
        <f t="shared" si="12"/>
        <v>0</v>
      </c>
      <c r="AB18" s="80">
        <f t="shared" si="12"/>
        <v>0</v>
      </c>
      <c r="AC18" s="80">
        <f t="shared" si="12"/>
        <v>0</v>
      </c>
      <c r="AD18" s="81"/>
      <c r="AE18" s="78">
        <f t="shared" si="13"/>
        <v>0</v>
      </c>
      <c r="AF18" s="78">
        <f t="shared" si="14"/>
        <v>0</v>
      </c>
      <c r="AG18" s="78">
        <v>3</v>
      </c>
      <c r="AH18" s="78">
        <v>3.3000000000000003</v>
      </c>
      <c r="AI18" s="78">
        <f t="shared" si="15"/>
        <v>19.8</v>
      </c>
      <c r="AJ18" s="78">
        <f t="shared" si="16"/>
        <v>3</v>
      </c>
      <c r="AK18" s="78">
        <f t="shared" si="16"/>
        <v>3.3000000000000003</v>
      </c>
      <c r="AL18" s="78">
        <f t="shared" si="16"/>
        <v>19.8</v>
      </c>
      <c r="AM18" s="81"/>
      <c r="AN18" s="79">
        <f t="shared" si="17"/>
        <v>0</v>
      </c>
      <c r="AO18" s="82">
        <f t="shared" si="18"/>
        <v>0</v>
      </c>
      <c r="AP18" s="78"/>
      <c r="AQ18" s="82"/>
      <c r="AR18" s="78">
        <f t="shared" si="19"/>
        <v>0</v>
      </c>
      <c r="AS18" s="82">
        <f t="shared" si="20"/>
        <v>0</v>
      </c>
      <c r="AT18" s="78">
        <f t="shared" si="20"/>
        <v>0</v>
      </c>
      <c r="AU18" s="82">
        <f t="shared" si="20"/>
        <v>0</v>
      </c>
      <c r="AV18" s="81"/>
      <c r="AW18" s="78">
        <f t="shared" si="0"/>
        <v>0</v>
      </c>
      <c r="AX18" s="82">
        <f t="shared" si="21"/>
        <v>0</v>
      </c>
      <c r="AY18" s="78"/>
      <c r="AZ18" s="82"/>
      <c r="BA18" s="78">
        <f t="shared" si="22"/>
        <v>0</v>
      </c>
      <c r="BB18" s="82">
        <f t="shared" si="23"/>
        <v>0</v>
      </c>
      <c r="BC18" s="78">
        <f t="shared" si="23"/>
        <v>0</v>
      </c>
      <c r="BD18" s="82">
        <f t="shared" si="23"/>
        <v>0</v>
      </c>
      <c r="BE18" s="83">
        <f t="shared" si="24"/>
        <v>0</v>
      </c>
      <c r="BF18" s="84">
        <f t="shared" si="25"/>
        <v>0</v>
      </c>
      <c r="BG18" s="83">
        <f t="shared" si="26"/>
        <v>0</v>
      </c>
      <c r="BH18" s="83">
        <f t="shared" si="27"/>
        <v>0</v>
      </c>
      <c r="BI18" s="83">
        <f t="shared" si="27"/>
        <v>0</v>
      </c>
      <c r="BJ18" s="83">
        <f t="shared" si="28"/>
        <v>0</v>
      </c>
      <c r="BK18" s="83">
        <f t="shared" si="29"/>
        <v>0</v>
      </c>
      <c r="BL18" s="83">
        <f t="shared" si="29"/>
        <v>0</v>
      </c>
      <c r="BM18" s="84">
        <f t="shared" si="29"/>
        <v>0</v>
      </c>
      <c r="BN18" s="185">
        <f t="shared" si="30"/>
        <v>0</v>
      </c>
      <c r="BO18" s="188">
        <f t="shared" si="31"/>
        <v>0</v>
      </c>
    </row>
    <row r="19" spans="1:67" ht="16.5">
      <c r="A19" s="6">
        <v>12</v>
      </c>
      <c r="B19" s="183" t="s">
        <v>714</v>
      </c>
      <c r="C19" s="78">
        <v>3</v>
      </c>
      <c r="D19" s="78">
        <f t="shared" si="1"/>
        <v>14.052</v>
      </c>
      <c r="E19" s="78">
        <f t="shared" si="2"/>
        <v>84.311999999999998</v>
      </c>
      <c r="F19" s="78"/>
      <c r="G19" s="79">
        <v>0</v>
      </c>
      <c r="H19" s="78">
        <f t="shared" si="3"/>
        <v>0</v>
      </c>
      <c r="I19" s="80">
        <f t="shared" si="4"/>
        <v>3</v>
      </c>
      <c r="J19" s="80">
        <f t="shared" si="4"/>
        <v>14.052</v>
      </c>
      <c r="K19" s="80">
        <f t="shared" si="4"/>
        <v>84.311999999999998</v>
      </c>
      <c r="L19" s="81"/>
      <c r="M19" s="78">
        <f t="shared" si="5"/>
        <v>0</v>
      </c>
      <c r="N19" s="78">
        <f t="shared" si="6"/>
        <v>0</v>
      </c>
      <c r="O19" s="78"/>
      <c r="P19" s="78">
        <v>0</v>
      </c>
      <c r="Q19" s="78">
        <f t="shared" si="7"/>
        <v>0</v>
      </c>
      <c r="R19" s="80">
        <f t="shared" si="8"/>
        <v>0</v>
      </c>
      <c r="S19" s="80">
        <f t="shared" si="8"/>
        <v>0</v>
      </c>
      <c r="T19" s="80">
        <f t="shared" si="8"/>
        <v>0</v>
      </c>
      <c r="U19" s="81">
        <v>315</v>
      </c>
      <c r="V19" s="79">
        <f t="shared" si="9"/>
        <v>1475.46</v>
      </c>
      <c r="W19" s="78">
        <f t="shared" si="10"/>
        <v>8852.76</v>
      </c>
      <c r="X19" s="78">
        <v>5</v>
      </c>
      <c r="Y19" s="79">
        <v>10.5</v>
      </c>
      <c r="Z19" s="78">
        <f t="shared" si="11"/>
        <v>63</v>
      </c>
      <c r="AA19" s="80">
        <f t="shared" si="12"/>
        <v>320</v>
      </c>
      <c r="AB19" s="80">
        <f t="shared" si="12"/>
        <v>1485.96</v>
      </c>
      <c r="AC19" s="80">
        <f t="shared" si="12"/>
        <v>8915.76</v>
      </c>
      <c r="AD19" s="81">
        <v>136</v>
      </c>
      <c r="AE19" s="78">
        <f t="shared" si="13"/>
        <v>637.024</v>
      </c>
      <c r="AF19" s="78">
        <f t="shared" si="14"/>
        <v>3822.1440000000002</v>
      </c>
      <c r="AG19" s="78">
        <v>10</v>
      </c>
      <c r="AH19" s="78">
        <v>11</v>
      </c>
      <c r="AI19" s="78">
        <f t="shared" si="15"/>
        <v>66</v>
      </c>
      <c r="AJ19" s="78">
        <f t="shared" si="16"/>
        <v>146</v>
      </c>
      <c r="AK19" s="78">
        <f t="shared" si="16"/>
        <v>648.024</v>
      </c>
      <c r="AL19" s="78">
        <f t="shared" si="16"/>
        <v>3888.1440000000002</v>
      </c>
      <c r="AM19" s="81"/>
      <c r="AN19" s="79">
        <f t="shared" si="17"/>
        <v>0</v>
      </c>
      <c r="AO19" s="82">
        <f t="shared" si="18"/>
        <v>0</v>
      </c>
      <c r="AP19" s="78"/>
      <c r="AQ19" s="82"/>
      <c r="AR19" s="78">
        <f t="shared" si="19"/>
        <v>0</v>
      </c>
      <c r="AS19" s="82">
        <f t="shared" si="20"/>
        <v>0</v>
      </c>
      <c r="AT19" s="78">
        <f t="shared" si="20"/>
        <v>0</v>
      </c>
      <c r="AU19" s="82">
        <f t="shared" si="20"/>
        <v>0</v>
      </c>
      <c r="AV19" s="81"/>
      <c r="AW19" s="78">
        <f t="shared" si="0"/>
        <v>0</v>
      </c>
      <c r="AX19" s="82">
        <f t="shared" si="21"/>
        <v>0</v>
      </c>
      <c r="AY19" s="78"/>
      <c r="AZ19" s="82"/>
      <c r="BA19" s="78">
        <f t="shared" si="22"/>
        <v>0</v>
      </c>
      <c r="BB19" s="82">
        <f t="shared" si="23"/>
        <v>0</v>
      </c>
      <c r="BC19" s="78">
        <f t="shared" si="23"/>
        <v>0</v>
      </c>
      <c r="BD19" s="82">
        <f t="shared" si="23"/>
        <v>0</v>
      </c>
      <c r="BE19" s="83">
        <f t="shared" si="24"/>
        <v>318</v>
      </c>
      <c r="BF19" s="84">
        <f t="shared" si="25"/>
        <v>1489.5119999999999</v>
      </c>
      <c r="BG19" s="83">
        <f t="shared" si="26"/>
        <v>8937.0720000000001</v>
      </c>
      <c r="BH19" s="83">
        <f t="shared" si="27"/>
        <v>5</v>
      </c>
      <c r="BI19" s="83">
        <f t="shared" si="27"/>
        <v>10.5</v>
      </c>
      <c r="BJ19" s="83">
        <f t="shared" si="28"/>
        <v>63</v>
      </c>
      <c r="BK19" s="83">
        <f t="shared" si="29"/>
        <v>323</v>
      </c>
      <c r="BL19" s="83">
        <f t="shared" si="29"/>
        <v>1500.0119999999999</v>
      </c>
      <c r="BM19" s="84">
        <f t="shared" si="29"/>
        <v>9000.0720000000001</v>
      </c>
      <c r="BN19" s="185">
        <f t="shared" si="30"/>
        <v>4500.0360000000001</v>
      </c>
      <c r="BO19" s="188">
        <f t="shared" si="31"/>
        <v>4500</v>
      </c>
    </row>
    <row r="20" spans="1:67" ht="16.5">
      <c r="A20" s="6">
        <v>13</v>
      </c>
      <c r="B20" s="183" t="s">
        <v>715</v>
      </c>
      <c r="C20" s="78">
        <v>3</v>
      </c>
      <c r="D20" s="78">
        <f t="shared" si="1"/>
        <v>14.052</v>
      </c>
      <c r="E20" s="78">
        <f t="shared" si="2"/>
        <v>84.311999999999998</v>
      </c>
      <c r="F20" s="78">
        <v>1</v>
      </c>
      <c r="G20" s="79">
        <v>2.1</v>
      </c>
      <c r="H20" s="78">
        <f t="shared" si="3"/>
        <v>12.600000000000001</v>
      </c>
      <c r="I20" s="80">
        <f t="shared" si="4"/>
        <v>4</v>
      </c>
      <c r="J20" s="80">
        <f t="shared" si="4"/>
        <v>16.152000000000001</v>
      </c>
      <c r="K20" s="80">
        <f t="shared" si="4"/>
        <v>96.912000000000006</v>
      </c>
      <c r="L20" s="81"/>
      <c r="M20" s="78">
        <f t="shared" si="5"/>
        <v>0</v>
      </c>
      <c r="N20" s="78">
        <f t="shared" si="6"/>
        <v>0</v>
      </c>
      <c r="O20" s="78">
        <v>3</v>
      </c>
      <c r="P20" s="78">
        <v>6.3000000000000007</v>
      </c>
      <c r="Q20" s="78">
        <f t="shared" si="7"/>
        <v>37.800000000000004</v>
      </c>
      <c r="R20" s="80">
        <f t="shared" si="8"/>
        <v>3</v>
      </c>
      <c r="S20" s="80">
        <f t="shared" si="8"/>
        <v>6.3000000000000007</v>
      </c>
      <c r="T20" s="80">
        <f t="shared" si="8"/>
        <v>37.800000000000004</v>
      </c>
      <c r="U20" s="81">
        <v>5</v>
      </c>
      <c r="V20" s="79">
        <f t="shared" si="9"/>
        <v>23.42</v>
      </c>
      <c r="W20" s="78">
        <f t="shared" si="10"/>
        <v>140.52000000000001</v>
      </c>
      <c r="X20" s="78"/>
      <c r="Y20" s="79">
        <v>0</v>
      </c>
      <c r="Z20" s="78">
        <f t="shared" si="11"/>
        <v>0</v>
      </c>
      <c r="AA20" s="80">
        <f t="shared" si="12"/>
        <v>5</v>
      </c>
      <c r="AB20" s="80">
        <f t="shared" si="12"/>
        <v>23.42</v>
      </c>
      <c r="AC20" s="80">
        <f t="shared" si="12"/>
        <v>140.52000000000001</v>
      </c>
      <c r="AD20" s="81"/>
      <c r="AE20" s="78">
        <f t="shared" si="13"/>
        <v>0</v>
      </c>
      <c r="AF20" s="78">
        <f t="shared" si="14"/>
        <v>0</v>
      </c>
      <c r="AG20" s="78"/>
      <c r="AH20" s="78">
        <v>0</v>
      </c>
      <c r="AI20" s="78">
        <f t="shared" si="15"/>
        <v>0</v>
      </c>
      <c r="AJ20" s="78">
        <f t="shared" si="16"/>
        <v>0</v>
      </c>
      <c r="AK20" s="78">
        <f t="shared" si="16"/>
        <v>0</v>
      </c>
      <c r="AL20" s="78">
        <f t="shared" si="16"/>
        <v>0</v>
      </c>
      <c r="AM20" s="81"/>
      <c r="AN20" s="79">
        <f t="shared" si="17"/>
        <v>0</v>
      </c>
      <c r="AO20" s="82">
        <f t="shared" si="18"/>
        <v>0</v>
      </c>
      <c r="AP20" s="78"/>
      <c r="AQ20" s="82"/>
      <c r="AR20" s="78">
        <f t="shared" si="19"/>
        <v>0</v>
      </c>
      <c r="AS20" s="82">
        <f t="shared" si="20"/>
        <v>0</v>
      </c>
      <c r="AT20" s="78">
        <f t="shared" si="20"/>
        <v>0</v>
      </c>
      <c r="AU20" s="82">
        <f t="shared" si="20"/>
        <v>0</v>
      </c>
      <c r="AV20" s="81"/>
      <c r="AW20" s="78">
        <f t="shared" si="0"/>
        <v>0</v>
      </c>
      <c r="AX20" s="82">
        <f t="shared" si="21"/>
        <v>0</v>
      </c>
      <c r="AY20" s="78"/>
      <c r="AZ20" s="82"/>
      <c r="BA20" s="78">
        <f t="shared" si="22"/>
        <v>0</v>
      </c>
      <c r="BB20" s="82">
        <f t="shared" si="23"/>
        <v>0</v>
      </c>
      <c r="BC20" s="78">
        <f t="shared" si="23"/>
        <v>0</v>
      </c>
      <c r="BD20" s="82">
        <f t="shared" si="23"/>
        <v>0</v>
      </c>
      <c r="BE20" s="83">
        <f t="shared" si="24"/>
        <v>8</v>
      </c>
      <c r="BF20" s="84">
        <f t="shared" si="25"/>
        <v>37.472000000000001</v>
      </c>
      <c r="BG20" s="83">
        <f t="shared" si="26"/>
        <v>224.83199999999999</v>
      </c>
      <c r="BH20" s="83">
        <f t="shared" si="27"/>
        <v>1</v>
      </c>
      <c r="BI20" s="83">
        <f t="shared" si="27"/>
        <v>2.1</v>
      </c>
      <c r="BJ20" s="83">
        <f t="shared" si="28"/>
        <v>12.600000000000001</v>
      </c>
      <c r="BK20" s="83">
        <f t="shared" si="29"/>
        <v>9</v>
      </c>
      <c r="BL20" s="83">
        <f t="shared" si="29"/>
        <v>39.572000000000003</v>
      </c>
      <c r="BM20" s="84">
        <f t="shared" si="29"/>
        <v>237.43199999999999</v>
      </c>
      <c r="BN20" s="185">
        <f t="shared" si="30"/>
        <v>118.71599999999999</v>
      </c>
      <c r="BO20" s="188">
        <f t="shared" si="31"/>
        <v>118.7</v>
      </c>
    </row>
    <row r="21" spans="1:67" ht="16.5">
      <c r="A21" s="6">
        <v>14</v>
      </c>
      <c r="B21" s="183" t="s">
        <v>716</v>
      </c>
      <c r="C21" s="78"/>
      <c r="D21" s="78">
        <f t="shared" si="1"/>
        <v>0</v>
      </c>
      <c r="E21" s="78">
        <f t="shared" si="2"/>
        <v>0</v>
      </c>
      <c r="F21" s="78">
        <v>2</v>
      </c>
      <c r="G21" s="79">
        <v>4.2</v>
      </c>
      <c r="H21" s="78">
        <f t="shared" si="3"/>
        <v>25.200000000000003</v>
      </c>
      <c r="I21" s="80">
        <f t="shared" si="4"/>
        <v>2</v>
      </c>
      <c r="J21" s="80">
        <f t="shared" si="4"/>
        <v>4.2</v>
      </c>
      <c r="K21" s="80">
        <f t="shared" si="4"/>
        <v>25.200000000000003</v>
      </c>
      <c r="L21" s="81"/>
      <c r="M21" s="78">
        <f t="shared" si="5"/>
        <v>0</v>
      </c>
      <c r="N21" s="78">
        <f t="shared" si="6"/>
        <v>0</v>
      </c>
      <c r="O21" s="78"/>
      <c r="P21" s="78">
        <v>0</v>
      </c>
      <c r="Q21" s="78">
        <f t="shared" si="7"/>
        <v>0</v>
      </c>
      <c r="R21" s="80">
        <f t="shared" si="8"/>
        <v>0</v>
      </c>
      <c r="S21" s="80">
        <f t="shared" si="8"/>
        <v>0</v>
      </c>
      <c r="T21" s="80">
        <f t="shared" si="8"/>
        <v>0</v>
      </c>
      <c r="U21" s="81"/>
      <c r="V21" s="79">
        <f t="shared" si="9"/>
        <v>0</v>
      </c>
      <c r="W21" s="78">
        <f t="shared" si="10"/>
        <v>0</v>
      </c>
      <c r="X21" s="78"/>
      <c r="Y21" s="79">
        <v>0</v>
      </c>
      <c r="Z21" s="78">
        <f t="shared" si="11"/>
        <v>0</v>
      </c>
      <c r="AA21" s="80">
        <f t="shared" si="12"/>
        <v>0</v>
      </c>
      <c r="AB21" s="80">
        <f t="shared" si="12"/>
        <v>0</v>
      </c>
      <c r="AC21" s="80">
        <f t="shared" si="12"/>
        <v>0</v>
      </c>
      <c r="AD21" s="81"/>
      <c r="AE21" s="78">
        <f t="shared" si="13"/>
        <v>0</v>
      </c>
      <c r="AF21" s="78">
        <f t="shared" si="14"/>
        <v>0</v>
      </c>
      <c r="AG21" s="78"/>
      <c r="AH21" s="78">
        <v>0</v>
      </c>
      <c r="AI21" s="78">
        <f t="shared" si="15"/>
        <v>0</v>
      </c>
      <c r="AJ21" s="78">
        <f t="shared" si="16"/>
        <v>0</v>
      </c>
      <c r="AK21" s="78">
        <f t="shared" si="16"/>
        <v>0</v>
      </c>
      <c r="AL21" s="78">
        <f t="shared" si="16"/>
        <v>0</v>
      </c>
      <c r="AM21" s="81"/>
      <c r="AN21" s="79">
        <f t="shared" si="17"/>
        <v>0</v>
      </c>
      <c r="AO21" s="82">
        <f t="shared" si="18"/>
        <v>0</v>
      </c>
      <c r="AP21" s="78"/>
      <c r="AQ21" s="82"/>
      <c r="AR21" s="78">
        <f t="shared" si="19"/>
        <v>0</v>
      </c>
      <c r="AS21" s="82">
        <f t="shared" si="20"/>
        <v>0</v>
      </c>
      <c r="AT21" s="78">
        <f t="shared" si="20"/>
        <v>0</v>
      </c>
      <c r="AU21" s="82">
        <f t="shared" si="20"/>
        <v>0</v>
      </c>
      <c r="AV21" s="81"/>
      <c r="AW21" s="78">
        <f t="shared" si="0"/>
        <v>0</v>
      </c>
      <c r="AX21" s="82">
        <f t="shared" si="21"/>
        <v>0</v>
      </c>
      <c r="AY21" s="78"/>
      <c r="AZ21" s="82"/>
      <c r="BA21" s="78">
        <f t="shared" si="22"/>
        <v>0</v>
      </c>
      <c r="BB21" s="82">
        <f t="shared" si="23"/>
        <v>0</v>
      </c>
      <c r="BC21" s="78">
        <f t="shared" si="23"/>
        <v>0</v>
      </c>
      <c r="BD21" s="82">
        <f t="shared" si="23"/>
        <v>0</v>
      </c>
      <c r="BE21" s="83">
        <f t="shared" si="24"/>
        <v>0</v>
      </c>
      <c r="BF21" s="84">
        <f t="shared" si="25"/>
        <v>0</v>
      </c>
      <c r="BG21" s="83">
        <f t="shared" si="26"/>
        <v>0</v>
      </c>
      <c r="BH21" s="83">
        <f t="shared" si="27"/>
        <v>2</v>
      </c>
      <c r="BI21" s="83">
        <f t="shared" si="27"/>
        <v>4.2</v>
      </c>
      <c r="BJ21" s="83">
        <f t="shared" si="28"/>
        <v>25.200000000000003</v>
      </c>
      <c r="BK21" s="83">
        <f t="shared" si="29"/>
        <v>2</v>
      </c>
      <c r="BL21" s="83">
        <f t="shared" si="29"/>
        <v>4.2</v>
      </c>
      <c r="BM21" s="84">
        <f t="shared" si="29"/>
        <v>25.200000000000003</v>
      </c>
      <c r="BN21" s="185">
        <f t="shared" si="30"/>
        <v>12.600000000000001</v>
      </c>
      <c r="BO21" s="188">
        <f t="shared" si="31"/>
        <v>12.6</v>
      </c>
    </row>
    <row r="22" spans="1:67" ht="16.5">
      <c r="A22" s="6">
        <v>15</v>
      </c>
      <c r="B22" s="183" t="s">
        <v>717</v>
      </c>
      <c r="C22" s="78"/>
      <c r="D22" s="78">
        <f t="shared" si="1"/>
        <v>0</v>
      </c>
      <c r="E22" s="78">
        <f t="shared" si="2"/>
        <v>0</v>
      </c>
      <c r="F22" s="78"/>
      <c r="G22" s="79">
        <v>0</v>
      </c>
      <c r="H22" s="78">
        <f t="shared" si="3"/>
        <v>0</v>
      </c>
      <c r="I22" s="80">
        <f t="shared" si="4"/>
        <v>0</v>
      </c>
      <c r="J22" s="80">
        <f t="shared" si="4"/>
        <v>0</v>
      </c>
      <c r="K22" s="80">
        <f t="shared" si="4"/>
        <v>0</v>
      </c>
      <c r="L22" s="81"/>
      <c r="M22" s="78">
        <f t="shared" si="5"/>
        <v>0</v>
      </c>
      <c r="N22" s="78">
        <f t="shared" si="6"/>
        <v>0</v>
      </c>
      <c r="O22" s="78"/>
      <c r="P22" s="78">
        <v>0</v>
      </c>
      <c r="Q22" s="78">
        <f t="shared" si="7"/>
        <v>0</v>
      </c>
      <c r="R22" s="80">
        <f t="shared" si="8"/>
        <v>0</v>
      </c>
      <c r="S22" s="80">
        <f t="shared" si="8"/>
        <v>0</v>
      </c>
      <c r="T22" s="80">
        <f t="shared" si="8"/>
        <v>0</v>
      </c>
      <c r="U22" s="81"/>
      <c r="V22" s="79">
        <f t="shared" si="9"/>
        <v>0</v>
      </c>
      <c r="W22" s="78">
        <f t="shared" si="10"/>
        <v>0</v>
      </c>
      <c r="X22" s="78"/>
      <c r="Y22" s="79">
        <v>0</v>
      </c>
      <c r="Z22" s="78">
        <f t="shared" si="11"/>
        <v>0</v>
      </c>
      <c r="AA22" s="80">
        <f t="shared" si="12"/>
        <v>0</v>
      </c>
      <c r="AB22" s="80">
        <f t="shared" si="12"/>
        <v>0</v>
      </c>
      <c r="AC22" s="80">
        <f t="shared" si="12"/>
        <v>0</v>
      </c>
      <c r="AD22" s="81"/>
      <c r="AE22" s="78">
        <f t="shared" si="13"/>
        <v>0</v>
      </c>
      <c r="AF22" s="78">
        <f t="shared" si="14"/>
        <v>0</v>
      </c>
      <c r="AG22" s="78"/>
      <c r="AH22" s="78">
        <v>0</v>
      </c>
      <c r="AI22" s="78">
        <f t="shared" si="15"/>
        <v>0</v>
      </c>
      <c r="AJ22" s="78">
        <f t="shared" si="16"/>
        <v>0</v>
      </c>
      <c r="AK22" s="78">
        <f t="shared" si="16"/>
        <v>0</v>
      </c>
      <c r="AL22" s="78">
        <f t="shared" si="16"/>
        <v>0</v>
      </c>
      <c r="AM22" s="81"/>
      <c r="AN22" s="79">
        <f t="shared" si="17"/>
        <v>0</v>
      </c>
      <c r="AO22" s="82">
        <f t="shared" si="18"/>
        <v>0</v>
      </c>
      <c r="AP22" s="78"/>
      <c r="AQ22" s="82"/>
      <c r="AR22" s="78">
        <f t="shared" si="19"/>
        <v>0</v>
      </c>
      <c r="AS22" s="82">
        <f t="shared" si="20"/>
        <v>0</v>
      </c>
      <c r="AT22" s="78">
        <f t="shared" si="20"/>
        <v>0</v>
      </c>
      <c r="AU22" s="82">
        <f t="shared" si="20"/>
        <v>0</v>
      </c>
      <c r="AV22" s="81"/>
      <c r="AW22" s="78">
        <f t="shared" si="0"/>
        <v>0</v>
      </c>
      <c r="AX22" s="82">
        <f t="shared" si="21"/>
        <v>0</v>
      </c>
      <c r="AY22" s="78"/>
      <c r="AZ22" s="82"/>
      <c r="BA22" s="78">
        <f t="shared" si="22"/>
        <v>0</v>
      </c>
      <c r="BB22" s="82">
        <f t="shared" si="23"/>
        <v>0</v>
      </c>
      <c r="BC22" s="78">
        <f t="shared" si="23"/>
        <v>0</v>
      </c>
      <c r="BD22" s="82">
        <f t="shared" si="23"/>
        <v>0</v>
      </c>
      <c r="BE22" s="83">
        <f t="shared" si="24"/>
        <v>0</v>
      </c>
      <c r="BF22" s="84">
        <f t="shared" si="25"/>
        <v>0</v>
      </c>
      <c r="BG22" s="83">
        <f t="shared" si="26"/>
        <v>0</v>
      </c>
      <c r="BH22" s="83">
        <f t="shared" si="27"/>
        <v>0</v>
      </c>
      <c r="BI22" s="83">
        <f t="shared" si="27"/>
        <v>0</v>
      </c>
      <c r="BJ22" s="83">
        <f t="shared" si="28"/>
        <v>0</v>
      </c>
      <c r="BK22" s="83">
        <f t="shared" si="29"/>
        <v>0</v>
      </c>
      <c r="BL22" s="83">
        <f t="shared" si="29"/>
        <v>0</v>
      </c>
      <c r="BM22" s="84">
        <f t="shared" si="29"/>
        <v>0</v>
      </c>
      <c r="BN22" s="185">
        <f t="shared" si="30"/>
        <v>0</v>
      </c>
      <c r="BO22" s="188">
        <f t="shared" si="31"/>
        <v>0</v>
      </c>
    </row>
    <row r="23" spans="1:67" ht="16.5">
      <c r="A23" s="6">
        <v>16</v>
      </c>
      <c r="B23" s="183" t="s">
        <v>718</v>
      </c>
      <c r="C23" s="78">
        <v>2</v>
      </c>
      <c r="D23" s="78">
        <f t="shared" si="1"/>
        <v>9.3680000000000003</v>
      </c>
      <c r="E23" s="78">
        <f t="shared" si="2"/>
        <v>56.207999999999998</v>
      </c>
      <c r="F23" s="78">
        <v>0</v>
      </c>
      <c r="G23" s="79">
        <v>0</v>
      </c>
      <c r="H23" s="78">
        <f t="shared" si="3"/>
        <v>0</v>
      </c>
      <c r="I23" s="80">
        <f t="shared" si="4"/>
        <v>2</v>
      </c>
      <c r="J23" s="80">
        <f t="shared" si="4"/>
        <v>9.3680000000000003</v>
      </c>
      <c r="K23" s="80">
        <f t="shared" si="4"/>
        <v>56.207999999999998</v>
      </c>
      <c r="L23" s="81"/>
      <c r="M23" s="78">
        <f t="shared" si="5"/>
        <v>0</v>
      </c>
      <c r="N23" s="78">
        <f t="shared" si="6"/>
        <v>0</v>
      </c>
      <c r="O23" s="78">
        <v>1</v>
      </c>
      <c r="P23" s="78">
        <v>2.1</v>
      </c>
      <c r="Q23" s="78">
        <f t="shared" si="7"/>
        <v>12.600000000000001</v>
      </c>
      <c r="R23" s="80">
        <f t="shared" si="8"/>
        <v>1</v>
      </c>
      <c r="S23" s="80">
        <f t="shared" si="8"/>
        <v>2.1</v>
      </c>
      <c r="T23" s="80">
        <f t="shared" si="8"/>
        <v>12.600000000000001</v>
      </c>
      <c r="U23" s="81"/>
      <c r="V23" s="79">
        <f t="shared" si="9"/>
        <v>0</v>
      </c>
      <c r="W23" s="78">
        <f t="shared" si="10"/>
        <v>0</v>
      </c>
      <c r="X23" s="78">
        <v>3</v>
      </c>
      <c r="Y23" s="79">
        <v>6.3000000000000007</v>
      </c>
      <c r="Z23" s="78">
        <f t="shared" si="11"/>
        <v>37.800000000000004</v>
      </c>
      <c r="AA23" s="80">
        <f t="shared" si="12"/>
        <v>3</v>
      </c>
      <c r="AB23" s="80">
        <f t="shared" si="12"/>
        <v>6.3000000000000007</v>
      </c>
      <c r="AC23" s="80">
        <f t="shared" si="12"/>
        <v>37.800000000000004</v>
      </c>
      <c r="AD23" s="81">
        <v>0</v>
      </c>
      <c r="AE23" s="78">
        <f t="shared" si="13"/>
        <v>0</v>
      </c>
      <c r="AF23" s="78">
        <f t="shared" si="14"/>
        <v>0</v>
      </c>
      <c r="AG23" s="78">
        <v>0</v>
      </c>
      <c r="AH23" s="78">
        <v>0</v>
      </c>
      <c r="AI23" s="78">
        <f t="shared" si="15"/>
        <v>0</v>
      </c>
      <c r="AJ23" s="78">
        <f t="shared" si="16"/>
        <v>0</v>
      </c>
      <c r="AK23" s="78">
        <f t="shared" si="16"/>
        <v>0</v>
      </c>
      <c r="AL23" s="78">
        <f t="shared" si="16"/>
        <v>0</v>
      </c>
      <c r="AM23" s="81">
        <v>1</v>
      </c>
      <c r="AN23" s="79">
        <f t="shared" si="17"/>
        <v>4.6840000000000002</v>
      </c>
      <c r="AO23" s="82">
        <f t="shared" si="18"/>
        <v>28.103999999999999</v>
      </c>
      <c r="AP23" s="78">
        <v>0</v>
      </c>
      <c r="AQ23" s="82"/>
      <c r="AR23" s="78">
        <f t="shared" si="19"/>
        <v>0</v>
      </c>
      <c r="AS23" s="82">
        <f t="shared" si="20"/>
        <v>1</v>
      </c>
      <c r="AT23" s="78">
        <f t="shared" si="20"/>
        <v>4.6840000000000002</v>
      </c>
      <c r="AU23" s="82">
        <f t="shared" si="20"/>
        <v>28.103999999999999</v>
      </c>
      <c r="AV23" s="81"/>
      <c r="AW23" s="78">
        <f t="shared" si="0"/>
        <v>0</v>
      </c>
      <c r="AX23" s="82">
        <f t="shared" si="21"/>
        <v>0</v>
      </c>
      <c r="AY23" s="78"/>
      <c r="AZ23" s="82"/>
      <c r="BA23" s="78">
        <f t="shared" si="22"/>
        <v>0</v>
      </c>
      <c r="BB23" s="82">
        <f t="shared" si="23"/>
        <v>0</v>
      </c>
      <c r="BC23" s="78">
        <f t="shared" si="23"/>
        <v>0</v>
      </c>
      <c r="BD23" s="82">
        <f t="shared" si="23"/>
        <v>0</v>
      </c>
      <c r="BE23" s="83">
        <f t="shared" si="24"/>
        <v>3</v>
      </c>
      <c r="BF23" s="84">
        <f t="shared" si="25"/>
        <v>14.052</v>
      </c>
      <c r="BG23" s="83">
        <f t="shared" si="26"/>
        <v>84.311999999999998</v>
      </c>
      <c r="BH23" s="83">
        <f t="shared" si="27"/>
        <v>3</v>
      </c>
      <c r="BI23" s="83">
        <f t="shared" si="27"/>
        <v>6.3000000000000007</v>
      </c>
      <c r="BJ23" s="83">
        <f t="shared" si="28"/>
        <v>37.800000000000004</v>
      </c>
      <c r="BK23" s="83">
        <f t="shared" si="29"/>
        <v>6</v>
      </c>
      <c r="BL23" s="83">
        <f t="shared" si="29"/>
        <v>20.352</v>
      </c>
      <c r="BM23" s="84">
        <f t="shared" si="29"/>
        <v>122.11199999999999</v>
      </c>
      <c r="BN23" s="185">
        <f t="shared" si="30"/>
        <v>61.055999999999997</v>
      </c>
      <c r="BO23" s="188">
        <f t="shared" si="31"/>
        <v>61.1</v>
      </c>
    </row>
    <row r="24" spans="1:67" ht="16.5">
      <c r="A24" s="6">
        <v>17</v>
      </c>
      <c r="B24" s="183" t="s">
        <v>719</v>
      </c>
      <c r="C24" s="78"/>
      <c r="D24" s="78">
        <f t="shared" si="1"/>
        <v>0</v>
      </c>
      <c r="E24" s="78">
        <f t="shared" si="2"/>
        <v>0</v>
      </c>
      <c r="F24" s="78"/>
      <c r="G24" s="79">
        <v>0</v>
      </c>
      <c r="H24" s="78">
        <f t="shared" si="3"/>
        <v>0</v>
      </c>
      <c r="I24" s="80">
        <f t="shared" si="4"/>
        <v>0</v>
      </c>
      <c r="J24" s="80">
        <f t="shared" si="4"/>
        <v>0</v>
      </c>
      <c r="K24" s="80">
        <f t="shared" si="4"/>
        <v>0</v>
      </c>
      <c r="L24" s="81"/>
      <c r="M24" s="78">
        <f t="shared" si="5"/>
        <v>0</v>
      </c>
      <c r="N24" s="78">
        <f t="shared" si="6"/>
        <v>0</v>
      </c>
      <c r="O24" s="78"/>
      <c r="P24" s="78">
        <v>0</v>
      </c>
      <c r="Q24" s="78">
        <f t="shared" si="7"/>
        <v>0</v>
      </c>
      <c r="R24" s="80">
        <f t="shared" si="8"/>
        <v>0</v>
      </c>
      <c r="S24" s="80">
        <f t="shared" si="8"/>
        <v>0</v>
      </c>
      <c r="T24" s="80">
        <f t="shared" si="8"/>
        <v>0</v>
      </c>
      <c r="U24" s="81"/>
      <c r="V24" s="79">
        <f t="shared" si="9"/>
        <v>0</v>
      </c>
      <c r="W24" s="78">
        <f t="shared" si="10"/>
        <v>0</v>
      </c>
      <c r="X24" s="78"/>
      <c r="Y24" s="79">
        <v>0</v>
      </c>
      <c r="Z24" s="78">
        <f t="shared" si="11"/>
        <v>0</v>
      </c>
      <c r="AA24" s="80">
        <f t="shared" si="12"/>
        <v>0</v>
      </c>
      <c r="AB24" s="80">
        <f t="shared" si="12"/>
        <v>0</v>
      </c>
      <c r="AC24" s="80">
        <f t="shared" si="12"/>
        <v>0</v>
      </c>
      <c r="AD24" s="81"/>
      <c r="AE24" s="78">
        <f t="shared" si="13"/>
        <v>0</v>
      </c>
      <c r="AF24" s="78">
        <f t="shared" si="14"/>
        <v>0</v>
      </c>
      <c r="AG24" s="78"/>
      <c r="AH24" s="78">
        <v>0</v>
      </c>
      <c r="AI24" s="78">
        <f t="shared" si="15"/>
        <v>0</v>
      </c>
      <c r="AJ24" s="78">
        <f t="shared" si="16"/>
        <v>0</v>
      </c>
      <c r="AK24" s="78">
        <f t="shared" si="16"/>
        <v>0</v>
      </c>
      <c r="AL24" s="78">
        <f t="shared" si="16"/>
        <v>0</v>
      </c>
      <c r="AM24" s="81"/>
      <c r="AN24" s="79">
        <f t="shared" si="17"/>
        <v>0</v>
      </c>
      <c r="AO24" s="82">
        <f t="shared" si="18"/>
        <v>0</v>
      </c>
      <c r="AP24" s="78"/>
      <c r="AQ24" s="82"/>
      <c r="AR24" s="78">
        <f t="shared" si="19"/>
        <v>0</v>
      </c>
      <c r="AS24" s="82">
        <f t="shared" si="20"/>
        <v>0</v>
      </c>
      <c r="AT24" s="78">
        <f t="shared" si="20"/>
        <v>0</v>
      </c>
      <c r="AU24" s="82">
        <f t="shared" si="20"/>
        <v>0</v>
      </c>
      <c r="AV24" s="81"/>
      <c r="AW24" s="78">
        <f t="shared" si="0"/>
        <v>0</v>
      </c>
      <c r="AX24" s="82">
        <f t="shared" si="21"/>
        <v>0</v>
      </c>
      <c r="AY24" s="78"/>
      <c r="AZ24" s="82"/>
      <c r="BA24" s="78">
        <f t="shared" si="22"/>
        <v>0</v>
      </c>
      <c r="BB24" s="82">
        <f t="shared" si="23"/>
        <v>0</v>
      </c>
      <c r="BC24" s="78">
        <f t="shared" si="23"/>
        <v>0</v>
      </c>
      <c r="BD24" s="82">
        <f t="shared" si="23"/>
        <v>0</v>
      </c>
      <c r="BE24" s="83">
        <f t="shared" si="24"/>
        <v>0</v>
      </c>
      <c r="BF24" s="84">
        <f t="shared" si="25"/>
        <v>0</v>
      </c>
      <c r="BG24" s="83">
        <f t="shared" si="26"/>
        <v>0</v>
      </c>
      <c r="BH24" s="83">
        <f t="shared" si="27"/>
        <v>0</v>
      </c>
      <c r="BI24" s="83">
        <f t="shared" si="27"/>
        <v>0</v>
      </c>
      <c r="BJ24" s="83">
        <f t="shared" si="28"/>
        <v>0</v>
      </c>
      <c r="BK24" s="83">
        <f t="shared" si="29"/>
        <v>0</v>
      </c>
      <c r="BL24" s="83">
        <f t="shared" si="29"/>
        <v>0</v>
      </c>
      <c r="BM24" s="84">
        <f t="shared" si="29"/>
        <v>0</v>
      </c>
      <c r="BN24" s="185">
        <f t="shared" si="30"/>
        <v>0</v>
      </c>
      <c r="BO24" s="188">
        <f t="shared" si="31"/>
        <v>0</v>
      </c>
    </row>
    <row r="25" spans="1:67" ht="16.5">
      <c r="A25" s="6">
        <v>18</v>
      </c>
      <c r="B25" s="183" t="s">
        <v>720</v>
      </c>
      <c r="C25" s="78"/>
      <c r="D25" s="78">
        <f t="shared" si="1"/>
        <v>0</v>
      </c>
      <c r="E25" s="78">
        <f t="shared" si="2"/>
        <v>0</v>
      </c>
      <c r="F25" s="78"/>
      <c r="G25" s="79">
        <v>0</v>
      </c>
      <c r="H25" s="78">
        <f t="shared" si="3"/>
        <v>0</v>
      </c>
      <c r="I25" s="80">
        <f t="shared" si="4"/>
        <v>0</v>
      </c>
      <c r="J25" s="80">
        <f t="shared" si="4"/>
        <v>0</v>
      </c>
      <c r="K25" s="80">
        <f t="shared" si="4"/>
        <v>0</v>
      </c>
      <c r="L25" s="81"/>
      <c r="M25" s="78">
        <f t="shared" si="5"/>
        <v>0</v>
      </c>
      <c r="N25" s="78">
        <f t="shared" si="6"/>
        <v>0</v>
      </c>
      <c r="O25" s="78"/>
      <c r="P25" s="78">
        <v>0</v>
      </c>
      <c r="Q25" s="78">
        <f t="shared" si="7"/>
        <v>0</v>
      </c>
      <c r="R25" s="80">
        <f t="shared" si="8"/>
        <v>0</v>
      </c>
      <c r="S25" s="80">
        <f t="shared" si="8"/>
        <v>0</v>
      </c>
      <c r="T25" s="80">
        <f t="shared" si="8"/>
        <v>0</v>
      </c>
      <c r="U25" s="81">
        <v>144</v>
      </c>
      <c r="V25" s="79">
        <f t="shared" si="9"/>
        <v>674.49599999999998</v>
      </c>
      <c r="W25" s="78">
        <f t="shared" si="10"/>
        <v>4046.9759999999997</v>
      </c>
      <c r="X25" s="78">
        <v>9</v>
      </c>
      <c r="Y25" s="79">
        <v>18.900000000000002</v>
      </c>
      <c r="Z25" s="78">
        <f t="shared" si="11"/>
        <v>113.4</v>
      </c>
      <c r="AA25" s="80">
        <f t="shared" si="12"/>
        <v>153</v>
      </c>
      <c r="AB25" s="80">
        <f t="shared" si="12"/>
        <v>693.39599999999996</v>
      </c>
      <c r="AC25" s="80">
        <f t="shared" si="12"/>
        <v>4160.3759999999993</v>
      </c>
      <c r="AD25" s="81">
        <v>88</v>
      </c>
      <c r="AE25" s="78">
        <f t="shared" si="13"/>
        <v>412.19200000000001</v>
      </c>
      <c r="AF25" s="78">
        <f t="shared" si="14"/>
        <v>2473.152</v>
      </c>
      <c r="AG25" s="78">
        <v>0</v>
      </c>
      <c r="AH25" s="78">
        <v>0</v>
      </c>
      <c r="AI25" s="78">
        <f t="shared" si="15"/>
        <v>0</v>
      </c>
      <c r="AJ25" s="78">
        <f t="shared" si="16"/>
        <v>88</v>
      </c>
      <c r="AK25" s="78">
        <f t="shared" si="16"/>
        <v>412.19200000000001</v>
      </c>
      <c r="AL25" s="78">
        <f t="shared" si="16"/>
        <v>2473.152</v>
      </c>
      <c r="AM25" s="81"/>
      <c r="AN25" s="79">
        <f t="shared" si="17"/>
        <v>0</v>
      </c>
      <c r="AO25" s="82">
        <f t="shared" si="18"/>
        <v>0</v>
      </c>
      <c r="AP25" s="78"/>
      <c r="AQ25" s="82"/>
      <c r="AR25" s="78">
        <f t="shared" si="19"/>
        <v>0</v>
      </c>
      <c r="AS25" s="82">
        <f t="shared" si="20"/>
        <v>0</v>
      </c>
      <c r="AT25" s="78">
        <f t="shared" si="20"/>
        <v>0</v>
      </c>
      <c r="AU25" s="82">
        <f t="shared" si="20"/>
        <v>0</v>
      </c>
      <c r="AV25" s="81"/>
      <c r="AW25" s="78">
        <f t="shared" si="0"/>
        <v>0</v>
      </c>
      <c r="AX25" s="82">
        <f t="shared" si="21"/>
        <v>0</v>
      </c>
      <c r="AY25" s="78"/>
      <c r="AZ25" s="82"/>
      <c r="BA25" s="78">
        <f t="shared" si="22"/>
        <v>0</v>
      </c>
      <c r="BB25" s="82">
        <f t="shared" si="23"/>
        <v>0</v>
      </c>
      <c r="BC25" s="78">
        <f t="shared" si="23"/>
        <v>0</v>
      </c>
      <c r="BD25" s="82">
        <f t="shared" si="23"/>
        <v>0</v>
      </c>
      <c r="BE25" s="83">
        <f t="shared" si="24"/>
        <v>144</v>
      </c>
      <c r="BF25" s="84">
        <f t="shared" si="25"/>
        <v>674.49599999999998</v>
      </c>
      <c r="BG25" s="83">
        <f t="shared" si="26"/>
        <v>4046.9759999999997</v>
      </c>
      <c r="BH25" s="83">
        <f t="shared" si="27"/>
        <v>9</v>
      </c>
      <c r="BI25" s="83">
        <f t="shared" si="27"/>
        <v>18.900000000000002</v>
      </c>
      <c r="BJ25" s="83">
        <f t="shared" si="28"/>
        <v>113.4</v>
      </c>
      <c r="BK25" s="83">
        <f t="shared" si="29"/>
        <v>153</v>
      </c>
      <c r="BL25" s="83">
        <f t="shared" si="29"/>
        <v>693.39599999999996</v>
      </c>
      <c r="BM25" s="84">
        <f t="shared" si="29"/>
        <v>4160.3759999999993</v>
      </c>
      <c r="BN25" s="185">
        <f t="shared" si="30"/>
        <v>2080.1879999999996</v>
      </c>
      <c r="BO25" s="188">
        <f t="shared" si="31"/>
        <v>2080.1999999999998</v>
      </c>
    </row>
    <row r="26" spans="1:67" ht="16.5">
      <c r="A26" s="6">
        <v>19</v>
      </c>
      <c r="B26" s="183" t="s">
        <v>378</v>
      </c>
      <c r="C26" s="78">
        <v>0</v>
      </c>
      <c r="D26" s="78">
        <f t="shared" si="1"/>
        <v>0</v>
      </c>
      <c r="E26" s="78">
        <f t="shared" si="2"/>
        <v>0</v>
      </c>
      <c r="F26" s="78">
        <v>0</v>
      </c>
      <c r="G26" s="79">
        <v>0</v>
      </c>
      <c r="H26" s="78">
        <f t="shared" si="3"/>
        <v>0</v>
      </c>
      <c r="I26" s="80">
        <f t="shared" si="4"/>
        <v>0</v>
      </c>
      <c r="J26" s="80">
        <f t="shared" si="4"/>
        <v>0</v>
      </c>
      <c r="K26" s="80">
        <f t="shared" si="4"/>
        <v>0</v>
      </c>
      <c r="L26" s="81">
        <v>0</v>
      </c>
      <c r="M26" s="78">
        <f t="shared" si="5"/>
        <v>0</v>
      </c>
      <c r="N26" s="78">
        <f t="shared" si="6"/>
        <v>0</v>
      </c>
      <c r="O26" s="78">
        <v>0</v>
      </c>
      <c r="P26" s="78">
        <v>0</v>
      </c>
      <c r="Q26" s="78">
        <f t="shared" si="7"/>
        <v>0</v>
      </c>
      <c r="R26" s="80">
        <f t="shared" si="8"/>
        <v>0</v>
      </c>
      <c r="S26" s="80">
        <f t="shared" si="8"/>
        <v>0</v>
      </c>
      <c r="T26" s="80">
        <f t="shared" si="8"/>
        <v>0</v>
      </c>
      <c r="U26" s="81"/>
      <c r="V26" s="79">
        <f t="shared" si="9"/>
        <v>0</v>
      </c>
      <c r="W26" s="78">
        <f t="shared" si="10"/>
        <v>0</v>
      </c>
      <c r="X26" s="78"/>
      <c r="Y26" s="79">
        <v>0</v>
      </c>
      <c r="Z26" s="78">
        <f t="shared" si="11"/>
        <v>0</v>
      </c>
      <c r="AA26" s="80">
        <f t="shared" si="12"/>
        <v>0</v>
      </c>
      <c r="AB26" s="80">
        <f t="shared" si="12"/>
        <v>0</v>
      </c>
      <c r="AC26" s="80">
        <f t="shared" si="12"/>
        <v>0</v>
      </c>
      <c r="AD26" s="81"/>
      <c r="AE26" s="78">
        <f t="shared" si="13"/>
        <v>0</v>
      </c>
      <c r="AF26" s="78">
        <f t="shared" si="14"/>
        <v>0</v>
      </c>
      <c r="AG26" s="78"/>
      <c r="AH26" s="78">
        <v>0</v>
      </c>
      <c r="AI26" s="78">
        <f t="shared" si="15"/>
        <v>0</v>
      </c>
      <c r="AJ26" s="78">
        <f t="shared" si="16"/>
        <v>0</v>
      </c>
      <c r="AK26" s="78">
        <f t="shared" si="16"/>
        <v>0</v>
      </c>
      <c r="AL26" s="78">
        <f t="shared" si="16"/>
        <v>0</v>
      </c>
      <c r="AM26" s="81"/>
      <c r="AN26" s="79">
        <f t="shared" si="17"/>
        <v>0</v>
      </c>
      <c r="AO26" s="82">
        <f t="shared" si="18"/>
        <v>0</v>
      </c>
      <c r="AP26" s="78"/>
      <c r="AQ26" s="82"/>
      <c r="AR26" s="78">
        <f t="shared" si="19"/>
        <v>0</v>
      </c>
      <c r="AS26" s="82">
        <f t="shared" si="20"/>
        <v>0</v>
      </c>
      <c r="AT26" s="78">
        <f t="shared" si="20"/>
        <v>0</v>
      </c>
      <c r="AU26" s="82">
        <f t="shared" si="20"/>
        <v>0</v>
      </c>
      <c r="AV26" s="81"/>
      <c r="AW26" s="78">
        <f t="shared" si="0"/>
        <v>0</v>
      </c>
      <c r="AX26" s="82">
        <f t="shared" si="21"/>
        <v>0</v>
      </c>
      <c r="AY26" s="78"/>
      <c r="AZ26" s="82"/>
      <c r="BA26" s="78">
        <f t="shared" si="22"/>
        <v>0</v>
      </c>
      <c r="BB26" s="82">
        <f t="shared" si="23"/>
        <v>0</v>
      </c>
      <c r="BC26" s="78">
        <f t="shared" si="23"/>
        <v>0</v>
      </c>
      <c r="BD26" s="82">
        <f t="shared" si="23"/>
        <v>0</v>
      </c>
      <c r="BE26" s="83">
        <f t="shared" si="24"/>
        <v>0</v>
      </c>
      <c r="BF26" s="84">
        <f t="shared" si="25"/>
        <v>0</v>
      </c>
      <c r="BG26" s="83">
        <f t="shared" si="26"/>
        <v>0</v>
      </c>
      <c r="BH26" s="83">
        <f t="shared" si="27"/>
        <v>0</v>
      </c>
      <c r="BI26" s="83">
        <f t="shared" si="27"/>
        <v>0</v>
      </c>
      <c r="BJ26" s="83">
        <f t="shared" si="28"/>
        <v>0</v>
      </c>
      <c r="BK26" s="83">
        <f t="shared" si="29"/>
        <v>0</v>
      </c>
      <c r="BL26" s="83">
        <f t="shared" si="29"/>
        <v>0</v>
      </c>
      <c r="BM26" s="84">
        <f t="shared" si="29"/>
        <v>0</v>
      </c>
      <c r="BN26" s="185">
        <f t="shared" si="30"/>
        <v>0</v>
      </c>
      <c r="BO26" s="188">
        <f t="shared" si="31"/>
        <v>0</v>
      </c>
    </row>
    <row r="27" spans="1:67" ht="16.5">
      <c r="A27" s="6">
        <v>20</v>
      </c>
      <c r="B27" s="183" t="s">
        <v>721</v>
      </c>
      <c r="C27" s="78"/>
      <c r="D27" s="78">
        <f t="shared" si="1"/>
        <v>0</v>
      </c>
      <c r="E27" s="78">
        <f t="shared" si="2"/>
        <v>0</v>
      </c>
      <c r="F27" s="78">
        <v>1</v>
      </c>
      <c r="G27" s="79">
        <v>2.1</v>
      </c>
      <c r="H27" s="78">
        <f t="shared" si="3"/>
        <v>12.600000000000001</v>
      </c>
      <c r="I27" s="80">
        <f t="shared" si="4"/>
        <v>1</v>
      </c>
      <c r="J27" s="80">
        <f t="shared" si="4"/>
        <v>2.1</v>
      </c>
      <c r="K27" s="80">
        <f t="shared" si="4"/>
        <v>12.600000000000001</v>
      </c>
      <c r="L27" s="81"/>
      <c r="M27" s="78">
        <f t="shared" si="5"/>
        <v>0</v>
      </c>
      <c r="N27" s="78">
        <f t="shared" si="6"/>
        <v>0</v>
      </c>
      <c r="O27" s="78"/>
      <c r="P27" s="78">
        <v>0</v>
      </c>
      <c r="Q27" s="78">
        <f t="shared" si="7"/>
        <v>0</v>
      </c>
      <c r="R27" s="80">
        <f t="shared" si="8"/>
        <v>0</v>
      </c>
      <c r="S27" s="80">
        <f t="shared" si="8"/>
        <v>0</v>
      </c>
      <c r="T27" s="80">
        <f t="shared" si="8"/>
        <v>0</v>
      </c>
      <c r="U27" s="81"/>
      <c r="V27" s="79">
        <f t="shared" si="9"/>
        <v>0</v>
      </c>
      <c r="W27" s="78">
        <f t="shared" si="10"/>
        <v>0</v>
      </c>
      <c r="X27" s="78"/>
      <c r="Y27" s="79">
        <v>0</v>
      </c>
      <c r="Z27" s="78">
        <f t="shared" si="11"/>
        <v>0</v>
      </c>
      <c r="AA27" s="80">
        <f t="shared" si="12"/>
        <v>0</v>
      </c>
      <c r="AB27" s="80">
        <f t="shared" si="12"/>
        <v>0</v>
      </c>
      <c r="AC27" s="80">
        <f t="shared" si="12"/>
        <v>0</v>
      </c>
      <c r="AD27" s="81"/>
      <c r="AE27" s="78">
        <f t="shared" si="13"/>
        <v>0</v>
      </c>
      <c r="AF27" s="78">
        <f t="shared" si="14"/>
        <v>0</v>
      </c>
      <c r="AG27" s="78">
        <v>1</v>
      </c>
      <c r="AH27" s="78">
        <v>1.1000000000000001</v>
      </c>
      <c r="AI27" s="78">
        <f t="shared" si="15"/>
        <v>6.6000000000000005</v>
      </c>
      <c r="AJ27" s="78">
        <f t="shared" si="16"/>
        <v>1</v>
      </c>
      <c r="AK27" s="78">
        <f t="shared" si="16"/>
        <v>1.1000000000000001</v>
      </c>
      <c r="AL27" s="78">
        <f t="shared" si="16"/>
        <v>6.6000000000000005</v>
      </c>
      <c r="AM27" s="81"/>
      <c r="AN27" s="79">
        <f t="shared" si="17"/>
        <v>0</v>
      </c>
      <c r="AO27" s="82">
        <f t="shared" si="18"/>
        <v>0</v>
      </c>
      <c r="AP27" s="78"/>
      <c r="AQ27" s="82"/>
      <c r="AR27" s="78">
        <f t="shared" si="19"/>
        <v>0</v>
      </c>
      <c r="AS27" s="82">
        <f t="shared" si="20"/>
        <v>0</v>
      </c>
      <c r="AT27" s="78">
        <f t="shared" si="20"/>
        <v>0</v>
      </c>
      <c r="AU27" s="82">
        <f t="shared" si="20"/>
        <v>0</v>
      </c>
      <c r="AV27" s="81"/>
      <c r="AW27" s="78">
        <f t="shared" si="0"/>
        <v>0</v>
      </c>
      <c r="AX27" s="82">
        <f t="shared" si="21"/>
        <v>0</v>
      </c>
      <c r="AY27" s="78"/>
      <c r="AZ27" s="82"/>
      <c r="BA27" s="78">
        <f t="shared" si="22"/>
        <v>0</v>
      </c>
      <c r="BB27" s="82">
        <f t="shared" si="23"/>
        <v>0</v>
      </c>
      <c r="BC27" s="78">
        <f t="shared" si="23"/>
        <v>0</v>
      </c>
      <c r="BD27" s="82">
        <f t="shared" si="23"/>
        <v>0</v>
      </c>
      <c r="BE27" s="83">
        <f t="shared" si="24"/>
        <v>0</v>
      </c>
      <c r="BF27" s="84">
        <f t="shared" si="25"/>
        <v>0</v>
      </c>
      <c r="BG27" s="83">
        <f t="shared" si="26"/>
        <v>0</v>
      </c>
      <c r="BH27" s="83">
        <f t="shared" si="27"/>
        <v>1</v>
      </c>
      <c r="BI27" s="83">
        <f t="shared" si="27"/>
        <v>2.1</v>
      </c>
      <c r="BJ27" s="83">
        <f t="shared" si="28"/>
        <v>12.600000000000001</v>
      </c>
      <c r="BK27" s="83">
        <f t="shared" si="29"/>
        <v>1</v>
      </c>
      <c r="BL27" s="83">
        <f t="shared" si="29"/>
        <v>2.1</v>
      </c>
      <c r="BM27" s="84">
        <f t="shared" si="29"/>
        <v>12.600000000000001</v>
      </c>
      <c r="BN27" s="185">
        <f t="shared" si="30"/>
        <v>6.3000000000000007</v>
      </c>
      <c r="BO27" s="188">
        <f t="shared" si="31"/>
        <v>6.3</v>
      </c>
    </row>
    <row r="28" spans="1:67" ht="16.5">
      <c r="A28" s="6">
        <v>21</v>
      </c>
      <c r="B28" s="183" t="s">
        <v>722</v>
      </c>
      <c r="C28" s="78"/>
      <c r="D28" s="78">
        <f t="shared" si="1"/>
        <v>0</v>
      </c>
      <c r="E28" s="78">
        <f t="shared" si="2"/>
        <v>0</v>
      </c>
      <c r="F28" s="78"/>
      <c r="G28" s="79">
        <v>0</v>
      </c>
      <c r="H28" s="78">
        <f t="shared" si="3"/>
        <v>0</v>
      </c>
      <c r="I28" s="80">
        <f t="shared" si="4"/>
        <v>0</v>
      </c>
      <c r="J28" s="80">
        <f t="shared" si="4"/>
        <v>0</v>
      </c>
      <c r="K28" s="80">
        <f t="shared" si="4"/>
        <v>0</v>
      </c>
      <c r="L28" s="81">
        <v>0</v>
      </c>
      <c r="M28" s="78">
        <f t="shared" si="5"/>
        <v>0</v>
      </c>
      <c r="N28" s="78">
        <f t="shared" si="6"/>
        <v>0</v>
      </c>
      <c r="O28" s="78"/>
      <c r="P28" s="78">
        <v>0</v>
      </c>
      <c r="Q28" s="78">
        <f t="shared" si="7"/>
        <v>0</v>
      </c>
      <c r="R28" s="80">
        <f t="shared" si="8"/>
        <v>0</v>
      </c>
      <c r="S28" s="80">
        <f t="shared" si="8"/>
        <v>0</v>
      </c>
      <c r="T28" s="80">
        <f t="shared" si="8"/>
        <v>0</v>
      </c>
      <c r="U28" s="81"/>
      <c r="V28" s="79">
        <f t="shared" si="9"/>
        <v>0</v>
      </c>
      <c r="W28" s="78">
        <f t="shared" si="10"/>
        <v>0</v>
      </c>
      <c r="X28" s="78"/>
      <c r="Y28" s="79">
        <v>0</v>
      </c>
      <c r="Z28" s="78">
        <f t="shared" si="11"/>
        <v>0</v>
      </c>
      <c r="AA28" s="80">
        <f t="shared" si="12"/>
        <v>0</v>
      </c>
      <c r="AB28" s="80">
        <f t="shared" si="12"/>
        <v>0</v>
      </c>
      <c r="AC28" s="80">
        <f t="shared" si="12"/>
        <v>0</v>
      </c>
      <c r="AD28" s="81"/>
      <c r="AE28" s="78">
        <f t="shared" si="13"/>
        <v>0</v>
      </c>
      <c r="AF28" s="78">
        <f t="shared" si="14"/>
        <v>0</v>
      </c>
      <c r="AG28" s="78"/>
      <c r="AH28" s="78">
        <v>0</v>
      </c>
      <c r="AI28" s="78">
        <f t="shared" si="15"/>
        <v>0</v>
      </c>
      <c r="AJ28" s="78">
        <f t="shared" si="16"/>
        <v>0</v>
      </c>
      <c r="AK28" s="78">
        <f t="shared" si="16"/>
        <v>0</v>
      </c>
      <c r="AL28" s="78">
        <f t="shared" si="16"/>
        <v>0</v>
      </c>
      <c r="AM28" s="81">
        <v>4</v>
      </c>
      <c r="AN28" s="79">
        <f t="shared" si="17"/>
        <v>18.736000000000001</v>
      </c>
      <c r="AO28" s="82">
        <f t="shared" si="18"/>
        <v>112.416</v>
      </c>
      <c r="AP28" s="78"/>
      <c r="AQ28" s="82"/>
      <c r="AR28" s="78">
        <f t="shared" si="19"/>
        <v>0</v>
      </c>
      <c r="AS28" s="82">
        <f t="shared" si="20"/>
        <v>4</v>
      </c>
      <c r="AT28" s="78">
        <f t="shared" si="20"/>
        <v>18.736000000000001</v>
      </c>
      <c r="AU28" s="82">
        <f t="shared" si="20"/>
        <v>112.416</v>
      </c>
      <c r="AV28" s="81"/>
      <c r="AW28" s="78">
        <f t="shared" si="0"/>
        <v>0</v>
      </c>
      <c r="AX28" s="82">
        <f t="shared" si="21"/>
        <v>0</v>
      </c>
      <c r="AY28" s="78"/>
      <c r="AZ28" s="82"/>
      <c r="BA28" s="78">
        <f t="shared" si="22"/>
        <v>0</v>
      </c>
      <c r="BB28" s="82">
        <f t="shared" si="23"/>
        <v>0</v>
      </c>
      <c r="BC28" s="78">
        <f t="shared" si="23"/>
        <v>0</v>
      </c>
      <c r="BD28" s="82">
        <f t="shared" si="23"/>
        <v>0</v>
      </c>
      <c r="BE28" s="83">
        <f t="shared" si="24"/>
        <v>4</v>
      </c>
      <c r="BF28" s="84">
        <f t="shared" si="25"/>
        <v>18.736000000000001</v>
      </c>
      <c r="BG28" s="83">
        <f t="shared" si="26"/>
        <v>112.416</v>
      </c>
      <c r="BH28" s="83">
        <f t="shared" si="27"/>
        <v>0</v>
      </c>
      <c r="BI28" s="83">
        <f t="shared" si="27"/>
        <v>0</v>
      </c>
      <c r="BJ28" s="83">
        <f t="shared" si="28"/>
        <v>0</v>
      </c>
      <c r="BK28" s="83">
        <f t="shared" si="29"/>
        <v>4</v>
      </c>
      <c r="BL28" s="83">
        <f t="shared" si="29"/>
        <v>18.736000000000001</v>
      </c>
      <c r="BM28" s="84">
        <f t="shared" si="29"/>
        <v>112.416</v>
      </c>
      <c r="BN28" s="185">
        <f t="shared" si="30"/>
        <v>56.207999999999998</v>
      </c>
      <c r="BO28" s="188">
        <f t="shared" si="31"/>
        <v>56.2</v>
      </c>
    </row>
    <row r="29" spans="1:67" ht="16.5">
      <c r="A29" s="6">
        <v>22</v>
      </c>
      <c r="B29" s="183" t="s">
        <v>723</v>
      </c>
      <c r="C29" s="78"/>
      <c r="D29" s="78">
        <f t="shared" si="1"/>
        <v>0</v>
      </c>
      <c r="E29" s="78">
        <f t="shared" si="2"/>
        <v>0</v>
      </c>
      <c r="F29" s="78"/>
      <c r="G29" s="79">
        <v>0</v>
      </c>
      <c r="H29" s="78">
        <f t="shared" si="3"/>
        <v>0</v>
      </c>
      <c r="I29" s="80">
        <f t="shared" si="4"/>
        <v>0</v>
      </c>
      <c r="J29" s="80">
        <f t="shared" si="4"/>
        <v>0</v>
      </c>
      <c r="K29" s="80">
        <f t="shared" si="4"/>
        <v>0</v>
      </c>
      <c r="L29" s="81"/>
      <c r="M29" s="78">
        <f t="shared" si="5"/>
        <v>0</v>
      </c>
      <c r="N29" s="78">
        <f t="shared" si="6"/>
        <v>0</v>
      </c>
      <c r="O29" s="78"/>
      <c r="P29" s="78">
        <v>0</v>
      </c>
      <c r="Q29" s="78">
        <f t="shared" si="7"/>
        <v>0</v>
      </c>
      <c r="R29" s="80">
        <f t="shared" si="8"/>
        <v>0</v>
      </c>
      <c r="S29" s="80">
        <f t="shared" si="8"/>
        <v>0</v>
      </c>
      <c r="T29" s="80">
        <f t="shared" si="8"/>
        <v>0</v>
      </c>
      <c r="U29" s="81"/>
      <c r="V29" s="79">
        <f t="shared" si="9"/>
        <v>0</v>
      </c>
      <c r="W29" s="78">
        <f t="shared" si="10"/>
        <v>0</v>
      </c>
      <c r="X29" s="78"/>
      <c r="Y29" s="79">
        <v>0</v>
      </c>
      <c r="Z29" s="78">
        <f t="shared" si="11"/>
        <v>0</v>
      </c>
      <c r="AA29" s="80">
        <f t="shared" si="12"/>
        <v>0</v>
      </c>
      <c r="AB29" s="80">
        <f t="shared" si="12"/>
        <v>0</v>
      </c>
      <c r="AC29" s="80">
        <f t="shared" si="12"/>
        <v>0</v>
      </c>
      <c r="AD29" s="81"/>
      <c r="AE29" s="78">
        <f t="shared" si="13"/>
        <v>0</v>
      </c>
      <c r="AF29" s="78">
        <f t="shared" si="14"/>
        <v>0</v>
      </c>
      <c r="AG29" s="78"/>
      <c r="AH29" s="78">
        <v>0</v>
      </c>
      <c r="AI29" s="78">
        <f t="shared" si="15"/>
        <v>0</v>
      </c>
      <c r="AJ29" s="78">
        <f t="shared" si="16"/>
        <v>0</v>
      </c>
      <c r="AK29" s="78">
        <f t="shared" si="16"/>
        <v>0</v>
      </c>
      <c r="AL29" s="78">
        <f t="shared" si="16"/>
        <v>0</v>
      </c>
      <c r="AM29" s="81"/>
      <c r="AN29" s="79">
        <f t="shared" si="17"/>
        <v>0</v>
      </c>
      <c r="AO29" s="82">
        <f t="shared" si="18"/>
        <v>0</v>
      </c>
      <c r="AP29" s="78"/>
      <c r="AQ29" s="82"/>
      <c r="AR29" s="78">
        <f t="shared" si="19"/>
        <v>0</v>
      </c>
      <c r="AS29" s="82">
        <f t="shared" si="20"/>
        <v>0</v>
      </c>
      <c r="AT29" s="78">
        <f t="shared" si="20"/>
        <v>0</v>
      </c>
      <c r="AU29" s="82">
        <f t="shared" si="20"/>
        <v>0</v>
      </c>
      <c r="AV29" s="81"/>
      <c r="AW29" s="78">
        <f t="shared" si="0"/>
        <v>0</v>
      </c>
      <c r="AX29" s="82">
        <f t="shared" si="21"/>
        <v>0</v>
      </c>
      <c r="AY29" s="78"/>
      <c r="AZ29" s="82"/>
      <c r="BA29" s="78">
        <f t="shared" si="22"/>
        <v>0</v>
      </c>
      <c r="BB29" s="82">
        <f t="shared" si="23"/>
        <v>0</v>
      </c>
      <c r="BC29" s="78">
        <f t="shared" si="23"/>
        <v>0</v>
      </c>
      <c r="BD29" s="82">
        <f t="shared" si="23"/>
        <v>0</v>
      </c>
      <c r="BE29" s="83">
        <f t="shared" si="24"/>
        <v>0</v>
      </c>
      <c r="BF29" s="84">
        <f t="shared" si="25"/>
        <v>0</v>
      </c>
      <c r="BG29" s="83">
        <f t="shared" si="26"/>
        <v>0</v>
      </c>
      <c r="BH29" s="83">
        <f t="shared" si="27"/>
        <v>0</v>
      </c>
      <c r="BI29" s="83">
        <f t="shared" si="27"/>
        <v>0</v>
      </c>
      <c r="BJ29" s="83">
        <f t="shared" si="28"/>
        <v>0</v>
      </c>
      <c r="BK29" s="83">
        <f t="shared" si="29"/>
        <v>0</v>
      </c>
      <c r="BL29" s="83">
        <f t="shared" si="29"/>
        <v>0</v>
      </c>
      <c r="BM29" s="84">
        <f t="shared" si="29"/>
        <v>0</v>
      </c>
      <c r="BN29" s="185">
        <f t="shared" si="30"/>
        <v>0</v>
      </c>
      <c r="BO29" s="188">
        <f t="shared" si="31"/>
        <v>0</v>
      </c>
    </row>
    <row r="30" spans="1:67" ht="16.5">
      <c r="A30" s="6">
        <v>23</v>
      </c>
      <c r="B30" s="183" t="s">
        <v>724</v>
      </c>
      <c r="C30" s="78"/>
      <c r="D30" s="78">
        <f t="shared" si="1"/>
        <v>0</v>
      </c>
      <c r="E30" s="78">
        <f t="shared" si="2"/>
        <v>0</v>
      </c>
      <c r="F30" s="78"/>
      <c r="G30" s="79">
        <v>0</v>
      </c>
      <c r="H30" s="78">
        <f t="shared" si="3"/>
        <v>0</v>
      </c>
      <c r="I30" s="80">
        <f t="shared" si="4"/>
        <v>0</v>
      </c>
      <c r="J30" s="80">
        <f t="shared" si="4"/>
        <v>0</v>
      </c>
      <c r="K30" s="80">
        <f t="shared" si="4"/>
        <v>0</v>
      </c>
      <c r="L30" s="81"/>
      <c r="M30" s="78">
        <f t="shared" si="5"/>
        <v>0</v>
      </c>
      <c r="N30" s="78">
        <f t="shared" si="6"/>
        <v>0</v>
      </c>
      <c r="O30" s="78"/>
      <c r="P30" s="78">
        <v>0</v>
      </c>
      <c r="Q30" s="78">
        <f t="shared" si="7"/>
        <v>0</v>
      </c>
      <c r="R30" s="80">
        <f t="shared" si="8"/>
        <v>0</v>
      </c>
      <c r="S30" s="80">
        <f t="shared" si="8"/>
        <v>0</v>
      </c>
      <c r="T30" s="80">
        <f t="shared" si="8"/>
        <v>0</v>
      </c>
      <c r="U30" s="81"/>
      <c r="V30" s="79">
        <f t="shared" si="9"/>
        <v>0</v>
      </c>
      <c r="W30" s="78">
        <f t="shared" si="10"/>
        <v>0</v>
      </c>
      <c r="X30" s="78"/>
      <c r="Y30" s="79">
        <v>0</v>
      </c>
      <c r="Z30" s="78">
        <f t="shared" si="11"/>
        <v>0</v>
      </c>
      <c r="AA30" s="80">
        <f t="shared" si="12"/>
        <v>0</v>
      </c>
      <c r="AB30" s="80">
        <f t="shared" si="12"/>
        <v>0</v>
      </c>
      <c r="AC30" s="80">
        <f t="shared" si="12"/>
        <v>0</v>
      </c>
      <c r="AD30" s="81"/>
      <c r="AE30" s="78">
        <f t="shared" si="13"/>
        <v>0</v>
      </c>
      <c r="AF30" s="78">
        <f t="shared" si="14"/>
        <v>0</v>
      </c>
      <c r="AG30" s="78"/>
      <c r="AH30" s="78">
        <v>0</v>
      </c>
      <c r="AI30" s="78">
        <f t="shared" si="15"/>
        <v>0</v>
      </c>
      <c r="AJ30" s="78">
        <f t="shared" si="16"/>
        <v>0</v>
      </c>
      <c r="AK30" s="78">
        <f t="shared" si="16"/>
        <v>0</v>
      </c>
      <c r="AL30" s="78">
        <f t="shared" si="16"/>
        <v>0</v>
      </c>
      <c r="AM30" s="81"/>
      <c r="AN30" s="79">
        <f t="shared" si="17"/>
        <v>0</v>
      </c>
      <c r="AO30" s="82">
        <f t="shared" si="18"/>
        <v>0</v>
      </c>
      <c r="AP30" s="78"/>
      <c r="AQ30" s="82"/>
      <c r="AR30" s="78">
        <f t="shared" si="19"/>
        <v>0</v>
      </c>
      <c r="AS30" s="82">
        <f t="shared" si="20"/>
        <v>0</v>
      </c>
      <c r="AT30" s="78">
        <f t="shared" si="20"/>
        <v>0</v>
      </c>
      <c r="AU30" s="82">
        <f t="shared" si="20"/>
        <v>0</v>
      </c>
      <c r="AV30" s="81"/>
      <c r="AW30" s="78">
        <f t="shared" si="0"/>
        <v>0</v>
      </c>
      <c r="AX30" s="82">
        <f t="shared" si="21"/>
        <v>0</v>
      </c>
      <c r="AY30" s="78"/>
      <c r="AZ30" s="82"/>
      <c r="BA30" s="78">
        <f t="shared" si="22"/>
        <v>0</v>
      </c>
      <c r="BB30" s="82">
        <f t="shared" si="23"/>
        <v>0</v>
      </c>
      <c r="BC30" s="78">
        <f t="shared" si="23"/>
        <v>0</v>
      </c>
      <c r="BD30" s="82">
        <f t="shared" si="23"/>
        <v>0</v>
      </c>
      <c r="BE30" s="83">
        <f t="shared" si="24"/>
        <v>0</v>
      </c>
      <c r="BF30" s="84">
        <f t="shared" si="25"/>
        <v>0</v>
      </c>
      <c r="BG30" s="83">
        <f t="shared" si="26"/>
        <v>0</v>
      </c>
      <c r="BH30" s="83">
        <f t="shared" si="27"/>
        <v>0</v>
      </c>
      <c r="BI30" s="83">
        <f t="shared" si="27"/>
        <v>0</v>
      </c>
      <c r="BJ30" s="83">
        <f t="shared" si="28"/>
        <v>0</v>
      </c>
      <c r="BK30" s="83">
        <f t="shared" si="29"/>
        <v>0</v>
      </c>
      <c r="BL30" s="83">
        <f t="shared" si="29"/>
        <v>0</v>
      </c>
      <c r="BM30" s="84">
        <f t="shared" si="29"/>
        <v>0</v>
      </c>
      <c r="BN30" s="185">
        <f t="shared" si="30"/>
        <v>0</v>
      </c>
      <c r="BO30" s="188">
        <f t="shared" si="31"/>
        <v>0</v>
      </c>
    </row>
    <row r="31" spans="1:67" ht="16.5">
      <c r="A31" s="6">
        <v>24</v>
      </c>
      <c r="B31" s="183" t="s">
        <v>725</v>
      </c>
      <c r="C31" s="78"/>
      <c r="D31" s="78">
        <f t="shared" si="1"/>
        <v>0</v>
      </c>
      <c r="E31" s="78">
        <f t="shared" si="2"/>
        <v>0</v>
      </c>
      <c r="F31" s="78">
        <v>0</v>
      </c>
      <c r="G31" s="79">
        <v>0</v>
      </c>
      <c r="H31" s="78">
        <f t="shared" si="3"/>
        <v>0</v>
      </c>
      <c r="I31" s="80">
        <f t="shared" si="4"/>
        <v>0</v>
      </c>
      <c r="J31" s="80">
        <f t="shared" si="4"/>
        <v>0</v>
      </c>
      <c r="K31" s="80">
        <f t="shared" si="4"/>
        <v>0</v>
      </c>
      <c r="L31" s="81"/>
      <c r="M31" s="78">
        <f t="shared" si="5"/>
        <v>0</v>
      </c>
      <c r="N31" s="78">
        <f t="shared" si="6"/>
        <v>0</v>
      </c>
      <c r="O31" s="78"/>
      <c r="P31" s="78">
        <v>0</v>
      </c>
      <c r="Q31" s="78">
        <f t="shared" si="7"/>
        <v>0</v>
      </c>
      <c r="R31" s="80">
        <f t="shared" si="8"/>
        <v>0</v>
      </c>
      <c r="S31" s="80">
        <f t="shared" si="8"/>
        <v>0</v>
      </c>
      <c r="T31" s="80">
        <f t="shared" si="8"/>
        <v>0</v>
      </c>
      <c r="U31" s="81">
        <v>0</v>
      </c>
      <c r="V31" s="79">
        <f t="shared" si="9"/>
        <v>0</v>
      </c>
      <c r="W31" s="78">
        <f t="shared" si="10"/>
        <v>0</v>
      </c>
      <c r="X31" s="78">
        <v>22</v>
      </c>
      <c r="Y31" s="79">
        <v>46.2</v>
      </c>
      <c r="Z31" s="78">
        <f t="shared" si="11"/>
        <v>277.20000000000005</v>
      </c>
      <c r="AA31" s="80">
        <f t="shared" si="12"/>
        <v>22</v>
      </c>
      <c r="AB31" s="80">
        <f t="shared" si="12"/>
        <v>46.2</v>
      </c>
      <c r="AC31" s="80">
        <f t="shared" si="12"/>
        <v>277.20000000000005</v>
      </c>
      <c r="AD31" s="81"/>
      <c r="AE31" s="78">
        <f t="shared" si="13"/>
        <v>0</v>
      </c>
      <c r="AF31" s="78">
        <f t="shared" si="14"/>
        <v>0</v>
      </c>
      <c r="AG31" s="78">
        <v>21</v>
      </c>
      <c r="AH31" s="78">
        <v>23.1</v>
      </c>
      <c r="AI31" s="78">
        <f t="shared" si="15"/>
        <v>138.60000000000002</v>
      </c>
      <c r="AJ31" s="78">
        <f t="shared" si="16"/>
        <v>21</v>
      </c>
      <c r="AK31" s="78">
        <f t="shared" si="16"/>
        <v>23.1</v>
      </c>
      <c r="AL31" s="78">
        <f t="shared" si="16"/>
        <v>138.60000000000002</v>
      </c>
      <c r="AM31" s="81"/>
      <c r="AN31" s="79">
        <f t="shared" si="17"/>
        <v>0</v>
      </c>
      <c r="AO31" s="82">
        <f t="shared" si="18"/>
        <v>0</v>
      </c>
      <c r="AP31" s="78">
        <v>1</v>
      </c>
      <c r="AQ31" s="82">
        <v>1.1000000000000001</v>
      </c>
      <c r="AR31" s="79">
        <f t="shared" si="19"/>
        <v>6.6000000000000005</v>
      </c>
      <c r="AS31" s="82">
        <f t="shared" si="20"/>
        <v>1</v>
      </c>
      <c r="AT31" s="78">
        <f t="shared" si="20"/>
        <v>1.1000000000000001</v>
      </c>
      <c r="AU31" s="82">
        <f t="shared" si="20"/>
        <v>6.6000000000000005</v>
      </c>
      <c r="AV31" s="81"/>
      <c r="AW31" s="78">
        <f t="shared" si="0"/>
        <v>0</v>
      </c>
      <c r="AX31" s="82">
        <f t="shared" si="21"/>
        <v>0</v>
      </c>
      <c r="AY31" s="78"/>
      <c r="AZ31" s="82"/>
      <c r="BA31" s="78">
        <f t="shared" si="22"/>
        <v>0</v>
      </c>
      <c r="BB31" s="82">
        <f t="shared" si="23"/>
        <v>0</v>
      </c>
      <c r="BC31" s="78">
        <f t="shared" si="23"/>
        <v>0</v>
      </c>
      <c r="BD31" s="82">
        <f t="shared" si="23"/>
        <v>0</v>
      </c>
      <c r="BE31" s="83">
        <f t="shared" si="24"/>
        <v>0</v>
      </c>
      <c r="BF31" s="84">
        <f t="shared" si="25"/>
        <v>0</v>
      </c>
      <c r="BG31" s="83">
        <f t="shared" si="26"/>
        <v>0</v>
      </c>
      <c r="BH31" s="83">
        <f t="shared" si="27"/>
        <v>23</v>
      </c>
      <c r="BI31" s="83">
        <f t="shared" si="27"/>
        <v>47.300000000000004</v>
      </c>
      <c r="BJ31" s="83">
        <f t="shared" si="28"/>
        <v>283.8</v>
      </c>
      <c r="BK31" s="83">
        <f t="shared" si="29"/>
        <v>23</v>
      </c>
      <c r="BL31" s="83">
        <f t="shared" si="29"/>
        <v>47.300000000000004</v>
      </c>
      <c r="BM31" s="84">
        <f t="shared" si="29"/>
        <v>283.8</v>
      </c>
      <c r="BN31" s="185">
        <f t="shared" si="30"/>
        <v>141.9</v>
      </c>
      <c r="BO31" s="188">
        <f t="shared" si="31"/>
        <v>141.9</v>
      </c>
    </row>
    <row r="32" spans="1:67" ht="16.5">
      <c r="A32" s="6">
        <v>25</v>
      </c>
      <c r="B32" s="183" t="s">
        <v>726</v>
      </c>
      <c r="C32" s="78"/>
      <c r="D32" s="78">
        <f t="shared" si="1"/>
        <v>0</v>
      </c>
      <c r="E32" s="78">
        <f t="shared" si="2"/>
        <v>0</v>
      </c>
      <c r="F32" s="78"/>
      <c r="G32" s="79">
        <v>0</v>
      </c>
      <c r="H32" s="78">
        <f t="shared" si="3"/>
        <v>0</v>
      </c>
      <c r="I32" s="80">
        <f t="shared" si="4"/>
        <v>0</v>
      </c>
      <c r="J32" s="80">
        <f t="shared" si="4"/>
        <v>0</v>
      </c>
      <c r="K32" s="80">
        <f t="shared" si="4"/>
        <v>0</v>
      </c>
      <c r="L32" s="81"/>
      <c r="M32" s="78">
        <f t="shared" si="5"/>
        <v>0</v>
      </c>
      <c r="N32" s="78">
        <f t="shared" si="6"/>
        <v>0</v>
      </c>
      <c r="O32" s="78"/>
      <c r="P32" s="78">
        <v>0</v>
      </c>
      <c r="Q32" s="78">
        <f t="shared" si="7"/>
        <v>0</v>
      </c>
      <c r="R32" s="80">
        <f t="shared" si="8"/>
        <v>0</v>
      </c>
      <c r="S32" s="80">
        <f t="shared" si="8"/>
        <v>0</v>
      </c>
      <c r="T32" s="80">
        <f t="shared" si="8"/>
        <v>0</v>
      </c>
      <c r="U32" s="81"/>
      <c r="V32" s="79">
        <f t="shared" si="9"/>
        <v>0</v>
      </c>
      <c r="W32" s="78">
        <f t="shared" si="10"/>
        <v>0</v>
      </c>
      <c r="X32" s="78">
        <v>7</v>
      </c>
      <c r="Y32" s="79">
        <v>14.700000000000001</v>
      </c>
      <c r="Z32" s="78">
        <f t="shared" si="11"/>
        <v>88.2</v>
      </c>
      <c r="AA32" s="80">
        <f t="shared" si="12"/>
        <v>7</v>
      </c>
      <c r="AB32" s="80">
        <f t="shared" si="12"/>
        <v>14.700000000000001</v>
      </c>
      <c r="AC32" s="80">
        <f t="shared" si="12"/>
        <v>88.2</v>
      </c>
      <c r="AD32" s="81"/>
      <c r="AE32" s="78">
        <f t="shared" si="13"/>
        <v>0</v>
      </c>
      <c r="AF32" s="78">
        <f t="shared" si="14"/>
        <v>0</v>
      </c>
      <c r="AG32" s="78"/>
      <c r="AH32" s="78">
        <v>0</v>
      </c>
      <c r="AI32" s="78">
        <f t="shared" si="15"/>
        <v>0</v>
      </c>
      <c r="AJ32" s="78">
        <f t="shared" si="16"/>
        <v>0</v>
      </c>
      <c r="AK32" s="78">
        <f t="shared" si="16"/>
        <v>0</v>
      </c>
      <c r="AL32" s="78">
        <f t="shared" si="16"/>
        <v>0</v>
      </c>
      <c r="AM32" s="81"/>
      <c r="AN32" s="79">
        <f t="shared" si="17"/>
        <v>0</v>
      </c>
      <c r="AO32" s="82">
        <f t="shared" si="18"/>
        <v>0</v>
      </c>
      <c r="AP32" s="78"/>
      <c r="AQ32" s="82"/>
      <c r="AR32" s="78">
        <f t="shared" si="19"/>
        <v>0</v>
      </c>
      <c r="AS32" s="82">
        <f t="shared" si="20"/>
        <v>0</v>
      </c>
      <c r="AT32" s="78">
        <f t="shared" si="20"/>
        <v>0</v>
      </c>
      <c r="AU32" s="82">
        <f t="shared" si="20"/>
        <v>0</v>
      </c>
      <c r="AV32" s="81"/>
      <c r="AW32" s="78">
        <f t="shared" si="0"/>
        <v>0</v>
      </c>
      <c r="AX32" s="82">
        <f t="shared" si="21"/>
        <v>0</v>
      </c>
      <c r="AY32" s="78"/>
      <c r="AZ32" s="82"/>
      <c r="BA32" s="78">
        <f t="shared" si="22"/>
        <v>0</v>
      </c>
      <c r="BB32" s="82">
        <f t="shared" si="23"/>
        <v>0</v>
      </c>
      <c r="BC32" s="78">
        <f t="shared" si="23"/>
        <v>0</v>
      </c>
      <c r="BD32" s="82">
        <f t="shared" si="23"/>
        <v>0</v>
      </c>
      <c r="BE32" s="83">
        <f t="shared" si="24"/>
        <v>0</v>
      </c>
      <c r="BF32" s="84">
        <f t="shared" si="25"/>
        <v>0</v>
      </c>
      <c r="BG32" s="83">
        <f t="shared" si="26"/>
        <v>0</v>
      </c>
      <c r="BH32" s="83">
        <f t="shared" si="27"/>
        <v>7</v>
      </c>
      <c r="BI32" s="83">
        <f t="shared" si="27"/>
        <v>14.700000000000001</v>
      </c>
      <c r="BJ32" s="83">
        <f t="shared" si="28"/>
        <v>88.2</v>
      </c>
      <c r="BK32" s="83">
        <f t="shared" si="29"/>
        <v>7</v>
      </c>
      <c r="BL32" s="83">
        <f t="shared" si="29"/>
        <v>14.700000000000001</v>
      </c>
      <c r="BM32" s="84">
        <f t="shared" si="29"/>
        <v>88.2</v>
      </c>
      <c r="BN32" s="185">
        <f t="shared" si="30"/>
        <v>44.1</v>
      </c>
      <c r="BO32" s="188">
        <f t="shared" si="31"/>
        <v>44.1</v>
      </c>
    </row>
    <row r="33" spans="1:67" ht="16.5">
      <c r="A33" s="6">
        <v>26</v>
      </c>
      <c r="B33" s="183" t="s">
        <v>727</v>
      </c>
      <c r="C33" s="78">
        <v>0</v>
      </c>
      <c r="D33" s="78">
        <f t="shared" si="1"/>
        <v>0</v>
      </c>
      <c r="E33" s="78">
        <f t="shared" si="2"/>
        <v>0</v>
      </c>
      <c r="F33" s="78">
        <v>0</v>
      </c>
      <c r="G33" s="79">
        <v>0</v>
      </c>
      <c r="H33" s="78">
        <f t="shared" si="3"/>
        <v>0</v>
      </c>
      <c r="I33" s="80">
        <f t="shared" si="4"/>
        <v>0</v>
      </c>
      <c r="J33" s="80">
        <f t="shared" si="4"/>
        <v>0</v>
      </c>
      <c r="K33" s="80">
        <f t="shared" si="4"/>
        <v>0</v>
      </c>
      <c r="L33" s="81">
        <v>0</v>
      </c>
      <c r="M33" s="78">
        <f t="shared" si="5"/>
        <v>0</v>
      </c>
      <c r="N33" s="78">
        <f t="shared" si="6"/>
        <v>0</v>
      </c>
      <c r="O33" s="78">
        <v>0</v>
      </c>
      <c r="P33" s="78">
        <v>0</v>
      </c>
      <c r="Q33" s="78">
        <f t="shared" si="7"/>
        <v>0</v>
      </c>
      <c r="R33" s="80">
        <f t="shared" si="8"/>
        <v>0</v>
      </c>
      <c r="S33" s="80">
        <f t="shared" si="8"/>
        <v>0</v>
      </c>
      <c r="T33" s="80">
        <f t="shared" si="8"/>
        <v>0</v>
      </c>
      <c r="U33" s="81">
        <v>0</v>
      </c>
      <c r="V33" s="79">
        <f t="shared" si="9"/>
        <v>0</v>
      </c>
      <c r="W33" s="78">
        <f t="shared" si="10"/>
        <v>0</v>
      </c>
      <c r="X33" s="78">
        <v>0</v>
      </c>
      <c r="Y33" s="79">
        <v>0</v>
      </c>
      <c r="Z33" s="78">
        <f t="shared" si="11"/>
        <v>0</v>
      </c>
      <c r="AA33" s="80">
        <f t="shared" si="12"/>
        <v>0</v>
      </c>
      <c r="AB33" s="80">
        <f t="shared" si="12"/>
        <v>0</v>
      </c>
      <c r="AC33" s="80">
        <f t="shared" si="12"/>
        <v>0</v>
      </c>
      <c r="AD33" s="81">
        <v>0</v>
      </c>
      <c r="AE33" s="78">
        <f t="shared" si="13"/>
        <v>0</v>
      </c>
      <c r="AF33" s="78">
        <f t="shared" si="14"/>
        <v>0</v>
      </c>
      <c r="AG33" s="78">
        <v>0</v>
      </c>
      <c r="AH33" s="78">
        <v>0</v>
      </c>
      <c r="AI33" s="78">
        <f t="shared" si="15"/>
        <v>0</v>
      </c>
      <c r="AJ33" s="78">
        <f t="shared" si="16"/>
        <v>0</v>
      </c>
      <c r="AK33" s="78">
        <f t="shared" si="16"/>
        <v>0</v>
      </c>
      <c r="AL33" s="78">
        <f t="shared" si="16"/>
        <v>0</v>
      </c>
      <c r="AM33" s="81">
        <v>0</v>
      </c>
      <c r="AN33" s="79">
        <f t="shared" si="17"/>
        <v>0</v>
      </c>
      <c r="AO33" s="82">
        <f t="shared" si="18"/>
        <v>0</v>
      </c>
      <c r="AP33" s="78">
        <v>0</v>
      </c>
      <c r="AQ33" s="82"/>
      <c r="AR33" s="78">
        <f t="shared" si="19"/>
        <v>0</v>
      </c>
      <c r="AS33" s="82">
        <f t="shared" si="20"/>
        <v>0</v>
      </c>
      <c r="AT33" s="78">
        <f t="shared" si="20"/>
        <v>0</v>
      </c>
      <c r="AU33" s="82">
        <f t="shared" si="20"/>
        <v>0</v>
      </c>
      <c r="AV33" s="81"/>
      <c r="AW33" s="78">
        <f t="shared" si="0"/>
        <v>0</v>
      </c>
      <c r="AX33" s="82">
        <f t="shared" si="21"/>
        <v>0</v>
      </c>
      <c r="AY33" s="78"/>
      <c r="AZ33" s="82"/>
      <c r="BA33" s="78">
        <f t="shared" si="22"/>
        <v>0</v>
      </c>
      <c r="BB33" s="82">
        <f t="shared" si="23"/>
        <v>0</v>
      </c>
      <c r="BC33" s="78">
        <f t="shared" si="23"/>
        <v>0</v>
      </c>
      <c r="BD33" s="82">
        <f t="shared" si="23"/>
        <v>0</v>
      </c>
      <c r="BE33" s="83">
        <f t="shared" si="24"/>
        <v>0</v>
      </c>
      <c r="BF33" s="84">
        <f t="shared" si="25"/>
        <v>0</v>
      </c>
      <c r="BG33" s="83">
        <f t="shared" si="26"/>
        <v>0</v>
      </c>
      <c r="BH33" s="83">
        <f t="shared" si="27"/>
        <v>0</v>
      </c>
      <c r="BI33" s="83">
        <f t="shared" si="27"/>
        <v>0</v>
      </c>
      <c r="BJ33" s="83">
        <f t="shared" si="28"/>
        <v>0</v>
      </c>
      <c r="BK33" s="83">
        <f t="shared" si="29"/>
        <v>0</v>
      </c>
      <c r="BL33" s="83">
        <f t="shared" si="29"/>
        <v>0</v>
      </c>
      <c r="BM33" s="84">
        <f t="shared" si="29"/>
        <v>0</v>
      </c>
      <c r="BN33" s="185">
        <f t="shared" si="30"/>
        <v>0</v>
      </c>
      <c r="BO33" s="188">
        <f t="shared" si="31"/>
        <v>0</v>
      </c>
    </row>
    <row r="34" spans="1:67" ht="16.5">
      <c r="A34" s="6">
        <v>27</v>
      </c>
      <c r="B34" s="183" t="s">
        <v>728</v>
      </c>
      <c r="C34" s="78"/>
      <c r="D34" s="78">
        <f t="shared" si="1"/>
        <v>0</v>
      </c>
      <c r="E34" s="78">
        <f t="shared" si="2"/>
        <v>0</v>
      </c>
      <c r="F34" s="78">
        <v>2</v>
      </c>
      <c r="G34" s="79">
        <v>4.2</v>
      </c>
      <c r="H34" s="78">
        <f t="shared" si="3"/>
        <v>25.200000000000003</v>
      </c>
      <c r="I34" s="80">
        <f t="shared" si="4"/>
        <v>2</v>
      </c>
      <c r="J34" s="80">
        <f t="shared" si="4"/>
        <v>4.2</v>
      </c>
      <c r="K34" s="80">
        <f t="shared" si="4"/>
        <v>25.200000000000003</v>
      </c>
      <c r="L34" s="81"/>
      <c r="M34" s="78">
        <f t="shared" si="5"/>
        <v>0</v>
      </c>
      <c r="N34" s="78">
        <f t="shared" si="6"/>
        <v>0</v>
      </c>
      <c r="O34" s="78"/>
      <c r="P34" s="78">
        <v>0</v>
      </c>
      <c r="Q34" s="78">
        <f t="shared" si="7"/>
        <v>0</v>
      </c>
      <c r="R34" s="80">
        <f t="shared" si="8"/>
        <v>0</v>
      </c>
      <c r="S34" s="80">
        <f t="shared" si="8"/>
        <v>0</v>
      </c>
      <c r="T34" s="80">
        <f t="shared" si="8"/>
        <v>0</v>
      </c>
      <c r="U34" s="81"/>
      <c r="V34" s="79">
        <f t="shared" si="9"/>
        <v>0</v>
      </c>
      <c r="W34" s="78">
        <f t="shared" si="10"/>
        <v>0</v>
      </c>
      <c r="X34" s="78">
        <v>5</v>
      </c>
      <c r="Y34" s="79">
        <v>10.5</v>
      </c>
      <c r="Z34" s="78">
        <f t="shared" si="11"/>
        <v>63</v>
      </c>
      <c r="AA34" s="80">
        <f t="shared" si="12"/>
        <v>5</v>
      </c>
      <c r="AB34" s="80">
        <f t="shared" si="12"/>
        <v>10.5</v>
      </c>
      <c r="AC34" s="80">
        <f t="shared" si="12"/>
        <v>63</v>
      </c>
      <c r="AD34" s="81"/>
      <c r="AE34" s="78">
        <f t="shared" si="13"/>
        <v>0</v>
      </c>
      <c r="AF34" s="78">
        <f t="shared" si="14"/>
        <v>0</v>
      </c>
      <c r="AG34" s="78"/>
      <c r="AH34" s="78">
        <v>0</v>
      </c>
      <c r="AI34" s="78">
        <f t="shared" si="15"/>
        <v>0</v>
      </c>
      <c r="AJ34" s="78">
        <f t="shared" si="16"/>
        <v>0</v>
      </c>
      <c r="AK34" s="78">
        <f t="shared" si="16"/>
        <v>0</v>
      </c>
      <c r="AL34" s="78">
        <f t="shared" si="16"/>
        <v>0</v>
      </c>
      <c r="AM34" s="81"/>
      <c r="AN34" s="79">
        <f t="shared" si="17"/>
        <v>0</v>
      </c>
      <c r="AO34" s="82">
        <f t="shared" si="18"/>
        <v>0</v>
      </c>
      <c r="AP34" s="78"/>
      <c r="AQ34" s="82"/>
      <c r="AR34" s="78">
        <f t="shared" si="19"/>
        <v>0</v>
      </c>
      <c r="AS34" s="82">
        <f t="shared" si="20"/>
        <v>0</v>
      </c>
      <c r="AT34" s="78">
        <f t="shared" si="20"/>
        <v>0</v>
      </c>
      <c r="AU34" s="82">
        <f t="shared" si="20"/>
        <v>0</v>
      </c>
      <c r="AV34" s="81"/>
      <c r="AW34" s="78">
        <f t="shared" si="0"/>
        <v>0</v>
      </c>
      <c r="AX34" s="82">
        <f t="shared" si="21"/>
        <v>0</v>
      </c>
      <c r="AY34" s="78"/>
      <c r="AZ34" s="82"/>
      <c r="BA34" s="78">
        <f t="shared" si="22"/>
        <v>0</v>
      </c>
      <c r="BB34" s="82">
        <f t="shared" si="23"/>
        <v>0</v>
      </c>
      <c r="BC34" s="78">
        <f t="shared" si="23"/>
        <v>0</v>
      </c>
      <c r="BD34" s="82">
        <f t="shared" si="23"/>
        <v>0</v>
      </c>
      <c r="BE34" s="83">
        <f t="shared" si="24"/>
        <v>0</v>
      </c>
      <c r="BF34" s="84">
        <f t="shared" si="25"/>
        <v>0</v>
      </c>
      <c r="BG34" s="83">
        <f t="shared" si="26"/>
        <v>0</v>
      </c>
      <c r="BH34" s="83">
        <f t="shared" si="27"/>
        <v>7</v>
      </c>
      <c r="BI34" s="83">
        <f t="shared" si="27"/>
        <v>14.7</v>
      </c>
      <c r="BJ34" s="83">
        <f t="shared" si="28"/>
        <v>88.199999999999989</v>
      </c>
      <c r="BK34" s="83">
        <f t="shared" si="29"/>
        <v>7</v>
      </c>
      <c r="BL34" s="83">
        <f t="shared" si="29"/>
        <v>14.7</v>
      </c>
      <c r="BM34" s="84">
        <f t="shared" si="29"/>
        <v>88.199999999999989</v>
      </c>
      <c r="BN34" s="185">
        <f t="shared" si="30"/>
        <v>44.099999999999994</v>
      </c>
      <c r="BO34" s="188">
        <f t="shared" si="31"/>
        <v>44.1</v>
      </c>
    </row>
    <row r="35" spans="1:67" ht="16.5">
      <c r="A35" s="6">
        <v>28</v>
      </c>
      <c r="B35" s="183" t="s">
        <v>360</v>
      </c>
      <c r="C35" s="78"/>
      <c r="D35" s="78">
        <f t="shared" si="1"/>
        <v>0</v>
      </c>
      <c r="E35" s="78">
        <f t="shared" si="2"/>
        <v>0</v>
      </c>
      <c r="F35" s="78"/>
      <c r="G35" s="79">
        <v>0</v>
      </c>
      <c r="H35" s="78">
        <f t="shared" si="3"/>
        <v>0</v>
      </c>
      <c r="I35" s="80">
        <f t="shared" si="4"/>
        <v>0</v>
      </c>
      <c r="J35" s="80">
        <f t="shared" si="4"/>
        <v>0</v>
      </c>
      <c r="K35" s="80">
        <f t="shared" si="4"/>
        <v>0</v>
      </c>
      <c r="L35" s="81"/>
      <c r="M35" s="78">
        <f t="shared" si="5"/>
        <v>0</v>
      </c>
      <c r="N35" s="78">
        <f t="shared" si="6"/>
        <v>0</v>
      </c>
      <c r="O35" s="78"/>
      <c r="P35" s="78">
        <v>0</v>
      </c>
      <c r="Q35" s="78">
        <f t="shared" si="7"/>
        <v>0</v>
      </c>
      <c r="R35" s="80">
        <f t="shared" si="8"/>
        <v>0</v>
      </c>
      <c r="S35" s="80">
        <f t="shared" si="8"/>
        <v>0</v>
      </c>
      <c r="T35" s="80">
        <f t="shared" si="8"/>
        <v>0</v>
      </c>
      <c r="U35" s="81"/>
      <c r="V35" s="79">
        <f t="shared" si="9"/>
        <v>0</v>
      </c>
      <c r="W35" s="78">
        <f t="shared" si="10"/>
        <v>0</v>
      </c>
      <c r="X35" s="78"/>
      <c r="Y35" s="79">
        <v>0</v>
      </c>
      <c r="Z35" s="78">
        <f t="shared" si="11"/>
        <v>0</v>
      </c>
      <c r="AA35" s="80">
        <f t="shared" si="12"/>
        <v>0</v>
      </c>
      <c r="AB35" s="80">
        <f t="shared" si="12"/>
        <v>0</v>
      </c>
      <c r="AC35" s="80">
        <f t="shared" si="12"/>
        <v>0</v>
      </c>
      <c r="AD35" s="81"/>
      <c r="AE35" s="78">
        <f t="shared" si="13"/>
        <v>0</v>
      </c>
      <c r="AF35" s="78">
        <f t="shared" si="14"/>
        <v>0</v>
      </c>
      <c r="AG35" s="78"/>
      <c r="AH35" s="78">
        <v>0</v>
      </c>
      <c r="AI35" s="78">
        <f t="shared" si="15"/>
        <v>0</v>
      </c>
      <c r="AJ35" s="78">
        <f t="shared" si="16"/>
        <v>0</v>
      </c>
      <c r="AK35" s="78">
        <f t="shared" si="16"/>
        <v>0</v>
      </c>
      <c r="AL35" s="78">
        <f t="shared" si="16"/>
        <v>0</v>
      </c>
      <c r="AM35" s="81"/>
      <c r="AN35" s="79">
        <f t="shared" si="17"/>
        <v>0</v>
      </c>
      <c r="AO35" s="82">
        <f t="shared" si="18"/>
        <v>0</v>
      </c>
      <c r="AP35" s="78"/>
      <c r="AQ35" s="82"/>
      <c r="AR35" s="78">
        <f t="shared" si="19"/>
        <v>0</v>
      </c>
      <c r="AS35" s="82">
        <f t="shared" si="20"/>
        <v>0</v>
      </c>
      <c r="AT35" s="78">
        <f t="shared" si="20"/>
        <v>0</v>
      </c>
      <c r="AU35" s="82">
        <f t="shared" si="20"/>
        <v>0</v>
      </c>
      <c r="AV35" s="81"/>
      <c r="AW35" s="78">
        <f t="shared" si="0"/>
        <v>0</v>
      </c>
      <c r="AX35" s="82">
        <f t="shared" si="21"/>
        <v>0</v>
      </c>
      <c r="AY35" s="78"/>
      <c r="AZ35" s="82"/>
      <c r="BA35" s="78">
        <f t="shared" si="22"/>
        <v>0</v>
      </c>
      <c r="BB35" s="82">
        <f t="shared" si="23"/>
        <v>0</v>
      </c>
      <c r="BC35" s="78">
        <f t="shared" si="23"/>
        <v>0</v>
      </c>
      <c r="BD35" s="82">
        <f t="shared" si="23"/>
        <v>0</v>
      </c>
      <c r="BE35" s="83">
        <f t="shared" si="24"/>
        <v>0</v>
      </c>
      <c r="BF35" s="84">
        <f t="shared" si="25"/>
        <v>0</v>
      </c>
      <c r="BG35" s="83">
        <f t="shared" si="26"/>
        <v>0</v>
      </c>
      <c r="BH35" s="83">
        <f t="shared" si="27"/>
        <v>0</v>
      </c>
      <c r="BI35" s="83">
        <f t="shared" si="27"/>
        <v>0</v>
      </c>
      <c r="BJ35" s="83">
        <f t="shared" si="28"/>
        <v>0</v>
      </c>
      <c r="BK35" s="83">
        <f t="shared" si="29"/>
        <v>0</v>
      </c>
      <c r="BL35" s="83">
        <f t="shared" si="29"/>
        <v>0</v>
      </c>
      <c r="BM35" s="84">
        <f t="shared" si="29"/>
        <v>0</v>
      </c>
      <c r="BN35" s="185">
        <f t="shared" si="30"/>
        <v>0</v>
      </c>
      <c r="BO35" s="188">
        <f t="shared" si="31"/>
        <v>0</v>
      </c>
    </row>
    <row r="36" spans="1:67" ht="16.5">
      <c r="A36" s="6">
        <v>29</v>
      </c>
      <c r="B36" s="183" t="s">
        <v>729</v>
      </c>
      <c r="C36" s="78"/>
      <c r="D36" s="78">
        <f t="shared" si="1"/>
        <v>0</v>
      </c>
      <c r="E36" s="78">
        <f t="shared" si="2"/>
        <v>0</v>
      </c>
      <c r="F36" s="78"/>
      <c r="G36" s="79">
        <v>0</v>
      </c>
      <c r="H36" s="78">
        <f t="shared" si="3"/>
        <v>0</v>
      </c>
      <c r="I36" s="80">
        <f t="shared" si="4"/>
        <v>0</v>
      </c>
      <c r="J36" s="80">
        <f t="shared" si="4"/>
        <v>0</v>
      </c>
      <c r="K36" s="80">
        <f t="shared" si="4"/>
        <v>0</v>
      </c>
      <c r="L36" s="81"/>
      <c r="M36" s="78">
        <f t="shared" si="5"/>
        <v>0</v>
      </c>
      <c r="N36" s="78">
        <f t="shared" si="6"/>
        <v>0</v>
      </c>
      <c r="O36" s="78">
        <v>1</v>
      </c>
      <c r="P36" s="78">
        <v>2.1</v>
      </c>
      <c r="Q36" s="78">
        <f t="shared" si="7"/>
        <v>12.600000000000001</v>
      </c>
      <c r="R36" s="80">
        <f t="shared" si="8"/>
        <v>1</v>
      </c>
      <c r="S36" s="80">
        <f t="shared" si="8"/>
        <v>2.1</v>
      </c>
      <c r="T36" s="80">
        <f t="shared" si="8"/>
        <v>12.600000000000001</v>
      </c>
      <c r="U36" s="81"/>
      <c r="V36" s="79">
        <f t="shared" si="9"/>
        <v>0</v>
      </c>
      <c r="W36" s="78">
        <f t="shared" si="10"/>
        <v>0</v>
      </c>
      <c r="X36" s="78"/>
      <c r="Y36" s="79">
        <v>0</v>
      </c>
      <c r="Z36" s="78">
        <f t="shared" si="11"/>
        <v>0</v>
      </c>
      <c r="AA36" s="80">
        <f t="shared" si="12"/>
        <v>0</v>
      </c>
      <c r="AB36" s="80">
        <f t="shared" si="12"/>
        <v>0</v>
      </c>
      <c r="AC36" s="80">
        <f t="shared" si="12"/>
        <v>0</v>
      </c>
      <c r="AD36" s="81"/>
      <c r="AE36" s="78">
        <f t="shared" si="13"/>
        <v>0</v>
      </c>
      <c r="AF36" s="78">
        <f t="shared" si="14"/>
        <v>0</v>
      </c>
      <c r="AG36" s="78"/>
      <c r="AH36" s="78">
        <v>0</v>
      </c>
      <c r="AI36" s="78">
        <f t="shared" si="15"/>
        <v>0</v>
      </c>
      <c r="AJ36" s="78">
        <f t="shared" si="16"/>
        <v>0</v>
      </c>
      <c r="AK36" s="78">
        <f t="shared" si="16"/>
        <v>0</v>
      </c>
      <c r="AL36" s="78">
        <f t="shared" si="16"/>
        <v>0</v>
      </c>
      <c r="AM36" s="81"/>
      <c r="AN36" s="79">
        <f t="shared" si="17"/>
        <v>0</v>
      </c>
      <c r="AO36" s="82">
        <f t="shared" si="18"/>
        <v>0</v>
      </c>
      <c r="AP36" s="78"/>
      <c r="AQ36" s="82"/>
      <c r="AR36" s="78">
        <f t="shared" si="19"/>
        <v>0</v>
      </c>
      <c r="AS36" s="82">
        <f t="shared" si="20"/>
        <v>0</v>
      </c>
      <c r="AT36" s="78">
        <f t="shared" si="20"/>
        <v>0</v>
      </c>
      <c r="AU36" s="82">
        <f t="shared" si="20"/>
        <v>0</v>
      </c>
      <c r="AV36" s="81"/>
      <c r="AW36" s="78">
        <f t="shared" si="0"/>
        <v>0</v>
      </c>
      <c r="AX36" s="82">
        <f t="shared" si="21"/>
        <v>0</v>
      </c>
      <c r="AY36" s="78"/>
      <c r="AZ36" s="82"/>
      <c r="BA36" s="78">
        <f t="shared" si="22"/>
        <v>0</v>
      </c>
      <c r="BB36" s="82">
        <f t="shared" si="23"/>
        <v>0</v>
      </c>
      <c r="BC36" s="78">
        <f t="shared" si="23"/>
        <v>0</v>
      </c>
      <c r="BD36" s="82">
        <f t="shared" si="23"/>
        <v>0</v>
      </c>
      <c r="BE36" s="83">
        <f t="shared" si="24"/>
        <v>0</v>
      </c>
      <c r="BF36" s="84">
        <f t="shared" si="25"/>
        <v>0</v>
      </c>
      <c r="BG36" s="83">
        <f t="shared" si="26"/>
        <v>0</v>
      </c>
      <c r="BH36" s="83">
        <f t="shared" si="27"/>
        <v>0</v>
      </c>
      <c r="BI36" s="83">
        <f t="shared" si="27"/>
        <v>0</v>
      </c>
      <c r="BJ36" s="83">
        <f t="shared" si="28"/>
        <v>0</v>
      </c>
      <c r="BK36" s="83">
        <f t="shared" si="29"/>
        <v>0</v>
      </c>
      <c r="BL36" s="83">
        <f t="shared" si="29"/>
        <v>0</v>
      </c>
      <c r="BM36" s="84">
        <f t="shared" si="29"/>
        <v>0</v>
      </c>
      <c r="BN36" s="185">
        <f t="shared" si="30"/>
        <v>0</v>
      </c>
      <c r="BO36" s="188">
        <f t="shared" si="31"/>
        <v>0</v>
      </c>
    </row>
    <row r="37" spans="1:67" ht="16.5">
      <c r="A37" s="6">
        <v>30</v>
      </c>
      <c r="B37" s="183" t="s">
        <v>730</v>
      </c>
      <c r="C37" s="78"/>
      <c r="D37" s="78">
        <f t="shared" si="1"/>
        <v>0</v>
      </c>
      <c r="E37" s="78">
        <f t="shared" si="2"/>
        <v>0</v>
      </c>
      <c r="F37" s="78">
        <v>2</v>
      </c>
      <c r="G37" s="79">
        <v>4.2</v>
      </c>
      <c r="H37" s="78">
        <f t="shared" si="3"/>
        <v>25.200000000000003</v>
      </c>
      <c r="I37" s="80">
        <f t="shared" si="4"/>
        <v>2</v>
      </c>
      <c r="J37" s="80">
        <f t="shared" si="4"/>
        <v>4.2</v>
      </c>
      <c r="K37" s="80">
        <f t="shared" si="4"/>
        <v>25.200000000000003</v>
      </c>
      <c r="L37" s="81"/>
      <c r="M37" s="78">
        <f t="shared" si="5"/>
        <v>0</v>
      </c>
      <c r="N37" s="78">
        <f t="shared" si="6"/>
        <v>0</v>
      </c>
      <c r="O37" s="78"/>
      <c r="P37" s="78">
        <v>0</v>
      </c>
      <c r="Q37" s="78">
        <f t="shared" si="7"/>
        <v>0</v>
      </c>
      <c r="R37" s="80">
        <f t="shared" si="8"/>
        <v>0</v>
      </c>
      <c r="S37" s="80">
        <f t="shared" si="8"/>
        <v>0</v>
      </c>
      <c r="T37" s="80">
        <f t="shared" si="8"/>
        <v>0</v>
      </c>
      <c r="U37" s="81"/>
      <c r="V37" s="79">
        <f t="shared" si="9"/>
        <v>0</v>
      </c>
      <c r="W37" s="78">
        <f t="shared" si="10"/>
        <v>0</v>
      </c>
      <c r="X37" s="78"/>
      <c r="Y37" s="79">
        <v>0</v>
      </c>
      <c r="Z37" s="78">
        <f t="shared" si="11"/>
        <v>0</v>
      </c>
      <c r="AA37" s="80">
        <f t="shared" si="12"/>
        <v>0</v>
      </c>
      <c r="AB37" s="80">
        <f t="shared" si="12"/>
        <v>0</v>
      </c>
      <c r="AC37" s="80">
        <f t="shared" si="12"/>
        <v>0</v>
      </c>
      <c r="AD37" s="81"/>
      <c r="AE37" s="78">
        <f t="shared" si="13"/>
        <v>0</v>
      </c>
      <c r="AF37" s="78">
        <f t="shared" si="14"/>
        <v>0</v>
      </c>
      <c r="AG37" s="78"/>
      <c r="AH37" s="78">
        <v>0</v>
      </c>
      <c r="AI37" s="78">
        <f t="shared" si="15"/>
        <v>0</v>
      </c>
      <c r="AJ37" s="78">
        <f t="shared" si="16"/>
        <v>0</v>
      </c>
      <c r="AK37" s="78">
        <f t="shared" si="16"/>
        <v>0</v>
      </c>
      <c r="AL37" s="78">
        <f t="shared" si="16"/>
        <v>0</v>
      </c>
      <c r="AM37" s="81"/>
      <c r="AN37" s="79">
        <f t="shared" si="17"/>
        <v>0</v>
      </c>
      <c r="AO37" s="82">
        <f t="shared" si="18"/>
        <v>0</v>
      </c>
      <c r="AP37" s="78"/>
      <c r="AQ37" s="82"/>
      <c r="AR37" s="78">
        <f t="shared" si="19"/>
        <v>0</v>
      </c>
      <c r="AS37" s="82">
        <f t="shared" si="20"/>
        <v>0</v>
      </c>
      <c r="AT37" s="78">
        <f t="shared" si="20"/>
        <v>0</v>
      </c>
      <c r="AU37" s="82">
        <f t="shared" si="20"/>
        <v>0</v>
      </c>
      <c r="AV37" s="81"/>
      <c r="AW37" s="78">
        <f t="shared" si="0"/>
        <v>0</v>
      </c>
      <c r="AX37" s="82">
        <f t="shared" si="21"/>
        <v>0</v>
      </c>
      <c r="AY37" s="78"/>
      <c r="AZ37" s="82"/>
      <c r="BA37" s="78">
        <f t="shared" si="22"/>
        <v>0</v>
      </c>
      <c r="BB37" s="82">
        <f t="shared" si="23"/>
        <v>0</v>
      </c>
      <c r="BC37" s="78">
        <f t="shared" si="23"/>
        <v>0</v>
      </c>
      <c r="BD37" s="82">
        <f t="shared" si="23"/>
        <v>0</v>
      </c>
      <c r="BE37" s="83">
        <f t="shared" si="24"/>
        <v>0</v>
      </c>
      <c r="BF37" s="84">
        <f t="shared" si="25"/>
        <v>0</v>
      </c>
      <c r="BG37" s="83">
        <f t="shared" si="26"/>
        <v>0</v>
      </c>
      <c r="BH37" s="83">
        <f t="shared" si="27"/>
        <v>2</v>
      </c>
      <c r="BI37" s="83">
        <f t="shared" si="27"/>
        <v>4.2</v>
      </c>
      <c r="BJ37" s="83">
        <f t="shared" si="28"/>
        <v>25.200000000000003</v>
      </c>
      <c r="BK37" s="83">
        <f t="shared" si="29"/>
        <v>2</v>
      </c>
      <c r="BL37" s="83">
        <f t="shared" si="29"/>
        <v>4.2</v>
      </c>
      <c r="BM37" s="84">
        <f t="shared" si="29"/>
        <v>25.200000000000003</v>
      </c>
      <c r="BN37" s="185">
        <f t="shared" si="30"/>
        <v>12.600000000000001</v>
      </c>
      <c r="BO37" s="188">
        <f t="shared" si="31"/>
        <v>12.6</v>
      </c>
    </row>
    <row r="38" spans="1:67" ht="16.5">
      <c r="A38" s="6">
        <v>31</v>
      </c>
      <c r="B38" s="183" t="s">
        <v>731</v>
      </c>
      <c r="C38" s="78"/>
      <c r="D38" s="78">
        <f t="shared" si="1"/>
        <v>0</v>
      </c>
      <c r="E38" s="78">
        <f t="shared" si="2"/>
        <v>0</v>
      </c>
      <c r="F38" s="78">
        <v>1</v>
      </c>
      <c r="G38" s="79">
        <v>2.1</v>
      </c>
      <c r="H38" s="78">
        <f t="shared" si="3"/>
        <v>12.600000000000001</v>
      </c>
      <c r="I38" s="80">
        <f t="shared" si="4"/>
        <v>1</v>
      </c>
      <c r="J38" s="80">
        <f t="shared" si="4"/>
        <v>2.1</v>
      </c>
      <c r="K38" s="80">
        <f t="shared" si="4"/>
        <v>12.600000000000001</v>
      </c>
      <c r="L38" s="81"/>
      <c r="M38" s="78">
        <f t="shared" si="5"/>
        <v>0</v>
      </c>
      <c r="N38" s="78">
        <f t="shared" si="6"/>
        <v>0</v>
      </c>
      <c r="O38" s="78">
        <v>2</v>
      </c>
      <c r="P38" s="78">
        <v>4.2</v>
      </c>
      <c r="Q38" s="78">
        <f t="shared" si="7"/>
        <v>25.200000000000003</v>
      </c>
      <c r="R38" s="80">
        <f t="shared" si="8"/>
        <v>2</v>
      </c>
      <c r="S38" s="80">
        <f t="shared" si="8"/>
        <v>4.2</v>
      </c>
      <c r="T38" s="80">
        <f t="shared" si="8"/>
        <v>25.200000000000003</v>
      </c>
      <c r="U38" s="81"/>
      <c r="V38" s="79">
        <f t="shared" si="9"/>
        <v>0</v>
      </c>
      <c r="W38" s="78">
        <f t="shared" si="10"/>
        <v>0</v>
      </c>
      <c r="X38" s="78"/>
      <c r="Y38" s="79">
        <v>0</v>
      </c>
      <c r="Z38" s="78">
        <f t="shared" si="11"/>
        <v>0</v>
      </c>
      <c r="AA38" s="80">
        <f t="shared" si="12"/>
        <v>0</v>
      </c>
      <c r="AB38" s="80">
        <f t="shared" si="12"/>
        <v>0</v>
      </c>
      <c r="AC38" s="80">
        <f t="shared" si="12"/>
        <v>0</v>
      </c>
      <c r="AD38" s="81"/>
      <c r="AE38" s="78">
        <f t="shared" si="13"/>
        <v>0</v>
      </c>
      <c r="AF38" s="78">
        <f t="shared" si="14"/>
        <v>0</v>
      </c>
      <c r="AG38" s="78"/>
      <c r="AH38" s="78">
        <v>0</v>
      </c>
      <c r="AI38" s="78">
        <f t="shared" si="15"/>
        <v>0</v>
      </c>
      <c r="AJ38" s="78">
        <f t="shared" si="16"/>
        <v>0</v>
      </c>
      <c r="AK38" s="78">
        <f t="shared" si="16"/>
        <v>0</v>
      </c>
      <c r="AL38" s="78">
        <f t="shared" si="16"/>
        <v>0</v>
      </c>
      <c r="AM38" s="81"/>
      <c r="AN38" s="79">
        <f t="shared" si="17"/>
        <v>0</v>
      </c>
      <c r="AO38" s="82">
        <f t="shared" si="18"/>
        <v>0</v>
      </c>
      <c r="AP38" s="78"/>
      <c r="AQ38" s="82"/>
      <c r="AR38" s="78">
        <f t="shared" si="19"/>
        <v>0</v>
      </c>
      <c r="AS38" s="82">
        <f t="shared" si="20"/>
        <v>0</v>
      </c>
      <c r="AT38" s="78">
        <f t="shared" si="20"/>
        <v>0</v>
      </c>
      <c r="AU38" s="82">
        <f t="shared" si="20"/>
        <v>0</v>
      </c>
      <c r="AV38" s="81"/>
      <c r="AW38" s="78">
        <f t="shared" si="0"/>
        <v>0</v>
      </c>
      <c r="AX38" s="82">
        <f t="shared" si="21"/>
        <v>0</v>
      </c>
      <c r="AY38" s="78"/>
      <c r="AZ38" s="82"/>
      <c r="BA38" s="78">
        <f t="shared" si="22"/>
        <v>0</v>
      </c>
      <c r="BB38" s="82">
        <f t="shared" si="23"/>
        <v>0</v>
      </c>
      <c r="BC38" s="78">
        <f t="shared" si="23"/>
        <v>0</v>
      </c>
      <c r="BD38" s="82">
        <f t="shared" si="23"/>
        <v>0</v>
      </c>
      <c r="BE38" s="83">
        <f t="shared" si="24"/>
        <v>0</v>
      </c>
      <c r="BF38" s="84">
        <f t="shared" si="25"/>
        <v>0</v>
      </c>
      <c r="BG38" s="83">
        <f t="shared" si="26"/>
        <v>0</v>
      </c>
      <c r="BH38" s="83">
        <f t="shared" si="27"/>
        <v>1</v>
      </c>
      <c r="BI38" s="83">
        <f t="shared" si="27"/>
        <v>2.1</v>
      </c>
      <c r="BJ38" s="83">
        <f t="shared" si="28"/>
        <v>12.600000000000001</v>
      </c>
      <c r="BK38" s="83">
        <f t="shared" si="29"/>
        <v>1</v>
      </c>
      <c r="BL38" s="83">
        <f t="shared" si="29"/>
        <v>2.1</v>
      </c>
      <c r="BM38" s="84">
        <f t="shared" si="29"/>
        <v>12.600000000000001</v>
      </c>
      <c r="BN38" s="185">
        <f t="shared" si="30"/>
        <v>6.3000000000000007</v>
      </c>
      <c r="BO38" s="188">
        <f t="shared" si="31"/>
        <v>6.3</v>
      </c>
    </row>
    <row r="39" spans="1:67" ht="16.5">
      <c r="A39" s="6">
        <v>32</v>
      </c>
      <c r="B39" s="183" t="s">
        <v>732</v>
      </c>
      <c r="C39" s="78"/>
      <c r="D39" s="78">
        <f t="shared" si="1"/>
        <v>0</v>
      </c>
      <c r="E39" s="78">
        <f t="shared" si="2"/>
        <v>0</v>
      </c>
      <c r="F39" s="78"/>
      <c r="G39" s="79">
        <v>0</v>
      </c>
      <c r="H39" s="78">
        <f t="shared" si="3"/>
        <v>0</v>
      </c>
      <c r="I39" s="80">
        <f t="shared" si="4"/>
        <v>0</v>
      </c>
      <c r="J39" s="80">
        <f t="shared" si="4"/>
        <v>0</v>
      </c>
      <c r="K39" s="80">
        <f t="shared" si="4"/>
        <v>0</v>
      </c>
      <c r="L39" s="81"/>
      <c r="M39" s="78">
        <f t="shared" si="5"/>
        <v>0</v>
      </c>
      <c r="N39" s="78">
        <f t="shared" si="6"/>
        <v>0</v>
      </c>
      <c r="O39" s="78"/>
      <c r="P39" s="78">
        <v>0</v>
      </c>
      <c r="Q39" s="78">
        <f t="shared" si="7"/>
        <v>0</v>
      </c>
      <c r="R39" s="80">
        <f t="shared" si="8"/>
        <v>0</v>
      </c>
      <c r="S39" s="80">
        <f t="shared" si="8"/>
        <v>0</v>
      </c>
      <c r="T39" s="80">
        <f t="shared" si="8"/>
        <v>0</v>
      </c>
      <c r="U39" s="81"/>
      <c r="V39" s="79">
        <f t="shared" si="9"/>
        <v>0</v>
      </c>
      <c r="W39" s="78">
        <f t="shared" si="10"/>
        <v>0</v>
      </c>
      <c r="X39" s="78"/>
      <c r="Y39" s="79">
        <v>0</v>
      </c>
      <c r="Z39" s="78">
        <f t="shared" si="11"/>
        <v>0</v>
      </c>
      <c r="AA39" s="80">
        <f t="shared" si="12"/>
        <v>0</v>
      </c>
      <c r="AB39" s="80">
        <f t="shared" si="12"/>
        <v>0</v>
      </c>
      <c r="AC39" s="80">
        <f t="shared" si="12"/>
        <v>0</v>
      </c>
      <c r="AD39" s="81"/>
      <c r="AE39" s="78">
        <f t="shared" si="13"/>
        <v>0</v>
      </c>
      <c r="AF39" s="78">
        <f t="shared" si="14"/>
        <v>0</v>
      </c>
      <c r="AG39" s="78"/>
      <c r="AH39" s="78">
        <v>0</v>
      </c>
      <c r="AI39" s="78">
        <f t="shared" si="15"/>
        <v>0</v>
      </c>
      <c r="AJ39" s="78">
        <f t="shared" si="16"/>
        <v>0</v>
      </c>
      <c r="AK39" s="78">
        <f t="shared" si="16"/>
        <v>0</v>
      </c>
      <c r="AL39" s="78">
        <f t="shared" si="16"/>
        <v>0</v>
      </c>
      <c r="AM39" s="81"/>
      <c r="AN39" s="79">
        <f t="shared" si="17"/>
        <v>0</v>
      </c>
      <c r="AO39" s="82">
        <f t="shared" si="18"/>
        <v>0</v>
      </c>
      <c r="AP39" s="78"/>
      <c r="AQ39" s="82"/>
      <c r="AR39" s="78">
        <f t="shared" si="19"/>
        <v>0</v>
      </c>
      <c r="AS39" s="82">
        <f t="shared" si="20"/>
        <v>0</v>
      </c>
      <c r="AT39" s="78">
        <f t="shared" si="20"/>
        <v>0</v>
      </c>
      <c r="AU39" s="82">
        <f t="shared" si="20"/>
        <v>0</v>
      </c>
      <c r="AV39" s="81"/>
      <c r="AW39" s="78">
        <f t="shared" si="0"/>
        <v>0</v>
      </c>
      <c r="AX39" s="82">
        <f t="shared" si="21"/>
        <v>0</v>
      </c>
      <c r="AY39" s="78"/>
      <c r="AZ39" s="82"/>
      <c r="BA39" s="78">
        <f t="shared" si="22"/>
        <v>0</v>
      </c>
      <c r="BB39" s="82">
        <f t="shared" si="23"/>
        <v>0</v>
      </c>
      <c r="BC39" s="78">
        <f t="shared" si="23"/>
        <v>0</v>
      </c>
      <c r="BD39" s="82">
        <f t="shared" si="23"/>
        <v>0</v>
      </c>
      <c r="BE39" s="83">
        <f t="shared" si="24"/>
        <v>0</v>
      </c>
      <c r="BF39" s="84">
        <f t="shared" si="25"/>
        <v>0</v>
      </c>
      <c r="BG39" s="83">
        <f t="shared" si="26"/>
        <v>0</v>
      </c>
      <c r="BH39" s="83">
        <f t="shared" si="27"/>
        <v>0</v>
      </c>
      <c r="BI39" s="83">
        <f t="shared" si="27"/>
        <v>0</v>
      </c>
      <c r="BJ39" s="83">
        <f t="shared" si="28"/>
        <v>0</v>
      </c>
      <c r="BK39" s="83">
        <f t="shared" si="29"/>
        <v>0</v>
      </c>
      <c r="BL39" s="83">
        <f t="shared" si="29"/>
        <v>0</v>
      </c>
      <c r="BM39" s="84">
        <f t="shared" si="29"/>
        <v>0</v>
      </c>
      <c r="BN39" s="185">
        <f t="shared" si="30"/>
        <v>0</v>
      </c>
      <c r="BO39" s="188">
        <f t="shared" si="31"/>
        <v>0</v>
      </c>
    </row>
    <row r="40" spans="1:67" ht="16.5">
      <c r="A40" s="6">
        <v>33</v>
      </c>
      <c r="B40" s="183" t="s">
        <v>733</v>
      </c>
      <c r="C40" s="78">
        <v>2</v>
      </c>
      <c r="D40" s="78">
        <f t="shared" si="1"/>
        <v>9.3680000000000003</v>
      </c>
      <c r="E40" s="78">
        <f t="shared" si="2"/>
        <v>56.207999999999998</v>
      </c>
      <c r="F40" s="78"/>
      <c r="G40" s="79">
        <v>0</v>
      </c>
      <c r="H40" s="78">
        <f t="shared" si="3"/>
        <v>0</v>
      </c>
      <c r="I40" s="80">
        <f t="shared" si="4"/>
        <v>2</v>
      </c>
      <c r="J40" s="80">
        <f t="shared" si="4"/>
        <v>9.3680000000000003</v>
      </c>
      <c r="K40" s="80">
        <f t="shared" si="4"/>
        <v>56.207999999999998</v>
      </c>
      <c r="L40" s="81"/>
      <c r="M40" s="78">
        <f t="shared" si="5"/>
        <v>0</v>
      </c>
      <c r="N40" s="78">
        <f t="shared" si="6"/>
        <v>0</v>
      </c>
      <c r="O40" s="78"/>
      <c r="P40" s="78">
        <v>0</v>
      </c>
      <c r="Q40" s="78">
        <f t="shared" si="7"/>
        <v>0</v>
      </c>
      <c r="R40" s="80">
        <f t="shared" si="8"/>
        <v>0</v>
      </c>
      <c r="S40" s="80">
        <f t="shared" si="8"/>
        <v>0</v>
      </c>
      <c r="T40" s="80">
        <f t="shared" si="8"/>
        <v>0</v>
      </c>
      <c r="U40" s="81">
        <v>5</v>
      </c>
      <c r="V40" s="79">
        <f t="shared" si="9"/>
        <v>23.42</v>
      </c>
      <c r="W40" s="78">
        <f t="shared" si="10"/>
        <v>140.52000000000001</v>
      </c>
      <c r="X40" s="78"/>
      <c r="Y40" s="79">
        <v>0</v>
      </c>
      <c r="Z40" s="78">
        <f t="shared" si="11"/>
        <v>0</v>
      </c>
      <c r="AA40" s="80">
        <f t="shared" si="12"/>
        <v>5</v>
      </c>
      <c r="AB40" s="80">
        <f t="shared" si="12"/>
        <v>23.42</v>
      </c>
      <c r="AC40" s="80">
        <f t="shared" si="12"/>
        <v>140.52000000000001</v>
      </c>
      <c r="AD40" s="81"/>
      <c r="AE40" s="78">
        <f t="shared" si="13"/>
        <v>0</v>
      </c>
      <c r="AF40" s="78">
        <f t="shared" si="14"/>
        <v>0</v>
      </c>
      <c r="AG40" s="78"/>
      <c r="AH40" s="78">
        <v>0</v>
      </c>
      <c r="AI40" s="78">
        <f t="shared" si="15"/>
        <v>0</v>
      </c>
      <c r="AJ40" s="78">
        <f t="shared" si="16"/>
        <v>0</v>
      </c>
      <c r="AK40" s="78">
        <f t="shared" si="16"/>
        <v>0</v>
      </c>
      <c r="AL40" s="78">
        <f t="shared" si="16"/>
        <v>0</v>
      </c>
      <c r="AM40" s="81"/>
      <c r="AN40" s="79">
        <f t="shared" si="17"/>
        <v>0</v>
      </c>
      <c r="AO40" s="82">
        <f t="shared" si="18"/>
        <v>0</v>
      </c>
      <c r="AP40" s="78"/>
      <c r="AQ40" s="82"/>
      <c r="AR40" s="78">
        <f t="shared" si="19"/>
        <v>0</v>
      </c>
      <c r="AS40" s="82">
        <f t="shared" si="20"/>
        <v>0</v>
      </c>
      <c r="AT40" s="78">
        <f t="shared" si="20"/>
        <v>0</v>
      </c>
      <c r="AU40" s="82">
        <f t="shared" si="20"/>
        <v>0</v>
      </c>
      <c r="AV40" s="81"/>
      <c r="AW40" s="78">
        <f t="shared" si="0"/>
        <v>0</v>
      </c>
      <c r="AX40" s="82">
        <f t="shared" si="21"/>
        <v>0</v>
      </c>
      <c r="AY40" s="78"/>
      <c r="AZ40" s="82"/>
      <c r="BA40" s="78">
        <f t="shared" si="22"/>
        <v>0</v>
      </c>
      <c r="BB40" s="82">
        <f t="shared" si="23"/>
        <v>0</v>
      </c>
      <c r="BC40" s="78">
        <f t="shared" si="23"/>
        <v>0</v>
      </c>
      <c r="BD40" s="82">
        <f t="shared" si="23"/>
        <v>0</v>
      </c>
      <c r="BE40" s="83">
        <f t="shared" si="24"/>
        <v>7</v>
      </c>
      <c r="BF40" s="84">
        <f t="shared" si="25"/>
        <v>32.788000000000004</v>
      </c>
      <c r="BG40" s="83">
        <f t="shared" si="26"/>
        <v>196.72800000000001</v>
      </c>
      <c r="BH40" s="83">
        <f t="shared" si="27"/>
        <v>0</v>
      </c>
      <c r="BI40" s="83">
        <f t="shared" si="27"/>
        <v>0</v>
      </c>
      <c r="BJ40" s="83">
        <f t="shared" si="28"/>
        <v>0</v>
      </c>
      <c r="BK40" s="83">
        <f t="shared" si="29"/>
        <v>7</v>
      </c>
      <c r="BL40" s="83">
        <f t="shared" si="29"/>
        <v>32.788000000000004</v>
      </c>
      <c r="BM40" s="84">
        <f t="shared" si="29"/>
        <v>196.72800000000001</v>
      </c>
      <c r="BN40" s="185">
        <f t="shared" si="30"/>
        <v>98.364000000000004</v>
      </c>
      <c r="BO40" s="188">
        <f t="shared" si="31"/>
        <v>98.4</v>
      </c>
    </row>
    <row r="41" spans="1:67" ht="16.5">
      <c r="A41" s="6">
        <v>34</v>
      </c>
      <c r="B41" s="183" t="s">
        <v>734</v>
      </c>
      <c r="C41" s="78"/>
      <c r="D41" s="78">
        <f t="shared" si="1"/>
        <v>0</v>
      </c>
      <c r="E41" s="78">
        <f t="shared" si="2"/>
        <v>0</v>
      </c>
      <c r="F41" s="78">
        <v>2</v>
      </c>
      <c r="G41" s="79">
        <v>4.2</v>
      </c>
      <c r="H41" s="78">
        <f t="shared" si="3"/>
        <v>25.200000000000003</v>
      </c>
      <c r="I41" s="80">
        <f t="shared" si="4"/>
        <v>2</v>
      </c>
      <c r="J41" s="80">
        <f t="shared" si="4"/>
        <v>4.2</v>
      </c>
      <c r="K41" s="80">
        <f t="shared" si="4"/>
        <v>25.200000000000003</v>
      </c>
      <c r="L41" s="81"/>
      <c r="M41" s="78">
        <f t="shared" si="5"/>
        <v>0</v>
      </c>
      <c r="N41" s="78">
        <f t="shared" si="6"/>
        <v>0</v>
      </c>
      <c r="O41" s="78"/>
      <c r="P41" s="78">
        <v>0</v>
      </c>
      <c r="Q41" s="78">
        <f t="shared" si="7"/>
        <v>0</v>
      </c>
      <c r="R41" s="80">
        <f t="shared" si="8"/>
        <v>0</v>
      </c>
      <c r="S41" s="80">
        <f t="shared" si="8"/>
        <v>0</v>
      </c>
      <c r="T41" s="80">
        <f t="shared" si="8"/>
        <v>0</v>
      </c>
      <c r="U41" s="81"/>
      <c r="V41" s="79">
        <f t="shared" si="9"/>
        <v>0</v>
      </c>
      <c r="W41" s="78">
        <f t="shared" si="10"/>
        <v>0</v>
      </c>
      <c r="X41" s="78"/>
      <c r="Y41" s="79">
        <v>0</v>
      </c>
      <c r="Z41" s="78">
        <f t="shared" si="11"/>
        <v>0</v>
      </c>
      <c r="AA41" s="80">
        <f t="shared" si="12"/>
        <v>0</v>
      </c>
      <c r="AB41" s="80">
        <f t="shared" si="12"/>
        <v>0</v>
      </c>
      <c r="AC41" s="80">
        <f t="shared" si="12"/>
        <v>0</v>
      </c>
      <c r="AD41" s="81"/>
      <c r="AE41" s="78">
        <f t="shared" si="13"/>
        <v>0</v>
      </c>
      <c r="AF41" s="78">
        <f t="shared" si="14"/>
        <v>0</v>
      </c>
      <c r="AG41" s="78"/>
      <c r="AH41" s="78">
        <v>0</v>
      </c>
      <c r="AI41" s="78">
        <f t="shared" si="15"/>
        <v>0</v>
      </c>
      <c r="AJ41" s="78">
        <f t="shared" si="16"/>
        <v>0</v>
      </c>
      <c r="AK41" s="78">
        <f t="shared" si="16"/>
        <v>0</v>
      </c>
      <c r="AL41" s="78">
        <f t="shared" si="16"/>
        <v>0</v>
      </c>
      <c r="AM41" s="81"/>
      <c r="AN41" s="79">
        <f t="shared" si="17"/>
        <v>0</v>
      </c>
      <c r="AO41" s="82">
        <f t="shared" si="18"/>
        <v>0</v>
      </c>
      <c r="AP41" s="78"/>
      <c r="AQ41" s="82"/>
      <c r="AR41" s="78">
        <f t="shared" si="19"/>
        <v>0</v>
      </c>
      <c r="AS41" s="82">
        <f t="shared" si="20"/>
        <v>0</v>
      </c>
      <c r="AT41" s="78">
        <f t="shared" si="20"/>
        <v>0</v>
      </c>
      <c r="AU41" s="82">
        <f t="shared" si="20"/>
        <v>0</v>
      </c>
      <c r="AV41" s="81"/>
      <c r="AW41" s="78">
        <f t="shared" si="0"/>
        <v>0</v>
      </c>
      <c r="AX41" s="82">
        <f t="shared" si="21"/>
        <v>0</v>
      </c>
      <c r="AY41" s="78"/>
      <c r="AZ41" s="82"/>
      <c r="BA41" s="78">
        <f t="shared" si="22"/>
        <v>0</v>
      </c>
      <c r="BB41" s="82">
        <f t="shared" si="23"/>
        <v>0</v>
      </c>
      <c r="BC41" s="78">
        <f t="shared" si="23"/>
        <v>0</v>
      </c>
      <c r="BD41" s="82">
        <f t="shared" si="23"/>
        <v>0</v>
      </c>
      <c r="BE41" s="83">
        <f t="shared" si="24"/>
        <v>0</v>
      </c>
      <c r="BF41" s="84">
        <f t="shared" si="25"/>
        <v>0</v>
      </c>
      <c r="BG41" s="83">
        <f t="shared" si="26"/>
        <v>0</v>
      </c>
      <c r="BH41" s="83">
        <f t="shared" si="27"/>
        <v>2</v>
      </c>
      <c r="BI41" s="83">
        <f t="shared" si="27"/>
        <v>4.2</v>
      </c>
      <c r="BJ41" s="83">
        <f t="shared" si="28"/>
        <v>25.200000000000003</v>
      </c>
      <c r="BK41" s="83">
        <f t="shared" si="29"/>
        <v>2</v>
      </c>
      <c r="BL41" s="83">
        <f t="shared" si="29"/>
        <v>4.2</v>
      </c>
      <c r="BM41" s="84">
        <f t="shared" si="29"/>
        <v>25.200000000000003</v>
      </c>
      <c r="BN41" s="185">
        <f t="shared" si="30"/>
        <v>12.600000000000001</v>
      </c>
      <c r="BO41" s="188">
        <f t="shared" si="31"/>
        <v>12.6</v>
      </c>
    </row>
    <row r="42" spans="1:67" ht="16.5">
      <c r="A42" s="6">
        <v>35</v>
      </c>
      <c r="B42" s="183" t="s">
        <v>399</v>
      </c>
      <c r="C42" s="78"/>
      <c r="D42" s="78">
        <f t="shared" si="1"/>
        <v>0</v>
      </c>
      <c r="E42" s="78">
        <f t="shared" si="2"/>
        <v>0</v>
      </c>
      <c r="F42" s="78">
        <v>1</v>
      </c>
      <c r="G42" s="79">
        <v>2.1</v>
      </c>
      <c r="H42" s="78">
        <f t="shared" si="3"/>
        <v>12.600000000000001</v>
      </c>
      <c r="I42" s="80">
        <f t="shared" si="4"/>
        <v>1</v>
      </c>
      <c r="J42" s="80">
        <f t="shared" si="4"/>
        <v>2.1</v>
      </c>
      <c r="K42" s="80">
        <f t="shared" si="4"/>
        <v>12.600000000000001</v>
      </c>
      <c r="L42" s="81">
        <v>0</v>
      </c>
      <c r="M42" s="78">
        <f t="shared" si="5"/>
        <v>0</v>
      </c>
      <c r="N42" s="78">
        <f t="shared" si="6"/>
        <v>0</v>
      </c>
      <c r="O42" s="78">
        <v>0</v>
      </c>
      <c r="P42" s="78">
        <v>0</v>
      </c>
      <c r="Q42" s="78">
        <f t="shared" si="7"/>
        <v>0</v>
      </c>
      <c r="R42" s="80">
        <f t="shared" si="8"/>
        <v>0</v>
      </c>
      <c r="S42" s="80">
        <f t="shared" si="8"/>
        <v>0</v>
      </c>
      <c r="T42" s="80">
        <f t="shared" si="8"/>
        <v>0</v>
      </c>
      <c r="U42" s="81">
        <v>0</v>
      </c>
      <c r="V42" s="79">
        <f t="shared" si="9"/>
        <v>0</v>
      </c>
      <c r="W42" s="78">
        <f t="shared" si="10"/>
        <v>0</v>
      </c>
      <c r="X42" s="78">
        <v>0</v>
      </c>
      <c r="Y42" s="79">
        <v>0</v>
      </c>
      <c r="Z42" s="78">
        <f t="shared" si="11"/>
        <v>0</v>
      </c>
      <c r="AA42" s="80">
        <f t="shared" si="12"/>
        <v>0</v>
      </c>
      <c r="AB42" s="80">
        <f t="shared" si="12"/>
        <v>0</v>
      </c>
      <c r="AC42" s="80">
        <f t="shared" si="12"/>
        <v>0</v>
      </c>
      <c r="AD42" s="81">
        <v>0</v>
      </c>
      <c r="AE42" s="78">
        <f t="shared" si="13"/>
        <v>0</v>
      </c>
      <c r="AF42" s="78">
        <f t="shared" si="14"/>
        <v>0</v>
      </c>
      <c r="AG42" s="78">
        <v>0</v>
      </c>
      <c r="AH42" s="78">
        <v>0</v>
      </c>
      <c r="AI42" s="78">
        <f t="shared" si="15"/>
        <v>0</v>
      </c>
      <c r="AJ42" s="78">
        <f t="shared" si="16"/>
        <v>0</v>
      </c>
      <c r="AK42" s="78">
        <f t="shared" si="16"/>
        <v>0</v>
      </c>
      <c r="AL42" s="78">
        <f t="shared" si="16"/>
        <v>0</v>
      </c>
      <c r="AM42" s="81">
        <v>0</v>
      </c>
      <c r="AN42" s="79">
        <f t="shared" si="17"/>
        <v>0</v>
      </c>
      <c r="AO42" s="82">
        <f t="shared" si="18"/>
        <v>0</v>
      </c>
      <c r="AP42" s="78">
        <v>0</v>
      </c>
      <c r="AQ42" s="82"/>
      <c r="AR42" s="78">
        <f t="shared" si="19"/>
        <v>0</v>
      </c>
      <c r="AS42" s="82">
        <f t="shared" si="20"/>
        <v>0</v>
      </c>
      <c r="AT42" s="78">
        <f t="shared" si="20"/>
        <v>0</v>
      </c>
      <c r="AU42" s="82">
        <f t="shared" si="20"/>
        <v>0</v>
      </c>
      <c r="AV42" s="81"/>
      <c r="AW42" s="78">
        <f t="shared" si="0"/>
        <v>0</v>
      </c>
      <c r="AX42" s="82">
        <f t="shared" si="21"/>
        <v>0</v>
      </c>
      <c r="AY42" s="78"/>
      <c r="AZ42" s="82"/>
      <c r="BA42" s="78">
        <f t="shared" si="22"/>
        <v>0</v>
      </c>
      <c r="BB42" s="82">
        <f t="shared" si="23"/>
        <v>0</v>
      </c>
      <c r="BC42" s="78">
        <f t="shared" si="23"/>
        <v>0</v>
      </c>
      <c r="BD42" s="82">
        <f t="shared" si="23"/>
        <v>0</v>
      </c>
      <c r="BE42" s="83">
        <f t="shared" si="24"/>
        <v>0</v>
      </c>
      <c r="BF42" s="84">
        <f t="shared" si="25"/>
        <v>0</v>
      </c>
      <c r="BG42" s="83">
        <f t="shared" si="26"/>
        <v>0</v>
      </c>
      <c r="BH42" s="83">
        <f t="shared" si="27"/>
        <v>1</v>
      </c>
      <c r="BI42" s="83">
        <f t="shared" si="27"/>
        <v>2.1</v>
      </c>
      <c r="BJ42" s="83">
        <f t="shared" si="28"/>
        <v>12.600000000000001</v>
      </c>
      <c r="BK42" s="83">
        <f t="shared" si="29"/>
        <v>1</v>
      </c>
      <c r="BL42" s="83">
        <f t="shared" si="29"/>
        <v>2.1</v>
      </c>
      <c r="BM42" s="84">
        <f t="shared" si="29"/>
        <v>12.600000000000001</v>
      </c>
      <c r="BN42" s="185">
        <f t="shared" si="30"/>
        <v>6.3000000000000007</v>
      </c>
      <c r="BO42" s="188">
        <f t="shared" si="31"/>
        <v>6.3</v>
      </c>
    </row>
    <row r="43" spans="1:67" ht="16.5">
      <c r="A43" s="6">
        <v>36</v>
      </c>
      <c r="B43" s="183" t="s">
        <v>735</v>
      </c>
      <c r="C43" s="78"/>
      <c r="D43" s="78">
        <f t="shared" si="1"/>
        <v>0</v>
      </c>
      <c r="E43" s="78">
        <f t="shared" si="2"/>
        <v>0</v>
      </c>
      <c r="F43" s="78"/>
      <c r="G43" s="79">
        <v>0</v>
      </c>
      <c r="H43" s="78">
        <f t="shared" si="3"/>
        <v>0</v>
      </c>
      <c r="I43" s="80">
        <f t="shared" si="4"/>
        <v>0</v>
      </c>
      <c r="J43" s="80">
        <f t="shared" si="4"/>
        <v>0</v>
      </c>
      <c r="K43" s="80">
        <f t="shared" si="4"/>
        <v>0</v>
      </c>
      <c r="L43" s="81"/>
      <c r="M43" s="78">
        <f t="shared" si="5"/>
        <v>0</v>
      </c>
      <c r="N43" s="78">
        <f t="shared" si="6"/>
        <v>0</v>
      </c>
      <c r="O43" s="78"/>
      <c r="P43" s="78">
        <v>0</v>
      </c>
      <c r="Q43" s="78">
        <f t="shared" si="7"/>
        <v>0</v>
      </c>
      <c r="R43" s="80">
        <f t="shared" si="8"/>
        <v>0</v>
      </c>
      <c r="S43" s="80">
        <f t="shared" si="8"/>
        <v>0</v>
      </c>
      <c r="T43" s="80">
        <f t="shared" si="8"/>
        <v>0</v>
      </c>
      <c r="U43" s="81"/>
      <c r="V43" s="79">
        <f t="shared" si="9"/>
        <v>0</v>
      </c>
      <c r="W43" s="78">
        <f t="shared" si="10"/>
        <v>0</v>
      </c>
      <c r="X43" s="78"/>
      <c r="Y43" s="79">
        <v>0</v>
      </c>
      <c r="Z43" s="78">
        <f t="shared" si="11"/>
        <v>0</v>
      </c>
      <c r="AA43" s="80">
        <f t="shared" si="12"/>
        <v>0</v>
      </c>
      <c r="AB43" s="80">
        <f t="shared" si="12"/>
        <v>0</v>
      </c>
      <c r="AC43" s="80">
        <f t="shared" si="12"/>
        <v>0</v>
      </c>
      <c r="AD43" s="81"/>
      <c r="AE43" s="78">
        <f t="shared" si="13"/>
        <v>0</v>
      </c>
      <c r="AF43" s="78">
        <f t="shared" si="14"/>
        <v>0</v>
      </c>
      <c r="AG43" s="78"/>
      <c r="AH43" s="78">
        <v>0</v>
      </c>
      <c r="AI43" s="78">
        <f t="shared" si="15"/>
        <v>0</v>
      </c>
      <c r="AJ43" s="78">
        <f t="shared" si="16"/>
        <v>0</v>
      </c>
      <c r="AK43" s="78">
        <f t="shared" si="16"/>
        <v>0</v>
      </c>
      <c r="AL43" s="78">
        <f t="shared" si="16"/>
        <v>0</v>
      </c>
      <c r="AM43" s="81"/>
      <c r="AN43" s="79">
        <f t="shared" si="17"/>
        <v>0</v>
      </c>
      <c r="AO43" s="82">
        <f t="shared" si="18"/>
        <v>0</v>
      </c>
      <c r="AP43" s="78"/>
      <c r="AQ43" s="82"/>
      <c r="AR43" s="78">
        <f t="shared" si="19"/>
        <v>0</v>
      </c>
      <c r="AS43" s="82">
        <f t="shared" si="20"/>
        <v>0</v>
      </c>
      <c r="AT43" s="78">
        <f t="shared" si="20"/>
        <v>0</v>
      </c>
      <c r="AU43" s="82">
        <f t="shared" si="20"/>
        <v>0</v>
      </c>
      <c r="AV43" s="81"/>
      <c r="AW43" s="78">
        <f t="shared" si="0"/>
        <v>0</v>
      </c>
      <c r="AX43" s="82">
        <f t="shared" si="21"/>
        <v>0</v>
      </c>
      <c r="AY43" s="78"/>
      <c r="AZ43" s="82"/>
      <c r="BA43" s="78">
        <f t="shared" si="22"/>
        <v>0</v>
      </c>
      <c r="BB43" s="82">
        <f t="shared" si="23"/>
        <v>0</v>
      </c>
      <c r="BC43" s="78">
        <f t="shared" si="23"/>
        <v>0</v>
      </c>
      <c r="BD43" s="82">
        <f t="shared" si="23"/>
        <v>0</v>
      </c>
      <c r="BE43" s="83">
        <f t="shared" si="24"/>
        <v>0</v>
      </c>
      <c r="BF43" s="84">
        <f t="shared" si="25"/>
        <v>0</v>
      </c>
      <c r="BG43" s="83">
        <f t="shared" si="26"/>
        <v>0</v>
      </c>
      <c r="BH43" s="83">
        <f t="shared" si="27"/>
        <v>0</v>
      </c>
      <c r="BI43" s="83">
        <f t="shared" si="27"/>
        <v>0</v>
      </c>
      <c r="BJ43" s="83">
        <f t="shared" si="28"/>
        <v>0</v>
      </c>
      <c r="BK43" s="83">
        <f t="shared" si="29"/>
        <v>0</v>
      </c>
      <c r="BL43" s="83">
        <f t="shared" si="29"/>
        <v>0</v>
      </c>
      <c r="BM43" s="84">
        <f t="shared" si="29"/>
        <v>0</v>
      </c>
      <c r="BN43" s="185">
        <f t="shared" si="30"/>
        <v>0</v>
      </c>
      <c r="BO43" s="188">
        <f t="shared" si="31"/>
        <v>0</v>
      </c>
    </row>
    <row r="44" spans="1:67" ht="16.5">
      <c r="A44" s="6">
        <v>37</v>
      </c>
      <c r="B44" s="183" t="s">
        <v>736</v>
      </c>
      <c r="C44" s="78"/>
      <c r="D44" s="78">
        <f t="shared" si="1"/>
        <v>0</v>
      </c>
      <c r="E44" s="78">
        <f t="shared" si="2"/>
        <v>0</v>
      </c>
      <c r="F44" s="78"/>
      <c r="G44" s="79">
        <v>0</v>
      </c>
      <c r="H44" s="78">
        <f t="shared" si="3"/>
        <v>0</v>
      </c>
      <c r="I44" s="80">
        <f t="shared" si="4"/>
        <v>0</v>
      </c>
      <c r="J44" s="80">
        <f t="shared" si="4"/>
        <v>0</v>
      </c>
      <c r="K44" s="80">
        <f t="shared" si="4"/>
        <v>0</v>
      </c>
      <c r="L44" s="81"/>
      <c r="M44" s="78">
        <f t="shared" si="5"/>
        <v>0</v>
      </c>
      <c r="N44" s="78">
        <f t="shared" si="6"/>
        <v>0</v>
      </c>
      <c r="O44" s="78">
        <v>1</v>
      </c>
      <c r="P44" s="78">
        <v>2.1</v>
      </c>
      <c r="Q44" s="78">
        <f t="shared" si="7"/>
        <v>12.600000000000001</v>
      </c>
      <c r="R44" s="80">
        <f t="shared" si="8"/>
        <v>1</v>
      </c>
      <c r="S44" s="80">
        <f t="shared" si="8"/>
        <v>2.1</v>
      </c>
      <c r="T44" s="80">
        <f t="shared" si="8"/>
        <v>12.600000000000001</v>
      </c>
      <c r="U44" s="81"/>
      <c r="V44" s="79">
        <f t="shared" si="9"/>
        <v>0</v>
      </c>
      <c r="W44" s="78">
        <f t="shared" si="10"/>
        <v>0</v>
      </c>
      <c r="X44" s="78"/>
      <c r="Y44" s="79">
        <v>0</v>
      </c>
      <c r="Z44" s="78">
        <f t="shared" si="11"/>
        <v>0</v>
      </c>
      <c r="AA44" s="80">
        <f t="shared" si="12"/>
        <v>0</v>
      </c>
      <c r="AB44" s="80">
        <f t="shared" si="12"/>
        <v>0</v>
      </c>
      <c r="AC44" s="80">
        <f t="shared" si="12"/>
        <v>0</v>
      </c>
      <c r="AD44" s="81"/>
      <c r="AE44" s="78">
        <f t="shared" si="13"/>
        <v>0</v>
      </c>
      <c r="AF44" s="78">
        <f t="shared" si="14"/>
        <v>0</v>
      </c>
      <c r="AG44" s="78"/>
      <c r="AH44" s="78">
        <v>0</v>
      </c>
      <c r="AI44" s="78">
        <f t="shared" si="15"/>
        <v>0</v>
      </c>
      <c r="AJ44" s="78">
        <f t="shared" si="16"/>
        <v>0</v>
      </c>
      <c r="AK44" s="78">
        <f t="shared" si="16"/>
        <v>0</v>
      </c>
      <c r="AL44" s="78">
        <f t="shared" si="16"/>
        <v>0</v>
      </c>
      <c r="AM44" s="81"/>
      <c r="AN44" s="79">
        <f t="shared" si="17"/>
        <v>0</v>
      </c>
      <c r="AO44" s="82">
        <f t="shared" si="18"/>
        <v>0</v>
      </c>
      <c r="AP44" s="78"/>
      <c r="AQ44" s="82"/>
      <c r="AR44" s="78">
        <f t="shared" si="19"/>
        <v>0</v>
      </c>
      <c r="AS44" s="82">
        <f t="shared" si="20"/>
        <v>0</v>
      </c>
      <c r="AT44" s="78">
        <f t="shared" si="20"/>
        <v>0</v>
      </c>
      <c r="AU44" s="82">
        <f t="shared" si="20"/>
        <v>0</v>
      </c>
      <c r="AV44" s="81"/>
      <c r="AW44" s="78">
        <f t="shared" si="0"/>
        <v>0</v>
      </c>
      <c r="AX44" s="82">
        <f t="shared" si="21"/>
        <v>0</v>
      </c>
      <c r="AY44" s="78"/>
      <c r="AZ44" s="82"/>
      <c r="BA44" s="78">
        <f t="shared" si="22"/>
        <v>0</v>
      </c>
      <c r="BB44" s="82">
        <f t="shared" si="23"/>
        <v>0</v>
      </c>
      <c r="BC44" s="78">
        <f t="shared" si="23"/>
        <v>0</v>
      </c>
      <c r="BD44" s="82">
        <f t="shared" si="23"/>
        <v>0</v>
      </c>
      <c r="BE44" s="83">
        <f t="shared" si="24"/>
        <v>0</v>
      </c>
      <c r="BF44" s="84">
        <f t="shared" si="25"/>
        <v>0</v>
      </c>
      <c r="BG44" s="83">
        <f t="shared" si="26"/>
        <v>0</v>
      </c>
      <c r="BH44" s="83">
        <f t="shared" si="27"/>
        <v>0</v>
      </c>
      <c r="BI44" s="83">
        <f t="shared" si="27"/>
        <v>0</v>
      </c>
      <c r="BJ44" s="83">
        <f t="shared" si="28"/>
        <v>0</v>
      </c>
      <c r="BK44" s="83">
        <f t="shared" si="29"/>
        <v>0</v>
      </c>
      <c r="BL44" s="83">
        <f t="shared" si="29"/>
        <v>0</v>
      </c>
      <c r="BM44" s="84">
        <f t="shared" si="29"/>
        <v>0</v>
      </c>
      <c r="BN44" s="185">
        <f t="shared" si="30"/>
        <v>0</v>
      </c>
      <c r="BO44" s="188">
        <f t="shared" si="31"/>
        <v>0</v>
      </c>
    </row>
    <row r="45" spans="1:67" ht="16.5">
      <c r="A45" s="6">
        <v>38</v>
      </c>
      <c r="B45" s="183" t="s">
        <v>737</v>
      </c>
      <c r="C45" s="78">
        <v>0</v>
      </c>
      <c r="D45" s="78">
        <f t="shared" si="1"/>
        <v>0</v>
      </c>
      <c r="E45" s="78">
        <f t="shared" si="2"/>
        <v>0</v>
      </c>
      <c r="F45" s="78">
        <v>1</v>
      </c>
      <c r="G45" s="79">
        <v>2.1</v>
      </c>
      <c r="H45" s="78">
        <f t="shared" si="3"/>
        <v>12.600000000000001</v>
      </c>
      <c r="I45" s="80">
        <f t="shared" si="4"/>
        <v>1</v>
      </c>
      <c r="J45" s="80">
        <f t="shared" si="4"/>
        <v>2.1</v>
      </c>
      <c r="K45" s="80">
        <f t="shared" si="4"/>
        <v>12.600000000000001</v>
      </c>
      <c r="L45" s="81"/>
      <c r="M45" s="78">
        <f t="shared" si="5"/>
        <v>0</v>
      </c>
      <c r="N45" s="78">
        <f t="shared" si="6"/>
        <v>0</v>
      </c>
      <c r="O45" s="78">
        <v>3</v>
      </c>
      <c r="P45" s="78">
        <v>6.3000000000000007</v>
      </c>
      <c r="Q45" s="78">
        <f t="shared" si="7"/>
        <v>37.800000000000004</v>
      </c>
      <c r="R45" s="80">
        <f t="shared" si="8"/>
        <v>3</v>
      </c>
      <c r="S45" s="80">
        <f t="shared" si="8"/>
        <v>6.3000000000000007</v>
      </c>
      <c r="T45" s="80">
        <f t="shared" si="8"/>
        <v>37.800000000000004</v>
      </c>
      <c r="U45" s="81"/>
      <c r="V45" s="79">
        <f t="shared" si="9"/>
        <v>0</v>
      </c>
      <c r="W45" s="78">
        <f t="shared" si="10"/>
        <v>0</v>
      </c>
      <c r="X45" s="78"/>
      <c r="Y45" s="79">
        <v>0</v>
      </c>
      <c r="Z45" s="78">
        <f t="shared" si="11"/>
        <v>0</v>
      </c>
      <c r="AA45" s="80">
        <f t="shared" si="12"/>
        <v>0</v>
      </c>
      <c r="AB45" s="80">
        <f t="shared" si="12"/>
        <v>0</v>
      </c>
      <c r="AC45" s="80">
        <f t="shared" si="12"/>
        <v>0</v>
      </c>
      <c r="AD45" s="81"/>
      <c r="AE45" s="78">
        <f t="shared" si="13"/>
        <v>0</v>
      </c>
      <c r="AF45" s="78">
        <f t="shared" si="14"/>
        <v>0</v>
      </c>
      <c r="AG45" s="78"/>
      <c r="AH45" s="78">
        <v>0</v>
      </c>
      <c r="AI45" s="78">
        <f t="shared" si="15"/>
        <v>0</v>
      </c>
      <c r="AJ45" s="78">
        <f t="shared" si="16"/>
        <v>0</v>
      </c>
      <c r="AK45" s="78">
        <f t="shared" si="16"/>
        <v>0</v>
      </c>
      <c r="AL45" s="78">
        <f t="shared" si="16"/>
        <v>0</v>
      </c>
      <c r="AM45" s="81"/>
      <c r="AN45" s="79">
        <f t="shared" si="17"/>
        <v>0</v>
      </c>
      <c r="AO45" s="82">
        <f t="shared" si="18"/>
        <v>0</v>
      </c>
      <c r="AP45" s="78"/>
      <c r="AQ45" s="82"/>
      <c r="AR45" s="78">
        <f t="shared" si="19"/>
        <v>0</v>
      </c>
      <c r="AS45" s="82">
        <f t="shared" si="20"/>
        <v>0</v>
      </c>
      <c r="AT45" s="78">
        <f t="shared" si="20"/>
        <v>0</v>
      </c>
      <c r="AU45" s="82">
        <f t="shared" si="20"/>
        <v>0</v>
      </c>
      <c r="AV45" s="81"/>
      <c r="AW45" s="78">
        <f t="shared" si="0"/>
        <v>0</v>
      </c>
      <c r="AX45" s="82">
        <f t="shared" si="21"/>
        <v>0</v>
      </c>
      <c r="AY45" s="78"/>
      <c r="AZ45" s="82"/>
      <c r="BA45" s="78">
        <f t="shared" si="22"/>
        <v>0</v>
      </c>
      <c r="BB45" s="82">
        <f t="shared" si="23"/>
        <v>0</v>
      </c>
      <c r="BC45" s="78">
        <f t="shared" si="23"/>
        <v>0</v>
      </c>
      <c r="BD45" s="82">
        <f t="shared" si="23"/>
        <v>0</v>
      </c>
      <c r="BE45" s="83">
        <f t="shared" si="24"/>
        <v>0</v>
      </c>
      <c r="BF45" s="84">
        <f t="shared" si="25"/>
        <v>0</v>
      </c>
      <c r="BG45" s="83">
        <f t="shared" si="26"/>
        <v>0</v>
      </c>
      <c r="BH45" s="83">
        <f t="shared" si="27"/>
        <v>1</v>
      </c>
      <c r="BI45" s="83">
        <f t="shared" si="27"/>
        <v>2.1</v>
      </c>
      <c r="BJ45" s="83">
        <f t="shared" si="28"/>
        <v>12.600000000000001</v>
      </c>
      <c r="BK45" s="83">
        <f t="shared" si="29"/>
        <v>1</v>
      </c>
      <c r="BL45" s="83">
        <f t="shared" si="29"/>
        <v>2.1</v>
      </c>
      <c r="BM45" s="84">
        <f t="shared" si="29"/>
        <v>12.600000000000001</v>
      </c>
      <c r="BN45" s="185">
        <f t="shared" si="30"/>
        <v>6.3000000000000007</v>
      </c>
      <c r="BO45" s="188">
        <f t="shared" si="31"/>
        <v>6.3</v>
      </c>
    </row>
    <row r="46" spans="1:67" ht="16.5">
      <c r="A46" s="6">
        <v>39</v>
      </c>
      <c r="B46" s="183" t="s">
        <v>738</v>
      </c>
      <c r="C46" s="78">
        <v>0</v>
      </c>
      <c r="D46" s="78">
        <f t="shared" si="1"/>
        <v>0</v>
      </c>
      <c r="E46" s="78">
        <f t="shared" si="2"/>
        <v>0</v>
      </c>
      <c r="F46" s="78">
        <v>0</v>
      </c>
      <c r="G46" s="79">
        <v>0</v>
      </c>
      <c r="H46" s="78">
        <f t="shared" si="3"/>
        <v>0</v>
      </c>
      <c r="I46" s="80">
        <f t="shared" si="4"/>
        <v>0</v>
      </c>
      <c r="J46" s="80">
        <f t="shared" si="4"/>
        <v>0</v>
      </c>
      <c r="K46" s="80">
        <f t="shared" si="4"/>
        <v>0</v>
      </c>
      <c r="L46" s="81">
        <v>0</v>
      </c>
      <c r="M46" s="78">
        <f t="shared" si="5"/>
        <v>0</v>
      </c>
      <c r="N46" s="78">
        <f t="shared" si="6"/>
        <v>0</v>
      </c>
      <c r="O46" s="78">
        <v>1</v>
      </c>
      <c r="P46" s="78">
        <v>2.1</v>
      </c>
      <c r="Q46" s="78">
        <f t="shared" si="7"/>
        <v>12.600000000000001</v>
      </c>
      <c r="R46" s="80">
        <f t="shared" si="8"/>
        <v>1</v>
      </c>
      <c r="S46" s="80">
        <f t="shared" si="8"/>
        <v>2.1</v>
      </c>
      <c r="T46" s="80">
        <f t="shared" si="8"/>
        <v>12.600000000000001</v>
      </c>
      <c r="U46" s="81">
        <v>0</v>
      </c>
      <c r="V46" s="79">
        <f t="shared" si="9"/>
        <v>0</v>
      </c>
      <c r="W46" s="78">
        <f t="shared" si="10"/>
        <v>0</v>
      </c>
      <c r="X46" s="78">
        <v>2</v>
      </c>
      <c r="Y46" s="79">
        <v>4.2</v>
      </c>
      <c r="Z46" s="78">
        <f t="shared" si="11"/>
        <v>25.200000000000003</v>
      </c>
      <c r="AA46" s="80">
        <f t="shared" si="12"/>
        <v>2</v>
      </c>
      <c r="AB46" s="80">
        <f t="shared" si="12"/>
        <v>4.2</v>
      </c>
      <c r="AC46" s="80">
        <f t="shared" si="12"/>
        <v>25.200000000000003</v>
      </c>
      <c r="AD46" s="81">
        <v>0</v>
      </c>
      <c r="AE46" s="78">
        <f t="shared" si="13"/>
        <v>0</v>
      </c>
      <c r="AF46" s="78">
        <f t="shared" si="14"/>
        <v>0</v>
      </c>
      <c r="AG46" s="78">
        <v>0</v>
      </c>
      <c r="AH46" s="78">
        <v>0</v>
      </c>
      <c r="AI46" s="78">
        <f t="shared" si="15"/>
        <v>0</v>
      </c>
      <c r="AJ46" s="78">
        <f t="shared" si="16"/>
        <v>0</v>
      </c>
      <c r="AK46" s="78">
        <f t="shared" si="16"/>
        <v>0</v>
      </c>
      <c r="AL46" s="78">
        <f t="shared" si="16"/>
        <v>0</v>
      </c>
      <c r="AM46" s="81">
        <v>0</v>
      </c>
      <c r="AN46" s="79">
        <f t="shared" si="17"/>
        <v>0</v>
      </c>
      <c r="AO46" s="82">
        <f t="shared" si="18"/>
        <v>0</v>
      </c>
      <c r="AP46" s="78">
        <v>0</v>
      </c>
      <c r="AQ46" s="82"/>
      <c r="AR46" s="78">
        <f t="shared" si="19"/>
        <v>0</v>
      </c>
      <c r="AS46" s="82">
        <f t="shared" si="20"/>
        <v>0</v>
      </c>
      <c r="AT46" s="78">
        <f t="shared" si="20"/>
        <v>0</v>
      </c>
      <c r="AU46" s="82">
        <f t="shared" si="20"/>
        <v>0</v>
      </c>
      <c r="AV46" s="81"/>
      <c r="AW46" s="78">
        <f t="shared" si="0"/>
        <v>0</v>
      </c>
      <c r="AX46" s="82">
        <f t="shared" si="21"/>
        <v>0</v>
      </c>
      <c r="AY46" s="78"/>
      <c r="AZ46" s="82"/>
      <c r="BA46" s="78">
        <f t="shared" si="22"/>
        <v>0</v>
      </c>
      <c r="BB46" s="82">
        <f t="shared" si="23"/>
        <v>0</v>
      </c>
      <c r="BC46" s="78">
        <f t="shared" si="23"/>
        <v>0</v>
      </c>
      <c r="BD46" s="82">
        <f t="shared" si="23"/>
        <v>0</v>
      </c>
      <c r="BE46" s="83">
        <f t="shared" si="24"/>
        <v>0</v>
      </c>
      <c r="BF46" s="84">
        <f t="shared" si="25"/>
        <v>0</v>
      </c>
      <c r="BG46" s="83">
        <f t="shared" si="26"/>
        <v>0</v>
      </c>
      <c r="BH46" s="83">
        <f t="shared" si="27"/>
        <v>2</v>
      </c>
      <c r="BI46" s="83">
        <f t="shared" si="27"/>
        <v>4.2</v>
      </c>
      <c r="BJ46" s="83">
        <f t="shared" si="28"/>
        <v>25.200000000000003</v>
      </c>
      <c r="BK46" s="83">
        <f t="shared" si="29"/>
        <v>2</v>
      </c>
      <c r="BL46" s="83">
        <f t="shared" si="29"/>
        <v>4.2</v>
      </c>
      <c r="BM46" s="84">
        <f t="shared" si="29"/>
        <v>25.200000000000003</v>
      </c>
      <c r="BN46" s="185">
        <f t="shared" si="30"/>
        <v>12.600000000000001</v>
      </c>
      <c r="BO46" s="188">
        <f t="shared" si="31"/>
        <v>12.6</v>
      </c>
    </row>
    <row r="47" spans="1:67" ht="16.5">
      <c r="A47" s="6">
        <v>40</v>
      </c>
      <c r="B47" s="183" t="s">
        <v>739</v>
      </c>
      <c r="C47" s="78"/>
      <c r="D47" s="78">
        <f t="shared" si="1"/>
        <v>0</v>
      </c>
      <c r="E47" s="78">
        <f t="shared" si="2"/>
        <v>0</v>
      </c>
      <c r="F47" s="78"/>
      <c r="G47" s="79">
        <v>0</v>
      </c>
      <c r="H47" s="78">
        <f t="shared" si="3"/>
        <v>0</v>
      </c>
      <c r="I47" s="80">
        <f t="shared" si="4"/>
        <v>0</v>
      </c>
      <c r="J47" s="80">
        <f t="shared" si="4"/>
        <v>0</v>
      </c>
      <c r="K47" s="80">
        <f t="shared" si="4"/>
        <v>0</v>
      </c>
      <c r="L47" s="81"/>
      <c r="M47" s="78">
        <f t="shared" si="5"/>
        <v>0</v>
      </c>
      <c r="N47" s="78">
        <f t="shared" si="6"/>
        <v>0</v>
      </c>
      <c r="O47" s="78"/>
      <c r="P47" s="78">
        <v>0</v>
      </c>
      <c r="Q47" s="78">
        <f t="shared" si="7"/>
        <v>0</v>
      </c>
      <c r="R47" s="80">
        <f t="shared" si="8"/>
        <v>0</v>
      </c>
      <c r="S47" s="80">
        <f t="shared" si="8"/>
        <v>0</v>
      </c>
      <c r="T47" s="80">
        <f t="shared" si="8"/>
        <v>0</v>
      </c>
      <c r="U47" s="81"/>
      <c r="V47" s="79">
        <f t="shared" si="9"/>
        <v>0</v>
      </c>
      <c r="W47" s="78">
        <f t="shared" si="10"/>
        <v>0</v>
      </c>
      <c r="X47" s="78"/>
      <c r="Y47" s="79">
        <v>0</v>
      </c>
      <c r="Z47" s="78">
        <f t="shared" si="11"/>
        <v>0</v>
      </c>
      <c r="AA47" s="80">
        <f t="shared" si="12"/>
        <v>0</v>
      </c>
      <c r="AB47" s="80">
        <f t="shared" si="12"/>
        <v>0</v>
      </c>
      <c r="AC47" s="80">
        <f t="shared" si="12"/>
        <v>0</v>
      </c>
      <c r="AD47" s="81"/>
      <c r="AE47" s="78">
        <f t="shared" si="13"/>
        <v>0</v>
      </c>
      <c r="AF47" s="78">
        <f t="shared" si="14"/>
        <v>0</v>
      </c>
      <c r="AG47" s="78">
        <v>1</v>
      </c>
      <c r="AH47" s="78">
        <v>1.1000000000000001</v>
      </c>
      <c r="AI47" s="78">
        <f t="shared" si="15"/>
        <v>6.6000000000000005</v>
      </c>
      <c r="AJ47" s="78">
        <f t="shared" si="16"/>
        <v>1</v>
      </c>
      <c r="AK47" s="78">
        <f t="shared" si="16"/>
        <v>1.1000000000000001</v>
      </c>
      <c r="AL47" s="78">
        <f t="shared" si="16"/>
        <v>6.6000000000000005</v>
      </c>
      <c r="AM47" s="81"/>
      <c r="AN47" s="79">
        <f t="shared" si="17"/>
        <v>0</v>
      </c>
      <c r="AO47" s="82">
        <f t="shared" si="18"/>
        <v>0</v>
      </c>
      <c r="AP47" s="78"/>
      <c r="AQ47" s="82"/>
      <c r="AR47" s="78">
        <f t="shared" si="19"/>
        <v>0</v>
      </c>
      <c r="AS47" s="82">
        <f t="shared" si="20"/>
        <v>0</v>
      </c>
      <c r="AT47" s="78">
        <f t="shared" si="20"/>
        <v>0</v>
      </c>
      <c r="AU47" s="82">
        <f t="shared" si="20"/>
        <v>0</v>
      </c>
      <c r="AV47" s="81"/>
      <c r="AW47" s="78">
        <f t="shared" si="0"/>
        <v>0</v>
      </c>
      <c r="AX47" s="82">
        <f t="shared" si="21"/>
        <v>0</v>
      </c>
      <c r="AY47" s="78"/>
      <c r="AZ47" s="82"/>
      <c r="BA47" s="78">
        <f t="shared" si="22"/>
        <v>0</v>
      </c>
      <c r="BB47" s="82">
        <f t="shared" si="23"/>
        <v>0</v>
      </c>
      <c r="BC47" s="78">
        <f t="shared" si="23"/>
        <v>0</v>
      </c>
      <c r="BD47" s="82">
        <f t="shared" si="23"/>
        <v>0</v>
      </c>
      <c r="BE47" s="83">
        <f t="shared" si="24"/>
        <v>0</v>
      </c>
      <c r="BF47" s="84">
        <f t="shared" si="25"/>
        <v>0</v>
      </c>
      <c r="BG47" s="83">
        <f t="shared" si="26"/>
        <v>0</v>
      </c>
      <c r="BH47" s="83">
        <f t="shared" si="27"/>
        <v>0</v>
      </c>
      <c r="BI47" s="83">
        <f t="shared" si="27"/>
        <v>0</v>
      </c>
      <c r="BJ47" s="83">
        <f t="shared" si="28"/>
        <v>0</v>
      </c>
      <c r="BK47" s="83">
        <f t="shared" si="29"/>
        <v>0</v>
      </c>
      <c r="BL47" s="83">
        <f t="shared" si="29"/>
        <v>0</v>
      </c>
      <c r="BM47" s="84">
        <f t="shared" si="29"/>
        <v>0</v>
      </c>
      <c r="BN47" s="185">
        <f t="shared" si="30"/>
        <v>0</v>
      </c>
      <c r="BO47" s="188">
        <f t="shared" si="31"/>
        <v>0</v>
      </c>
    </row>
    <row r="48" spans="1:67" ht="16.5">
      <c r="A48" s="6">
        <v>41</v>
      </c>
      <c r="B48" s="183" t="s">
        <v>740</v>
      </c>
      <c r="C48" s="78">
        <v>3</v>
      </c>
      <c r="D48" s="78">
        <f t="shared" si="1"/>
        <v>14.052</v>
      </c>
      <c r="E48" s="78">
        <f t="shared" si="2"/>
        <v>84.311999999999998</v>
      </c>
      <c r="F48" s="78">
        <v>0</v>
      </c>
      <c r="G48" s="79">
        <v>0</v>
      </c>
      <c r="H48" s="78">
        <f t="shared" si="3"/>
        <v>0</v>
      </c>
      <c r="I48" s="80">
        <f t="shared" si="4"/>
        <v>3</v>
      </c>
      <c r="J48" s="80">
        <f t="shared" si="4"/>
        <v>14.052</v>
      </c>
      <c r="K48" s="80">
        <f t="shared" si="4"/>
        <v>84.311999999999998</v>
      </c>
      <c r="L48" s="81">
        <v>0</v>
      </c>
      <c r="M48" s="78">
        <f t="shared" si="5"/>
        <v>0</v>
      </c>
      <c r="N48" s="78">
        <f t="shared" si="6"/>
        <v>0</v>
      </c>
      <c r="O48" s="78">
        <v>0</v>
      </c>
      <c r="P48" s="78">
        <v>0</v>
      </c>
      <c r="Q48" s="78">
        <f t="shared" si="7"/>
        <v>0</v>
      </c>
      <c r="R48" s="80">
        <f t="shared" si="8"/>
        <v>0</v>
      </c>
      <c r="S48" s="80">
        <f t="shared" si="8"/>
        <v>0</v>
      </c>
      <c r="T48" s="80">
        <f t="shared" si="8"/>
        <v>0</v>
      </c>
      <c r="U48" s="81">
        <v>0</v>
      </c>
      <c r="V48" s="79">
        <f t="shared" si="9"/>
        <v>0</v>
      </c>
      <c r="W48" s="78">
        <f t="shared" si="10"/>
        <v>0</v>
      </c>
      <c r="X48" s="78"/>
      <c r="Y48" s="79">
        <v>0</v>
      </c>
      <c r="Z48" s="78">
        <f t="shared" si="11"/>
        <v>0</v>
      </c>
      <c r="AA48" s="80">
        <f t="shared" si="12"/>
        <v>0</v>
      </c>
      <c r="AB48" s="80">
        <f t="shared" si="12"/>
        <v>0</v>
      </c>
      <c r="AC48" s="80">
        <f t="shared" si="12"/>
        <v>0</v>
      </c>
      <c r="AD48" s="81"/>
      <c r="AE48" s="78">
        <f t="shared" si="13"/>
        <v>0</v>
      </c>
      <c r="AF48" s="78">
        <f t="shared" si="14"/>
        <v>0</v>
      </c>
      <c r="AG48" s="78"/>
      <c r="AH48" s="78">
        <v>0</v>
      </c>
      <c r="AI48" s="78">
        <f t="shared" si="15"/>
        <v>0</v>
      </c>
      <c r="AJ48" s="78">
        <f t="shared" si="16"/>
        <v>0</v>
      </c>
      <c r="AK48" s="78">
        <f t="shared" si="16"/>
        <v>0</v>
      </c>
      <c r="AL48" s="78">
        <f t="shared" si="16"/>
        <v>0</v>
      </c>
      <c r="AM48" s="81"/>
      <c r="AN48" s="79">
        <f t="shared" si="17"/>
        <v>0</v>
      </c>
      <c r="AO48" s="82">
        <f t="shared" si="18"/>
        <v>0</v>
      </c>
      <c r="AP48" s="78"/>
      <c r="AQ48" s="82"/>
      <c r="AR48" s="78">
        <f t="shared" si="19"/>
        <v>0</v>
      </c>
      <c r="AS48" s="82">
        <f t="shared" si="20"/>
        <v>0</v>
      </c>
      <c r="AT48" s="78">
        <f t="shared" si="20"/>
        <v>0</v>
      </c>
      <c r="AU48" s="82">
        <f t="shared" si="20"/>
        <v>0</v>
      </c>
      <c r="AV48" s="81"/>
      <c r="AW48" s="78">
        <f t="shared" si="0"/>
        <v>0</v>
      </c>
      <c r="AX48" s="82">
        <f t="shared" si="21"/>
        <v>0</v>
      </c>
      <c r="AY48" s="78"/>
      <c r="AZ48" s="82"/>
      <c r="BA48" s="78">
        <f t="shared" si="22"/>
        <v>0</v>
      </c>
      <c r="BB48" s="82">
        <f t="shared" si="23"/>
        <v>0</v>
      </c>
      <c r="BC48" s="78">
        <f t="shared" si="23"/>
        <v>0</v>
      </c>
      <c r="BD48" s="82">
        <f t="shared" si="23"/>
        <v>0</v>
      </c>
      <c r="BE48" s="83">
        <f t="shared" si="24"/>
        <v>3</v>
      </c>
      <c r="BF48" s="84">
        <f t="shared" si="25"/>
        <v>14.052</v>
      </c>
      <c r="BG48" s="83">
        <f t="shared" si="26"/>
        <v>84.311999999999998</v>
      </c>
      <c r="BH48" s="83">
        <f t="shared" si="27"/>
        <v>0</v>
      </c>
      <c r="BI48" s="83">
        <f t="shared" si="27"/>
        <v>0</v>
      </c>
      <c r="BJ48" s="83">
        <f t="shared" si="28"/>
        <v>0</v>
      </c>
      <c r="BK48" s="83">
        <f t="shared" si="29"/>
        <v>3</v>
      </c>
      <c r="BL48" s="83">
        <f t="shared" si="29"/>
        <v>14.052</v>
      </c>
      <c r="BM48" s="84">
        <f t="shared" si="29"/>
        <v>84.311999999999998</v>
      </c>
      <c r="BN48" s="185">
        <f t="shared" si="30"/>
        <v>42.155999999999999</v>
      </c>
      <c r="BO48" s="188">
        <f t="shared" si="31"/>
        <v>42.2</v>
      </c>
    </row>
    <row r="49" spans="1:67" ht="16.5">
      <c r="A49" s="6">
        <v>42</v>
      </c>
      <c r="B49" s="183" t="s">
        <v>741</v>
      </c>
      <c r="C49" s="78"/>
      <c r="D49" s="78">
        <f t="shared" si="1"/>
        <v>0</v>
      </c>
      <c r="E49" s="78">
        <f t="shared" si="2"/>
        <v>0</v>
      </c>
      <c r="F49" s="78">
        <v>2</v>
      </c>
      <c r="G49" s="79">
        <v>4.2</v>
      </c>
      <c r="H49" s="78">
        <f t="shared" si="3"/>
        <v>25.200000000000003</v>
      </c>
      <c r="I49" s="80">
        <f t="shared" si="4"/>
        <v>2</v>
      </c>
      <c r="J49" s="80">
        <f t="shared" si="4"/>
        <v>4.2</v>
      </c>
      <c r="K49" s="80">
        <f t="shared" si="4"/>
        <v>25.200000000000003</v>
      </c>
      <c r="L49" s="81"/>
      <c r="M49" s="78">
        <f t="shared" si="5"/>
        <v>0</v>
      </c>
      <c r="N49" s="78">
        <f t="shared" si="6"/>
        <v>0</v>
      </c>
      <c r="O49" s="78"/>
      <c r="P49" s="78">
        <v>0</v>
      </c>
      <c r="Q49" s="78">
        <f t="shared" si="7"/>
        <v>0</v>
      </c>
      <c r="R49" s="80">
        <f t="shared" si="8"/>
        <v>0</v>
      </c>
      <c r="S49" s="80">
        <f t="shared" si="8"/>
        <v>0</v>
      </c>
      <c r="T49" s="80">
        <f t="shared" si="8"/>
        <v>0</v>
      </c>
      <c r="U49" s="81"/>
      <c r="V49" s="79">
        <f t="shared" si="9"/>
        <v>0</v>
      </c>
      <c r="W49" s="78">
        <f t="shared" si="10"/>
        <v>0</v>
      </c>
      <c r="X49" s="78"/>
      <c r="Y49" s="79">
        <v>0</v>
      </c>
      <c r="Z49" s="78">
        <f t="shared" si="11"/>
        <v>0</v>
      </c>
      <c r="AA49" s="80">
        <f t="shared" si="12"/>
        <v>0</v>
      </c>
      <c r="AB49" s="80">
        <f t="shared" si="12"/>
        <v>0</v>
      </c>
      <c r="AC49" s="80">
        <f t="shared" si="12"/>
        <v>0</v>
      </c>
      <c r="AD49" s="81"/>
      <c r="AE49" s="78">
        <f t="shared" si="13"/>
        <v>0</v>
      </c>
      <c r="AF49" s="78">
        <f t="shared" si="14"/>
        <v>0</v>
      </c>
      <c r="AG49" s="78"/>
      <c r="AH49" s="78">
        <v>0</v>
      </c>
      <c r="AI49" s="78">
        <f t="shared" si="15"/>
        <v>0</v>
      </c>
      <c r="AJ49" s="78">
        <f t="shared" si="16"/>
        <v>0</v>
      </c>
      <c r="AK49" s="78">
        <f t="shared" si="16"/>
        <v>0</v>
      </c>
      <c r="AL49" s="78">
        <f t="shared" si="16"/>
        <v>0</v>
      </c>
      <c r="AM49" s="81"/>
      <c r="AN49" s="79">
        <f t="shared" si="17"/>
        <v>0</v>
      </c>
      <c r="AO49" s="82">
        <f t="shared" si="18"/>
        <v>0</v>
      </c>
      <c r="AP49" s="78"/>
      <c r="AQ49" s="82"/>
      <c r="AR49" s="78">
        <f t="shared" si="19"/>
        <v>0</v>
      </c>
      <c r="AS49" s="82">
        <f t="shared" si="20"/>
        <v>0</v>
      </c>
      <c r="AT49" s="78">
        <f t="shared" si="20"/>
        <v>0</v>
      </c>
      <c r="AU49" s="82">
        <f t="shared" si="20"/>
        <v>0</v>
      </c>
      <c r="AV49" s="81"/>
      <c r="AW49" s="78">
        <f t="shared" si="0"/>
        <v>0</v>
      </c>
      <c r="AX49" s="82">
        <f t="shared" si="21"/>
        <v>0</v>
      </c>
      <c r="AY49" s="78"/>
      <c r="AZ49" s="82"/>
      <c r="BA49" s="78">
        <f t="shared" si="22"/>
        <v>0</v>
      </c>
      <c r="BB49" s="82">
        <f t="shared" si="23"/>
        <v>0</v>
      </c>
      <c r="BC49" s="78">
        <f t="shared" si="23"/>
        <v>0</v>
      </c>
      <c r="BD49" s="82">
        <f t="shared" si="23"/>
        <v>0</v>
      </c>
      <c r="BE49" s="83">
        <f t="shared" si="24"/>
        <v>0</v>
      </c>
      <c r="BF49" s="84">
        <f t="shared" si="25"/>
        <v>0</v>
      </c>
      <c r="BG49" s="83">
        <f t="shared" si="26"/>
        <v>0</v>
      </c>
      <c r="BH49" s="83">
        <f t="shared" si="27"/>
        <v>2</v>
      </c>
      <c r="BI49" s="83">
        <f t="shared" si="27"/>
        <v>4.2</v>
      </c>
      <c r="BJ49" s="83">
        <f t="shared" si="28"/>
        <v>25.200000000000003</v>
      </c>
      <c r="BK49" s="83">
        <f t="shared" si="29"/>
        <v>2</v>
      </c>
      <c r="BL49" s="83">
        <f t="shared" si="29"/>
        <v>4.2</v>
      </c>
      <c r="BM49" s="84">
        <f t="shared" si="29"/>
        <v>25.200000000000003</v>
      </c>
      <c r="BN49" s="185">
        <f t="shared" si="30"/>
        <v>12.600000000000001</v>
      </c>
      <c r="BO49" s="188">
        <f t="shared" si="31"/>
        <v>12.6</v>
      </c>
    </row>
    <row r="50" spans="1:67" ht="16.5">
      <c r="A50" s="6">
        <v>43</v>
      </c>
      <c r="B50" s="183" t="s">
        <v>742</v>
      </c>
      <c r="C50" s="78"/>
      <c r="D50" s="78">
        <f t="shared" si="1"/>
        <v>0</v>
      </c>
      <c r="E50" s="78">
        <f t="shared" si="2"/>
        <v>0</v>
      </c>
      <c r="F50" s="78">
        <v>1</v>
      </c>
      <c r="G50" s="79">
        <v>2.1</v>
      </c>
      <c r="H50" s="78">
        <f t="shared" si="3"/>
        <v>12.600000000000001</v>
      </c>
      <c r="I50" s="80">
        <f t="shared" si="4"/>
        <v>1</v>
      </c>
      <c r="J50" s="80">
        <f t="shared" si="4"/>
        <v>2.1</v>
      </c>
      <c r="K50" s="80">
        <f t="shared" si="4"/>
        <v>12.600000000000001</v>
      </c>
      <c r="L50" s="81"/>
      <c r="M50" s="78">
        <f t="shared" si="5"/>
        <v>0</v>
      </c>
      <c r="N50" s="78">
        <f t="shared" si="6"/>
        <v>0</v>
      </c>
      <c r="O50" s="78"/>
      <c r="P50" s="78">
        <v>0</v>
      </c>
      <c r="Q50" s="78">
        <f t="shared" si="7"/>
        <v>0</v>
      </c>
      <c r="R50" s="80">
        <f t="shared" si="8"/>
        <v>0</v>
      </c>
      <c r="S50" s="80">
        <f t="shared" si="8"/>
        <v>0</v>
      </c>
      <c r="T50" s="80">
        <f t="shared" si="8"/>
        <v>0</v>
      </c>
      <c r="U50" s="81"/>
      <c r="V50" s="79">
        <f t="shared" si="9"/>
        <v>0</v>
      </c>
      <c r="W50" s="78">
        <f t="shared" si="10"/>
        <v>0</v>
      </c>
      <c r="X50" s="78"/>
      <c r="Y50" s="79">
        <v>0</v>
      </c>
      <c r="Z50" s="78">
        <f t="shared" si="11"/>
        <v>0</v>
      </c>
      <c r="AA50" s="80">
        <f t="shared" si="12"/>
        <v>0</v>
      </c>
      <c r="AB50" s="80">
        <f t="shared" si="12"/>
        <v>0</v>
      </c>
      <c r="AC50" s="80">
        <f t="shared" si="12"/>
        <v>0</v>
      </c>
      <c r="AD50" s="81"/>
      <c r="AE50" s="78">
        <f t="shared" si="13"/>
        <v>0</v>
      </c>
      <c r="AF50" s="78">
        <f t="shared" si="14"/>
        <v>0</v>
      </c>
      <c r="AG50" s="78"/>
      <c r="AH50" s="78">
        <v>0</v>
      </c>
      <c r="AI50" s="78">
        <f t="shared" si="15"/>
        <v>0</v>
      </c>
      <c r="AJ50" s="78">
        <f t="shared" si="16"/>
        <v>0</v>
      </c>
      <c r="AK50" s="78">
        <f t="shared" si="16"/>
        <v>0</v>
      </c>
      <c r="AL50" s="78">
        <f t="shared" si="16"/>
        <v>0</v>
      </c>
      <c r="AM50" s="81"/>
      <c r="AN50" s="79">
        <f t="shared" si="17"/>
        <v>0</v>
      </c>
      <c r="AO50" s="82">
        <f t="shared" si="18"/>
        <v>0</v>
      </c>
      <c r="AP50" s="78"/>
      <c r="AQ50" s="82"/>
      <c r="AR50" s="78">
        <f t="shared" si="19"/>
        <v>0</v>
      </c>
      <c r="AS50" s="82">
        <f t="shared" si="20"/>
        <v>0</v>
      </c>
      <c r="AT50" s="78">
        <f t="shared" si="20"/>
        <v>0</v>
      </c>
      <c r="AU50" s="82">
        <f t="shared" si="20"/>
        <v>0</v>
      </c>
      <c r="AV50" s="81"/>
      <c r="AW50" s="78">
        <f t="shared" si="0"/>
        <v>0</v>
      </c>
      <c r="AX50" s="82">
        <f t="shared" si="21"/>
        <v>0</v>
      </c>
      <c r="AY50" s="78"/>
      <c r="AZ50" s="82"/>
      <c r="BA50" s="78">
        <f t="shared" si="22"/>
        <v>0</v>
      </c>
      <c r="BB50" s="82">
        <f t="shared" si="23"/>
        <v>0</v>
      </c>
      <c r="BC50" s="78">
        <f t="shared" si="23"/>
        <v>0</v>
      </c>
      <c r="BD50" s="82">
        <f t="shared" si="23"/>
        <v>0</v>
      </c>
      <c r="BE50" s="83">
        <f t="shared" si="24"/>
        <v>0</v>
      </c>
      <c r="BF50" s="84">
        <f t="shared" si="25"/>
        <v>0</v>
      </c>
      <c r="BG50" s="83">
        <f t="shared" si="26"/>
        <v>0</v>
      </c>
      <c r="BH50" s="83">
        <f t="shared" si="27"/>
        <v>1</v>
      </c>
      <c r="BI50" s="83">
        <f t="shared" si="27"/>
        <v>2.1</v>
      </c>
      <c r="BJ50" s="83">
        <f t="shared" si="28"/>
        <v>12.600000000000001</v>
      </c>
      <c r="BK50" s="83">
        <f t="shared" si="29"/>
        <v>1</v>
      </c>
      <c r="BL50" s="83">
        <f t="shared" si="29"/>
        <v>2.1</v>
      </c>
      <c r="BM50" s="84">
        <f t="shared" si="29"/>
        <v>12.600000000000001</v>
      </c>
      <c r="BN50" s="185">
        <f t="shared" si="30"/>
        <v>6.3000000000000007</v>
      </c>
      <c r="BO50" s="188">
        <f t="shared" si="31"/>
        <v>6.3</v>
      </c>
    </row>
    <row r="51" spans="1:67" ht="16.5">
      <c r="A51" s="6">
        <v>44</v>
      </c>
      <c r="B51" s="183" t="s">
        <v>743</v>
      </c>
      <c r="C51" s="78"/>
      <c r="D51" s="78">
        <f t="shared" si="1"/>
        <v>0</v>
      </c>
      <c r="E51" s="78">
        <f t="shared" si="2"/>
        <v>0</v>
      </c>
      <c r="F51" s="78"/>
      <c r="G51" s="79">
        <v>0</v>
      </c>
      <c r="H51" s="78">
        <f t="shared" si="3"/>
        <v>0</v>
      </c>
      <c r="I51" s="80">
        <f t="shared" si="4"/>
        <v>0</v>
      </c>
      <c r="J51" s="80">
        <f t="shared" si="4"/>
        <v>0</v>
      </c>
      <c r="K51" s="80">
        <f t="shared" si="4"/>
        <v>0</v>
      </c>
      <c r="L51" s="81"/>
      <c r="M51" s="78">
        <f t="shared" si="5"/>
        <v>0</v>
      </c>
      <c r="N51" s="78">
        <f t="shared" si="6"/>
        <v>0</v>
      </c>
      <c r="O51" s="78"/>
      <c r="P51" s="78">
        <v>0</v>
      </c>
      <c r="Q51" s="78">
        <f t="shared" si="7"/>
        <v>0</v>
      </c>
      <c r="R51" s="80">
        <f t="shared" si="8"/>
        <v>0</v>
      </c>
      <c r="S51" s="80">
        <f t="shared" si="8"/>
        <v>0</v>
      </c>
      <c r="T51" s="80">
        <f t="shared" si="8"/>
        <v>0</v>
      </c>
      <c r="U51" s="81"/>
      <c r="V51" s="79">
        <f t="shared" si="9"/>
        <v>0</v>
      </c>
      <c r="W51" s="78">
        <f t="shared" si="10"/>
        <v>0</v>
      </c>
      <c r="X51" s="78"/>
      <c r="Y51" s="79">
        <v>0</v>
      </c>
      <c r="Z51" s="78">
        <f t="shared" si="11"/>
        <v>0</v>
      </c>
      <c r="AA51" s="80">
        <f t="shared" si="12"/>
        <v>0</v>
      </c>
      <c r="AB51" s="80">
        <f t="shared" si="12"/>
        <v>0</v>
      </c>
      <c r="AC51" s="80">
        <f t="shared" si="12"/>
        <v>0</v>
      </c>
      <c r="AD51" s="81"/>
      <c r="AE51" s="78">
        <f t="shared" si="13"/>
        <v>0</v>
      </c>
      <c r="AF51" s="78">
        <f t="shared" si="14"/>
        <v>0</v>
      </c>
      <c r="AG51" s="78"/>
      <c r="AH51" s="78">
        <v>0</v>
      </c>
      <c r="AI51" s="78">
        <f t="shared" si="15"/>
        <v>0</v>
      </c>
      <c r="AJ51" s="78">
        <f t="shared" si="16"/>
        <v>0</v>
      </c>
      <c r="AK51" s="78">
        <f t="shared" si="16"/>
        <v>0</v>
      </c>
      <c r="AL51" s="78">
        <f t="shared" si="16"/>
        <v>0</v>
      </c>
      <c r="AM51" s="81"/>
      <c r="AN51" s="79">
        <f t="shared" si="17"/>
        <v>0</v>
      </c>
      <c r="AO51" s="82">
        <f t="shared" si="18"/>
        <v>0</v>
      </c>
      <c r="AP51" s="78"/>
      <c r="AQ51" s="82"/>
      <c r="AR51" s="78">
        <f t="shared" si="19"/>
        <v>0</v>
      </c>
      <c r="AS51" s="82">
        <f t="shared" si="20"/>
        <v>0</v>
      </c>
      <c r="AT51" s="78">
        <f t="shared" si="20"/>
        <v>0</v>
      </c>
      <c r="AU51" s="82">
        <f t="shared" si="20"/>
        <v>0</v>
      </c>
      <c r="AV51" s="81"/>
      <c r="AW51" s="78">
        <f t="shared" si="0"/>
        <v>0</v>
      </c>
      <c r="AX51" s="82">
        <f t="shared" si="21"/>
        <v>0</v>
      </c>
      <c r="AY51" s="78"/>
      <c r="AZ51" s="82"/>
      <c r="BA51" s="78">
        <f t="shared" si="22"/>
        <v>0</v>
      </c>
      <c r="BB51" s="82">
        <f t="shared" si="23"/>
        <v>0</v>
      </c>
      <c r="BC51" s="78">
        <f t="shared" si="23"/>
        <v>0</v>
      </c>
      <c r="BD51" s="82">
        <f t="shared" si="23"/>
        <v>0</v>
      </c>
      <c r="BE51" s="83">
        <f t="shared" si="24"/>
        <v>0</v>
      </c>
      <c r="BF51" s="84">
        <f t="shared" si="25"/>
        <v>0</v>
      </c>
      <c r="BG51" s="83">
        <f t="shared" si="26"/>
        <v>0</v>
      </c>
      <c r="BH51" s="83">
        <f t="shared" si="27"/>
        <v>0</v>
      </c>
      <c r="BI51" s="83">
        <f t="shared" si="27"/>
        <v>0</v>
      </c>
      <c r="BJ51" s="83">
        <f t="shared" si="28"/>
        <v>0</v>
      </c>
      <c r="BK51" s="83">
        <f t="shared" si="29"/>
        <v>0</v>
      </c>
      <c r="BL51" s="83">
        <f t="shared" si="29"/>
        <v>0</v>
      </c>
      <c r="BM51" s="84">
        <f t="shared" si="29"/>
        <v>0</v>
      </c>
      <c r="BN51" s="185">
        <f t="shared" si="30"/>
        <v>0</v>
      </c>
      <c r="BO51" s="188">
        <f t="shared" si="31"/>
        <v>0</v>
      </c>
    </row>
    <row r="52" spans="1:67" ht="16.5">
      <c r="A52" s="6">
        <v>45</v>
      </c>
      <c r="B52" s="183" t="s">
        <v>744</v>
      </c>
      <c r="C52" s="78">
        <v>0</v>
      </c>
      <c r="D52" s="78">
        <f t="shared" si="1"/>
        <v>0</v>
      </c>
      <c r="E52" s="78">
        <f t="shared" si="2"/>
        <v>0</v>
      </c>
      <c r="F52" s="78">
        <v>0</v>
      </c>
      <c r="G52" s="79">
        <v>0</v>
      </c>
      <c r="H52" s="78">
        <f t="shared" si="3"/>
        <v>0</v>
      </c>
      <c r="I52" s="80">
        <f t="shared" si="4"/>
        <v>0</v>
      </c>
      <c r="J52" s="80">
        <f t="shared" si="4"/>
        <v>0</v>
      </c>
      <c r="K52" s="80">
        <f t="shared" si="4"/>
        <v>0</v>
      </c>
      <c r="L52" s="81">
        <v>0</v>
      </c>
      <c r="M52" s="78">
        <f t="shared" si="5"/>
        <v>0</v>
      </c>
      <c r="N52" s="78">
        <f t="shared" si="6"/>
        <v>0</v>
      </c>
      <c r="O52" s="78">
        <v>1</v>
      </c>
      <c r="P52" s="78">
        <v>2.1</v>
      </c>
      <c r="Q52" s="78">
        <f t="shared" si="7"/>
        <v>12.600000000000001</v>
      </c>
      <c r="R52" s="80">
        <f t="shared" si="8"/>
        <v>1</v>
      </c>
      <c r="S52" s="80">
        <f t="shared" si="8"/>
        <v>2.1</v>
      </c>
      <c r="T52" s="80">
        <f t="shared" si="8"/>
        <v>12.600000000000001</v>
      </c>
      <c r="U52" s="81">
        <v>0</v>
      </c>
      <c r="V52" s="79">
        <f t="shared" si="9"/>
        <v>0</v>
      </c>
      <c r="W52" s="78">
        <f t="shared" si="10"/>
        <v>0</v>
      </c>
      <c r="X52" s="78">
        <v>0</v>
      </c>
      <c r="Y52" s="79">
        <v>0</v>
      </c>
      <c r="Z52" s="78">
        <f t="shared" si="11"/>
        <v>0</v>
      </c>
      <c r="AA52" s="80">
        <f t="shared" si="12"/>
        <v>0</v>
      </c>
      <c r="AB52" s="80">
        <f t="shared" si="12"/>
        <v>0</v>
      </c>
      <c r="AC52" s="80">
        <f t="shared" si="12"/>
        <v>0</v>
      </c>
      <c r="AD52" s="81">
        <v>0</v>
      </c>
      <c r="AE52" s="78">
        <f t="shared" si="13"/>
        <v>0</v>
      </c>
      <c r="AF52" s="78">
        <f t="shared" si="14"/>
        <v>0</v>
      </c>
      <c r="AG52" s="78">
        <v>0</v>
      </c>
      <c r="AH52" s="78">
        <v>0</v>
      </c>
      <c r="AI52" s="78">
        <f t="shared" si="15"/>
        <v>0</v>
      </c>
      <c r="AJ52" s="78">
        <f t="shared" si="16"/>
        <v>0</v>
      </c>
      <c r="AK52" s="78">
        <f t="shared" si="16"/>
        <v>0</v>
      </c>
      <c r="AL52" s="78">
        <f t="shared" si="16"/>
        <v>0</v>
      </c>
      <c r="AM52" s="81">
        <v>0</v>
      </c>
      <c r="AN52" s="79">
        <f t="shared" si="17"/>
        <v>0</v>
      </c>
      <c r="AO52" s="82">
        <f t="shared" si="18"/>
        <v>0</v>
      </c>
      <c r="AP52" s="78">
        <v>0</v>
      </c>
      <c r="AQ52" s="82"/>
      <c r="AR52" s="78">
        <f t="shared" si="19"/>
        <v>0</v>
      </c>
      <c r="AS52" s="82">
        <f t="shared" si="20"/>
        <v>0</v>
      </c>
      <c r="AT52" s="78">
        <f t="shared" si="20"/>
        <v>0</v>
      </c>
      <c r="AU52" s="82">
        <f t="shared" si="20"/>
        <v>0</v>
      </c>
      <c r="AV52" s="81"/>
      <c r="AW52" s="78">
        <f t="shared" si="0"/>
        <v>0</v>
      </c>
      <c r="AX52" s="82">
        <f t="shared" si="21"/>
        <v>0</v>
      </c>
      <c r="AY52" s="78"/>
      <c r="AZ52" s="82"/>
      <c r="BA52" s="78">
        <f t="shared" si="22"/>
        <v>0</v>
      </c>
      <c r="BB52" s="82">
        <f t="shared" si="23"/>
        <v>0</v>
      </c>
      <c r="BC52" s="78">
        <f t="shared" si="23"/>
        <v>0</v>
      </c>
      <c r="BD52" s="82">
        <f t="shared" si="23"/>
        <v>0</v>
      </c>
      <c r="BE52" s="83">
        <f t="shared" si="24"/>
        <v>0</v>
      </c>
      <c r="BF52" s="84">
        <f t="shared" si="25"/>
        <v>0</v>
      </c>
      <c r="BG52" s="83">
        <f t="shared" si="26"/>
        <v>0</v>
      </c>
      <c r="BH52" s="83">
        <f t="shared" si="27"/>
        <v>0</v>
      </c>
      <c r="BI52" s="83">
        <f t="shared" si="27"/>
        <v>0</v>
      </c>
      <c r="BJ52" s="83">
        <f t="shared" si="28"/>
        <v>0</v>
      </c>
      <c r="BK52" s="83">
        <f t="shared" si="29"/>
        <v>0</v>
      </c>
      <c r="BL52" s="83">
        <f t="shared" si="29"/>
        <v>0</v>
      </c>
      <c r="BM52" s="84">
        <f t="shared" si="29"/>
        <v>0</v>
      </c>
      <c r="BN52" s="185">
        <f t="shared" si="30"/>
        <v>0</v>
      </c>
      <c r="BO52" s="188">
        <f t="shared" si="31"/>
        <v>0</v>
      </c>
    </row>
    <row r="53" spans="1:67" ht="16.5">
      <c r="A53" s="6">
        <v>46</v>
      </c>
      <c r="B53" s="183" t="s">
        <v>745</v>
      </c>
      <c r="C53" s="78">
        <v>0</v>
      </c>
      <c r="D53" s="78">
        <f t="shared" si="1"/>
        <v>0</v>
      </c>
      <c r="E53" s="78">
        <f t="shared" si="2"/>
        <v>0</v>
      </c>
      <c r="F53" s="78">
        <v>0</v>
      </c>
      <c r="G53" s="79">
        <v>0</v>
      </c>
      <c r="H53" s="78">
        <f t="shared" si="3"/>
        <v>0</v>
      </c>
      <c r="I53" s="80">
        <f t="shared" si="4"/>
        <v>0</v>
      </c>
      <c r="J53" s="80">
        <f t="shared" si="4"/>
        <v>0</v>
      </c>
      <c r="K53" s="80">
        <f t="shared" si="4"/>
        <v>0</v>
      </c>
      <c r="L53" s="81">
        <v>0</v>
      </c>
      <c r="M53" s="78">
        <f t="shared" si="5"/>
        <v>0</v>
      </c>
      <c r="N53" s="78">
        <f t="shared" si="6"/>
        <v>0</v>
      </c>
      <c r="O53" s="78">
        <v>0</v>
      </c>
      <c r="P53" s="78">
        <v>0</v>
      </c>
      <c r="Q53" s="78">
        <f t="shared" si="7"/>
        <v>0</v>
      </c>
      <c r="R53" s="80">
        <f t="shared" si="8"/>
        <v>0</v>
      </c>
      <c r="S53" s="80">
        <f t="shared" si="8"/>
        <v>0</v>
      </c>
      <c r="T53" s="80">
        <f t="shared" si="8"/>
        <v>0</v>
      </c>
      <c r="U53" s="81">
        <v>2</v>
      </c>
      <c r="V53" s="79">
        <f t="shared" si="9"/>
        <v>9.3680000000000003</v>
      </c>
      <c r="W53" s="78">
        <f t="shared" si="10"/>
        <v>56.207999999999998</v>
      </c>
      <c r="X53" s="78"/>
      <c r="Y53" s="79">
        <v>0</v>
      </c>
      <c r="Z53" s="78">
        <f t="shared" si="11"/>
        <v>0</v>
      </c>
      <c r="AA53" s="80">
        <f t="shared" si="12"/>
        <v>2</v>
      </c>
      <c r="AB53" s="80">
        <f t="shared" si="12"/>
        <v>9.3680000000000003</v>
      </c>
      <c r="AC53" s="80">
        <f t="shared" si="12"/>
        <v>56.207999999999998</v>
      </c>
      <c r="AD53" s="81">
        <v>0</v>
      </c>
      <c r="AE53" s="78">
        <f t="shared" si="13"/>
        <v>0</v>
      </c>
      <c r="AF53" s="78">
        <f t="shared" si="14"/>
        <v>0</v>
      </c>
      <c r="AG53" s="78">
        <v>0</v>
      </c>
      <c r="AH53" s="78">
        <v>0</v>
      </c>
      <c r="AI53" s="78">
        <f t="shared" si="15"/>
        <v>0</v>
      </c>
      <c r="AJ53" s="78">
        <f t="shared" si="16"/>
        <v>0</v>
      </c>
      <c r="AK53" s="78">
        <f t="shared" si="16"/>
        <v>0</v>
      </c>
      <c r="AL53" s="78">
        <f t="shared" si="16"/>
        <v>0</v>
      </c>
      <c r="AM53" s="81">
        <v>0</v>
      </c>
      <c r="AN53" s="79">
        <f t="shared" si="17"/>
        <v>0</v>
      </c>
      <c r="AO53" s="82">
        <f t="shared" si="18"/>
        <v>0</v>
      </c>
      <c r="AP53" s="78">
        <v>0</v>
      </c>
      <c r="AQ53" s="82"/>
      <c r="AR53" s="78">
        <f t="shared" si="19"/>
        <v>0</v>
      </c>
      <c r="AS53" s="82">
        <f t="shared" si="20"/>
        <v>0</v>
      </c>
      <c r="AT53" s="78">
        <f t="shared" si="20"/>
        <v>0</v>
      </c>
      <c r="AU53" s="82">
        <f t="shared" si="20"/>
        <v>0</v>
      </c>
      <c r="AV53" s="81"/>
      <c r="AW53" s="78">
        <f t="shared" si="0"/>
        <v>0</v>
      </c>
      <c r="AX53" s="82">
        <f t="shared" si="21"/>
        <v>0</v>
      </c>
      <c r="AY53" s="78"/>
      <c r="AZ53" s="82"/>
      <c r="BA53" s="78">
        <f t="shared" si="22"/>
        <v>0</v>
      </c>
      <c r="BB53" s="82">
        <f t="shared" si="23"/>
        <v>0</v>
      </c>
      <c r="BC53" s="78">
        <f t="shared" si="23"/>
        <v>0</v>
      </c>
      <c r="BD53" s="82">
        <f t="shared" si="23"/>
        <v>0</v>
      </c>
      <c r="BE53" s="83">
        <f t="shared" si="24"/>
        <v>2</v>
      </c>
      <c r="BF53" s="84">
        <f t="shared" si="25"/>
        <v>9.3680000000000003</v>
      </c>
      <c r="BG53" s="83">
        <f t="shared" si="26"/>
        <v>56.207999999999998</v>
      </c>
      <c r="BH53" s="83">
        <f t="shared" si="27"/>
        <v>0</v>
      </c>
      <c r="BI53" s="83">
        <f t="shared" si="27"/>
        <v>0</v>
      </c>
      <c r="BJ53" s="83">
        <f t="shared" si="28"/>
        <v>0</v>
      </c>
      <c r="BK53" s="83">
        <f t="shared" si="29"/>
        <v>2</v>
      </c>
      <c r="BL53" s="83">
        <f t="shared" si="29"/>
        <v>9.3680000000000003</v>
      </c>
      <c r="BM53" s="84">
        <f t="shared" si="29"/>
        <v>56.207999999999998</v>
      </c>
      <c r="BN53" s="185">
        <f t="shared" si="30"/>
        <v>28.103999999999999</v>
      </c>
      <c r="BO53" s="188">
        <f t="shared" si="31"/>
        <v>28.1</v>
      </c>
    </row>
    <row r="54" spans="1:67" ht="16.5">
      <c r="A54" s="6">
        <v>47</v>
      </c>
      <c r="B54" s="183" t="s">
        <v>746</v>
      </c>
      <c r="C54" s="78"/>
      <c r="D54" s="78">
        <f t="shared" si="1"/>
        <v>0</v>
      </c>
      <c r="E54" s="78">
        <f t="shared" si="2"/>
        <v>0</v>
      </c>
      <c r="F54" s="78"/>
      <c r="G54" s="79">
        <v>0</v>
      </c>
      <c r="H54" s="78">
        <f t="shared" si="3"/>
        <v>0</v>
      </c>
      <c r="I54" s="80">
        <f t="shared" si="4"/>
        <v>0</v>
      </c>
      <c r="J54" s="80">
        <f t="shared" si="4"/>
        <v>0</v>
      </c>
      <c r="K54" s="80">
        <f t="shared" si="4"/>
        <v>0</v>
      </c>
      <c r="L54" s="81"/>
      <c r="M54" s="78">
        <f t="shared" si="5"/>
        <v>0</v>
      </c>
      <c r="N54" s="78">
        <f t="shared" si="6"/>
        <v>0</v>
      </c>
      <c r="O54" s="78"/>
      <c r="P54" s="78">
        <v>0</v>
      </c>
      <c r="Q54" s="78">
        <f t="shared" si="7"/>
        <v>0</v>
      </c>
      <c r="R54" s="80">
        <f t="shared" si="8"/>
        <v>0</v>
      </c>
      <c r="S54" s="80">
        <f t="shared" si="8"/>
        <v>0</v>
      </c>
      <c r="T54" s="80">
        <f t="shared" si="8"/>
        <v>0</v>
      </c>
      <c r="U54" s="81"/>
      <c r="V54" s="79">
        <f t="shared" si="9"/>
        <v>0</v>
      </c>
      <c r="W54" s="78">
        <f t="shared" si="10"/>
        <v>0</v>
      </c>
      <c r="X54" s="78"/>
      <c r="Y54" s="79">
        <v>0</v>
      </c>
      <c r="Z54" s="78">
        <f t="shared" si="11"/>
        <v>0</v>
      </c>
      <c r="AA54" s="80">
        <f t="shared" si="12"/>
        <v>0</v>
      </c>
      <c r="AB54" s="80">
        <f t="shared" si="12"/>
        <v>0</v>
      </c>
      <c r="AC54" s="80">
        <f t="shared" si="12"/>
        <v>0</v>
      </c>
      <c r="AD54" s="81"/>
      <c r="AE54" s="78">
        <f t="shared" si="13"/>
        <v>0</v>
      </c>
      <c r="AF54" s="78">
        <f t="shared" si="14"/>
        <v>0</v>
      </c>
      <c r="AG54" s="78"/>
      <c r="AH54" s="78">
        <v>0</v>
      </c>
      <c r="AI54" s="78">
        <f t="shared" si="15"/>
        <v>0</v>
      </c>
      <c r="AJ54" s="78">
        <f t="shared" si="16"/>
        <v>0</v>
      </c>
      <c r="AK54" s="78">
        <f t="shared" si="16"/>
        <v>0</v>
      </c>
      <c r="AL54" s="78">
        <f t="shared" si="16"/>
        <v>0</v>
      </c>
      <c r="AM54" s="81"/>
      <c r="AN54" s="79">
        <f t="shared" si="17"/>
        <v>0</v>
      </c>
      <c r="AO54" s="82">
        <f t="shared" si="18"/>
        <v>0</v>
      </c>
      <c r="AP54" s="78"/>
      <c r="AQ54" s="82"/>
      <c r="AR54" s="78">
        <f t="shared" si="19"/>
        <v>0</v>
      </c>
      <c r="AS54" s="82">
        <f t="shared" si="20"/>
        <v>0</v>
      </c>
      <c r="AT54" s="78">
        <f t="shared" si="20"/>
        <v>0</v>
      </c>
      <c r="AU54" s="82">
        <f t="shared" si="20"/>
        <v>0</v>
      </c>
      <c r="AV54" s="81"/>
      <c r="AW54" s="78">
        <f t="shared" si="0"/>
        <v>0</v>
      </c>
      <c r="AX54" s="82">
        <f t="shared" si="21"/>
        <v>0</v>
      </c>
      <c r="AY54" s="78"/>
      <c r="AZ54" s="82"/>
      <c r="BA54" s="78">
        <f t="shared" si="22"/>
        <v>0</v>
      </c>
      <c r="BB54" s="82">
        <f t="shared" si="23"/>
        <v>0</v>
      </c>
      <c r="BC54" s="78">
        <f t="shared" si="23"/>
        <v>0</v>
      </c>
      <c r="BD54" s="82">
        <f t="shared" si="23"/>
        <v>0</v>
      </c>
      <c r="BE54" s="83">
        <f t="shared" si="24"/>
        <v>0</v>
      </c>
      <c r="BF54" s="84">
        <f t="shared" si="25"/>
        <v>0</v>
      </c>
      <c r="BG54" s="83">
        <f t="shared" si="26"/>
        <v>0</v>
      </c>
      <c r="BH54" s="83">
        <f t="shared" si="27"/>
        <v>0</v>
      </c>
      <c r="BI54" s="83">
        <f t="shared" si="27"/>
        <v>0</v>
      </c>
      <c r="BJ54" s="83">
        <f t="shared" si="28"/>
        <v>0</v>
      </c>
      <c r="BK54" s="83">
        <f t="shared" si="29"/>
        <v>0</v>
      </c>
      <c r="BL54" s="83">
        <f t="shared" si="29"/>
        <v>0</v>
      </c>
      <c r="BM54" s="84">
        <f t="shared" si="29"/>
        <v>0</v>
      </c>
      <c r="BN54" s="185">
        <f t="shared" si="30"/>
        <v>0</v>
      </c>
      <c r="BO54" s="188">
        <f t="shared" si="31"/>
        <v>0</v>
      </c>
    </row>
    <row r="55" spans="1:67" ht="16.5">
      <c r="A55" s="6">
        <v>48</v>
      </c>
      <c r="B55" s="183" t="s">
        <v>747</v>
      </c>
      <c r="C55" s="78"/>
      <c r="D55" s="78">
        <f t="shared" si="1"/>
        <v>0</v>
      </c>
      <c r="E55" s="78">
        <f t="shared" si="2"/>
        <v>0</v>
      </c>
      <c r="F55" s="78"/>
      <c r="G55" s="79">
        <v>0</v>
      </c>
      <c r="H55" s="78">
        <f t="shared" si="3"/>
        <v>0</v>
      </c>
      <c r="I55" s="80">
        <f t="shared" si="4"/>
        <v>0</v>
      </c>
      <c r="J55" s="80">
        <f t="shared" si="4"/>
        <v>0</v>
      </c>
      <c r="K55" s="80">
        <f t="shared" si="4"/>
        <v>0</v>
      </c>
      <c r="L55" s="81"/>
      <c r="M55" s="78">
        <f t="shared" si="5"/>
        <v>0</v>
      </c>
      <c r="N55" s="78">
        <f t="shared" si="6"/>
        <v>0</v>
      </c>
      <c r="O55" s="78"/>
      <c r="P55" s="78">
        <v>0</v>
      </c>
      <c r="Q55" s="78">
        <f t="shared" si="7"/>
        <v>0</v>
      </c>
      <c r="R55" s="80">
        <f t="shared" si="8"/>
        <v>0</v>
      </c>
      <c r="S55" s="80">
        <f t="shared" si="8"/>
        <v>0</v>
      </c>
      <c r="T55" s="80">
        <f t="shared" si="8"/>
        <v>0</v>
      </c>
      <c r="U55" s="81"/>
      <c r="V55" s="79">
        <f t="shared" si="9"/>
        <v>0</v>
      </c>
      <c r="W55" s="78">
        <f t="shared" si="10"/>
        <v>0</v>
      </c>
      <c r="X55" s="78"/>
      <c r="Y55" s="79">
        <v>0</v>
      </c>
      <c r="Z55" s="78">
        <f t="shared" si="11"/>
        <v>0</v>
      </c>
      <c r="AA55" s="80">
        <f t="shared" si="12"/>
        <v>0</v>
      </c>
      <c r="AB55" s="80">
        <f t="shared" si="12"/>
        <v>0</v>
      </c>
      <c r="AC55" s="80">
        <f t="shared" si="12"/>
        <v>0</v>
      </c>
      <c r="AD55" s="81"/>
      <c r="AE55" s="78">
        <f t="shared" si="13"/>
        <v>0</v>
      </c>
      <c r="AF55" s="78">
        <f t="shared" si="14"/>
        <v>0</v>
      </c>
      <c r="AG55" s="78"/>
      <c r="AH55" s="78">
        <v>0</v>
      </c>
      <c r="AI55" s="78">
        <f t="shared" si="15"/>
        <v>0</v>
      </c>
      <c r="AJ55" s="78">
        <f t="shared" si="16"/>
        <v>0</v>
      </c>
      <c r="AK55" s="78">
        <f t="shared" si="16"/>
        <v>0</v>
      </c>
      <c r="AL55" s="78">
        <f t="shared" si="16"/>
        <v>0</v>
      </c>
      <c r="AM55" s="81"/>
      <c r="AN55" s="79">
        <f t="shared" si="17"/>
        <v>0</v>
      </c>
      <c r="AO55" s="82">
        <f t="shared" si="18"/>
        <v>0</v>
      </c>
      <c r="AP55" s="78"/>
      <c r="AQ55" s="82"/>
      <c r="AR55" s="78">
        <f t="shared" si="19"/>
        <v>0</v>
      </c>
      <c r="AS55" s="82">
        <f t="shared" si="20"/>
        <v>0</v>
      </c>
      <c r="AT55" s="78">
        <f t="shared" si="20"/>
        <v>0</v>
      </c>
      <c r="AU55" s="82">
        <f t="shared" si="20"/>
        <v>0</v>
      </c>
      <c r="AV55" s="81"/>
      <c r="AW55" s="78">
        <f t="shared" si="0"/>
        <v>0</v>
      </c>
      <c r="AX55" s="82">
        <f t="shared" si="21"/>
        <v>0</v>
      </c>
      <c r="AY55" s="78"/>
      <c r="AZ55" s="82"/>
      <c r="BA55" s="78">
        <f t="shared" si="22"/>
        <v>0</v>
      </c>
      <c r="BB55" s="82">
        <f t="shared" si="23"/>
        <v>0</v>
      </c>
      <c r="BC55" s="78">
        <f t="shared" si="23"/>
        <v>0</v>
      </c>
      <c r="BD55" s="82">
        <f t="shared" si="23"/>
        <v>0</v>
      </c>
      <c r="BE55" s="83">
        <f t="shared" si="24"/>
        <v>0</v>
      </c>
      <c r="BF55" s="84">
        <f t="shared" si="25"/>
        <v>0</v>
      </c>
      <c r="BG55" s="83">
        <f t="shared" si="26"/>
        <v>0</v>
      </c>
      <c r="BH55" s="83">
        <f t="shared" si="27"/>
        <v>0</v>
      </c>
      <c r="BI55" s="83">
        <f t="shared" si="27"/>
        <v>0</v>
      </c>
      <c r="BJ55" s="83">
        <f t="shared" si="28"/>
        <v>0</v>
      </c>
      <c r="BK55" s="83">
        <f t="shared" si="29"/>
        <v>0</v>
      </c>
      <c r="BL55" s="83">
        <f t="shared" si="29"/>
        <v>0</v>
      </c>
      <c r="BM55" s="84">
        <f t="shared" si="29"/>
        <v>0</v>
      </c>
      <c r="BN55" s="185">
        <f t="shared" si="30"/>
        <v>0</v>
      </c>
      <c r="BO55" s="188">
        <f t="shared" si="31"/>
        <v>0</v>
      </c>
    </row>
    <row r="56" spans="1:67" ht="16.5">
      <c r="A56" s="6">
        <v>49</v>
      </c>
      <c r="B56" s="183" t="s">
        <v>748</v>
      </c>
      <c r="C56" s="78"/>
      <c r="D56" s="78">
        <f t="shared" si="1"/>
        <v>0</v>
      </c>
      <c r="E56" s="78">
        <f t="shared" si="2"/>
        <v>0</v>
      </c>
      <c r="F56" s="78">
        <v>4</v>
      </c>
      <c r="G56" s="79">
        <v>8.4</v>
      </c>
      <c r="H56" s="78">
        <f t="shared" si="3"/>
        <v>50.400000000000006</v>
      </c>
      <c r="I56" s="80">
        <f t="shared" si="4"/>
        <v>4</v>
      </c>
      <c r="J56" s="80">
        <f t="shared" si="4"/>
        <v>8.4</v>
      </c>
      <c r="K56" s="80">
        <f t="shared" si="4"/>
        <v>50.400000000000006</v>
      </c>
      <c r="L56" s="81"/>
      <c r="M56" s="78">
        <f t="shared" si="5"/>
        <v>0</v>
      </c>
      <c r="N56" s="78">
        <f t="shared" si="6"/>
        <v>0</v>
      </c>
      <c r="O56" s="78">
        <v>4</v>
      </c>
      <c r="P56" s="78">
        <v>8.4</v>
      </c>
      <c r="Q56" s="78">
        <f t="shared" si="7"/>
        <v>50.400000000000006</v>
      </c>
      <c r="R56" s="80">
        <f t="shared" si="8"/>
        <v>4</v>
      </c>
      <c r="S56" s="80">
        <f t="shared" si="8"/>
        <v>8.4</v>
      </c>
      <c r="T56" s="80">
        <f t="shared" si="8"/>
        <v>50.400000000000006</v>
      </c>
      <c r="U56" s="81"/>
      <c r="V56" s="79">
        <f t="shared" si="9"/>
        <v>0</v>
      </c>
      <c r="W56" s="78">
        <f t="shared" si="10"/>
        <v>0</v>
      </c>
      <c r="X56" s="78"/>
      <c r="Y56" s="79">
        <v>0</v>
      </c>
      <c r="Z56" s="78">
        <f t="shared" si="11"/>
        <v>0</v>
      </c>
      <c r="AA56" s="80">
        <f t="shared" si="12"/>
        <v>0</v>
      </c>
      <c r="AB56" s="80">
        <f t="shared" si="12"/>
        <v>0</v>
      </c>
      <c r="AC56" s="80">
        <f t="shared" si="12"/>
        <v>0</v>
      </c>
      <c r="AD56" s="81"/>
      <c r="AE56" s="78">
        <f t="shared" si="13"/>
        <v>0</v>
      </c>
      <c r="AF56" s="78">
        <f t="shared" si="14"/>
        <v>0</v>
      </c>
      <c r="AG56" s="78"/>
      <c r="AH56" s="78">
        <v>0</v>
      </c>
      <c r="AI56" s="78">
        <f t="shared" si="15"/>
        <v>0</v>
      </c>
      <c r="AJ56" s="78">
        <f t="shared" si="16"/>
        <v>0</v>
      </c>
      <c r="AK56" s="78">
        <f t="shared" si="16"/>
        <v>0</v>
      </c>
      <c r="AL56" s="78">
        <f t="shared" si="16"/>
        <v>0</v>
      </c>
      <c r="AM56" s="81"/>
      <c r="AN56" s="79">
        <f t="shared" si="17"/>
        <v>0</v>
      </c>
      <c r="AO56" s="82">
        <f t="shared" si="18"/>
        <v>0</v>
      </c>
      <c r="AP56" s="78"/>
      <c r="AQ56" s="82"/>
      <c r="AR56" s="78">
        <f t="shared" si="19"/>
        <v>0</v>
      </c>
      <c r="AS56" s="82">
        <f t="shared" si="20"/>
        <v>0</v>
      </c>
      <c r="AT56" s="78">
        <f t="shared" si="20"/>
        <v>0</v>
      </c>
      <c r="AU56" s="82">
        <f t="shared" si="20"/>
        <v>0</v>
      </c>
      <c r="AV56" s="81"/>
      <c r="AW56" s="78">
        <f t="shared" si="0"/>
        <v>0</v>
      </c>
      <c r="AX56" s="82">
        <f t="shared" si="21"/>
        <v>0</v>
      </c>
      <c r="AY56" s="78"/>
      <c r="AZ56" s="82"/>
      <c r="BA56" s="78">
        <f t="shared" si="22"/>
        <v>0</v>
      </c>
      <c r="BB56" s="82">
        <f t="shared" si="23"/>
        <v>0</v>
      </c>
      <c r="BC56" s="78">
        <f t="shared" si="23"/>
        <v>0</v>
      </c>
      <c r="BD56" s="82">
        <f t="shared" si="23"/>
        <v>0</v>
      </c>
      <c r="BE56" s="83">
        <f t="shared" si="24"/>
        <v>0</v>
      </c>
      <c r="BF56" s="84">
        <f t="shared" si="25"/>
        <v>0</v>
      </c>
      <c r="BG56" s="83">
        <f t="shared" si="26"/>
        <v>0</v>
      </c>
      <c r="BH56" s="83">
        <f t="shared" si="27"/>
        <v>4</v>
      </c>
      <c r="BI56" s="83">
        <f t="shared" si="27"/>
        <v>8.4</v>
      </c>
      <c r="BJ56" s="83">
        <f t="shared" si="28"/>
        <v>50.400000000000006</v>
      </c>
      <c r="BK56" s="83">
        <f t="shared" si="29"/>
        <v>4</v>
      </c>
      <c r="BL56" s="83">
        <f t="shared" si="29"/>
        <v>8.4</v>
      </c>
      <c r="BM56" s="84">
        <f t="shared" si="29"/>
        <v>50.400000000000006</v>
      </c>
      <c r="BN56" s="185">
        <f t="shared" si="30"/>
        <v>25.200000000000003</v>
      </c>
      <c r="BO56" s="188">
        <f t="shared" si="31"/>
        <v>25.2</v>
      </c>
    </row>
    <row r="57" spans="1:67" ht="16.5">
      <c r="A57" s="6">
        <v>50</v>
      </c>
      <c r="B57" s="183" t="s">
        <v>749</v>
      </c>
      <c r="C57" s="78">
        <v>5</v>
      </c>
      <c r="D57" s="78">
        <f t="shared" si="1"/>
        <v>23.42</v>
      </c>
      <c r="E57" s="78">
        <f t="shared" si="2"/>
        <v>140.52000000000001</v>
      </c>
      <c r="F57" s="78">
        <v>0</v>
      </c>
      <c r="G57" s="79">
        <v>0</v>
      </c>
      <c r="H57" s="78">
        <f t="shared" si="3"/>
        <v>0</v>
      </c>
      <c r="I57" s="80">
        <f t="shared" si="4"/>
        <v>5</v>
      </c>
      <c r="J57" s="80">
        <f t="shared" si="4"/>
        <v>23.42</v>
      </c>
      <c r="K57" s="80">
        <f t="shared" si="4"/>
        <v>140.52000000000001</v>
      </c>
      <c r="L57" s="81">
        <v>5</v>
      </c>
      <c r="M57" s="78">
        <f t="shared" si="5"/>
        <v>23.42</v>
      </c>
      <c r="N57" s="78">
        <f t="shared" si="6"/>
        <v>140.52000000000001</v>
      </c>
      <c r="O57" s="78">
        <v>1</v>
      </c>
      <c r="P57" s="78">
        <v>2.1</v>
      </c>
      <c r="Q57" s="78">
        <f t="shared" si="7"/>
        <v>12.600000000000001</v>
      </c>
      <c r="R57" s="80">
        <f t="shared" si="8"/>
        <v>6</v>
      </c>
      <c r="S57" s="80">
        <f t="shared" si="8"/>
        <v>25.520000000000003</v>
      </c>
      <c r="T57" s="80">
        <f t="shared" si="8"/>
        <v>153.12</v>
      </c>
      <c r="U57" s="81">
        <v>42</v>
      </c>
      <c r="V57" s="79">
        <f t="shared" si="9"/>
        <v>196.72800000000001</v>
      </c>
      <c r="W57" s="78">
        <f t="shared" si="10"/>
        <v>1180.3679999999999</v>
      </c>
      <c r="X57" s="78">
        <v>0</v>
      </c>
      <c r="Y57" s="79">
        <v>0</v>
      </c>
      <c r="Z57" s="78">
        <f t="shared" si="11"/>
        <v>0</v>
      </c>
      <c r="AA57" s="80">
        <f t="shared" si="12"/>
        <v>42</v>
      </c>
      <c r="AB57" s="80">
        <f t="shared" si="12"/>
        <v>196.72800000000001</v>
      </c>
      <c r="AC57" s="80">
        <f t="shared" si="12"/>
        <v>1180.3679999999999</v>
      </c>
      <c r="AD57" s="81"/>
      <c r="AE57" s="78">
        <f t="shared" si="13"/>
        <v>0</v>
      </c>
      <c r="AF57" s="78">
        <f t="shared" si="14"/>
        <v>0</v>
      </c>
      <c r="AG57" s="78">
        <v>27</v>
      </c>
      <c r="AH57" s="78">
        <v>29.700000000000003</v>
      </c>
      <c r="AI57" s="78">
        <f t="shared" si="15"/>
        <v>178.20000000000002</v>
      </c>
      <c r="AJ57" s="78">
        <f t="shared" si="16"/>
        <v>27</v>
      </c>
      <c r="AK57" s="78">
        <f t="shared" si="16"/>
        <v>29.700000000000003</v>
      </c>
      <c r="AL57" s="78">
        <f t="shared" si="16"/>
        <v>178.20000000000002</v>
      </c>
      <c r="AM57" s="81">
        <v>4</v>
      </c>
      <c r="AN57" s="79">
        <f t="shared" si="17"/>
        <v>18.736000000000001</v>
      </c>
      <c r="AO57" s="82">
        <f t="shared" si="18"/>
        <v>112.416</v>
      </c>
      <c r="AP57" s="78"/>
      <c r="AQ57" s="82"/>
      <c r="AR57" s="78">
        <f t="shared" si="19"/>
        <v>0</v>
      </c>
      <c r="AS57" s="82">
        <f t="shared" si="20"/>
        <v>4</v>
      </c>
      <c r="AT57" s="78">
        <f t="shared" si="20"/>
        <v>18.736000000000001</v>
      </c>
      <c r="AU57" s="82">
        <f t="shared" si="20"/>
        <v>112.416</v>
      </c>
      <c r="AV57" s="81"/>
      <c r="AW57" s="78">
        <f t="shared" si="0"/>
        <v>0</v>
      </c>
      <c r="AX57" s="82">
        <f t="shared" si="21"/>
        <v>0</v>
      </c>
      <c r="AY57" s="78"/>
      <c r="AZ57" s="82"/>
      <c r="BA57" s="78">
        <f t="shared" si="22"/>
        <v>0</v>
      </c>
      <c r="BB57" s="82">
        <f t="shared" si="23"/>
        <v>0</v>
      </c>
      <c r="BC57" s="78">
        <f t="shared" si="23"/>
        <v>0</v>
      </c>
      <c r="BD57" s="82">
        <f t="shared" si="23"/>
        <v>0</v>
      </c>
      <c r="BE57" s="83">
        <f t="shared" si="24"/>
        <v>51</v>
      </c>
      <c r="BF57" s="84">
        <f t="shared" si="25"/>
        <v>238.88400000000001</v>
      </c>
      <c r="BG57" s="83">
        <f t="shared" si="26"/>
        <v>1433.3040000000001</v>
      </c>
      <c r="BH57" s="83">
        <f t="shared" si="27"/>
        <v>0</v>
      </c>
      <c r="BI57" s="83">
        <f t="shared" si="27"/>
        <v>0</v>
      </c>
      <c r="BJ57" s="83">
        <f t="shared" si="28"/>
        <v>0</v>
      </c>
      <c r="BK57" s="83">
        <f t="shared" si="29"/>
        <v>51</v>
      </c>
      <c r="BL57" s="83">
        <f t="shared" si="29"/>
        <v>238.88400000000001</v>
      </c>
      <c r="BM57" s="84">
        <f t="shared" si="29"/>
        <v>1433.3040000000001</v>
      </c>
      <c r="BN57" s="185">
        <f t="shared" si="30"/>
        <v>716.65200000000004</v>
      </c>
      <c r="BO57" s="188">
        <f t="shared" si="31"/>
        <v>716.7</v>
      </c>
    </row>
    <row r="58" spans="1:67" ht="16.5">
      <c r="A58" s="6">
        <v>51</v>
      </c>
      <c r="B58" s="183" t="s">
        <v>750</v>
      </c>
      <c r="C58" s="78">
        <v>0</v>
      </c>
      <c r="D58" s="78">
        <f t="shared" si="1"/>
        <v>0</v>
      </c>
      <c r="E58" s="78">
        <f t="shared" si="2"/>
        <v>0</v>
      </c>
      <c r="F58" s="78">
        <v>1</v>
      </c>
      <c r="G58" s="79">
        <v>2.1</v>
      </c>
      <c r="H58" s="78">
        <f t="shared" si="3"/>
        <v>12.600000000000001</v>
      </c>
      <c r="I58" s="80">
        <f t="shared" si="4"/>
        <v>1</v>
      </c>
      <c r="J58" s="80">
        <f t="shared" si="4"/>
        <v>2.1</v>
      </c>
      <c r="K58" s="80">
        <f t="shared" si="4"/>
        <v>12.600000000000001</v>
      </c>
      <c r="L58" s="81">
        <v>0</v>
      </c>
      <c r="M58" s="78">
        <f t="shared" si="5"/>
        <v>0</v>
      </c>
      <c r="N58" s="78">
        <f t="shared" si="6"/>
        <v>0</v>
      </c>
      <c r="O58" s="78">
        <v>2</v>
      </c>
      <c r="P58" s="78">
        <v>4.2</v>
      </c>
      <c r="Q58" s="78">
        <f t="shared" si="7"/>
        <v>25.200000000000003</v>
      </c>
      <c r="R58" s="80">
        <f t="shared" si="8"/>
        <v>2</v>
      </c>
      <c r="S58" s="80">
        <f t="shared" si="8"/>
        <v>4.2</v>
      </c>
      <c r="T58" s="80">
        <f t="shared" si="8"/>
        <v>25.200000000000003</v>
      </c>
      <c r="U58" s="81"/>
      <c r="V58" s="79">
        <f t="shared" si="9"/>
        <v>0</v>
      </c>
      <c r="W58" s="78">
        <f t="shared" si="10"/>
        <v>0</v>
      </c>
      <c r="X58" s="78"/>
      <c r="Y58" s="79">
        <v>0</v>
      </c>
      <c r="Z58" s="78">
        <f t="shared" si="11"/>
        <v>0</v>
      </c>
      <c r="AA58" s="80">
        <f t="shared" si="12"/>
        <v>0</v>
      </c>
      <c r="AB58" s="80">
        <f t="shared" si="12"/>
        <v>0</v>
      </c>
      <c r="AC58" s="80">
        <f t="shared" si="12"/>
        <v>0</v>
      </c>
      <c r="AD58" s="81"/>
      <c r="AE58" s="78">
        <f t="shared" si="13"/>
        <v>0</v>
      </c>
      <c r="AF58" s="78">
        <f t="shared" si="14"/>
        <v>0</v>
      </c>
      <c r="AG58" s="78"/>
      <c r="AH58" s="78">
        <v>0</v>
      </c>
      <c r="AI58" s="78">
        <f t="shared" si="15"/>
        <v>0</v>
      </c>
      <c r="AJ58" s="78">
        <f t="shared" si="16"/>
        <v>0</v>
      </c>
      <c r="AK58" s="78">
        <f t="shared" si="16"/>
        <v>0</v>
      </c>
      <c r="AL58" s="78">
        <f t="shared" si="16"/>
        <v>0</v>
      </c>
      <c r="AM58" s="81"/>
      <c r="AN58" s="79">
        <f t="shared" si="17"/>
        <v>0</v>
      </c>
      <c r="AO58" s="82">
        <f t="shared" si="18"/>
        <v>0</v>
      </c>
      <c r="AP58" s="78"/>
      <c r="AQ58" s="82"/>
      <c r="AR58" s="78">
        <f t="shared" si="19"/>
        <v>0</v>
      </c>
      <c r="AS58" s="82">
        <f t="shared" si="20"/>
        <v>0</v>
      </c>
      <c r="AT58" s="78">
        <f t="shared" si="20"/>
        <v>0</v>
      </c>
      <c r="AU58" s="82">
        <f t="shared" si="20"/>
        <v>0</v>
      </c>
      <c r="AV58" s="81"/>
      <c r="AW58" s="78">
        <f t="shared" si="0"/>
        <v>0</v>
      </c>
      <c r="AX58" s="82">
        <f t="shared" si="21"/>
        <v>0</v>
      </c>
      <c r="AY58" s="78"/>
      <c r="AZ58" s="82"/>
      <c r="BA58" s="78">
        <f t="shared" si="22"/>
        <v>0</v>
      </c>
      <c r="BB58" s="82">
        <f t="shared" si="23"/>
        <v>0</v>
      </c>
      <c r="BC58" s="78">
        <f t="shared" si="23"/>
        <v>0</v>
      </c>
      <c r="BD58" s="82">
        <f t="shared" si="23"/>
        <v>0</v>
      </c>
      <c r="BE58" s="83">
        <f t="shared" si="24"/>
        <v>0</v>
      </c>
      <c r="BF58" s="84">
        <f t="shared" si="25"/>
        <v>0</v>
      </c>
      <c r="BG58" s="83">
        <f t="shared" si="26"/>
        <v>0</v>
      </c>
      <c r="BH58" s="83">
        <f t="shared" si="27"/>
        <v>1</v>
      </c>
      <c r="BI58" s="83">
        <f t="shared" si="27"/>
        <v>2.1</v>
      </c>
      <c r="BJ58" s="83">
        <f t="shared" si="28"/>
        <v>12.600000000000001</v>
      </c>
      <c r="BK58" s="83">
        <f t="shared" si="29"/>
        <v>1</v>
      </c>
      <c r="BL58" s="83">
        <f t="shared" si="29"/>
        <v>2.1</v>
      </c>
      <c r="BM58" s="84">
        <f t="shared" si="29"/>
        <v>12.600000000000001</v>
      </c>
      <c r="BN58" s="185">
        <f t="shared" si="30"/>
        <v>6.3000000000000007</v>
      </c>
      <c r="BO58" s="188">
        <f t="shared" si="31"/>
        <v>6.3</v>
      </c>
    </row>
    <row r="59" spans="1:67" ht="16.5">
      <c r="A59" s="6">
        <v>52</v>
      </c>
      <c r="B59" s="183" t="s">
        <v>751</v>
      </c>
      <c r="C59" s="78"/>
      <c r="D59" s="78">
        <f t="shared" si="1"/>
        <v>0</v>
      </c>
      <c r="E59" s="78">
        <f t="shared" si="2"/>
        <v>0</v>
      </c>
      <c r="F59" s="78">
        <v>2</v>
      </c>
      <c r="G59" s="79">
        <v>4.2</v>
      </c>
      <c r="H59" s="78">
        <f t="shared" si="3"/>
        <v>25.200000000000003</v>
      </c>
      <c r="I59" s="80">
        <f t="shared" si="4"/>
        <v>2</v>
      </c>
      <c r="J59" s="80">
        <f t="shared" si="4"/>
        <v>4.2</v>
      </c>
      <c r="K59" s="80">
        <f t="shared" si="4"/>
        <v>25.200000000000003</v>
      </c>
      <c r="L59" s="81"/>
      <c r="M59" s="78">
        <f t="shared" si="5"/>
        <v>0</v>
      </c>
      <c r="N59" s="78">
        <f t="shared" si="6"/>
        <v>0</v>
      </c>
      <c r="O59" s="78"/>
      <c r="P59" s="78">
        <v>0</v>
      </c>
      <c r="Q59" s="78">
        <f t="shared" si="7"/>
        <v>0</v>
      </c>
      <c r="R59" s="80">
        <f t="shared" si="8"/>
        <v>0</v>
      </c>
      <c r="S59" s="80">
        <f t="shared" si="8"/>
        <v>0</v>
      </c>
      <c r="T59" s="80">
        <f t="shared" si="8"/>
        <v>0</v>
      </c>
      <c r="U59" s="81"/>
      <c r="V59" s="79">
        <f t="shared" si="9"/>
        <v>0</v>
      </c>
      <c r="W59" s="78">
        <f t="shared" si="10"/>
        <v>0</v>
      </c>
      <c r="X59" s="78">
        <v>2</v>
      </c>
      <c r="Y59" s="79">
        <v>4.2</v>
      </c>
      <c r="Z59" s="78">
        <f t="shared" si="11"/>
        <v>25.200000000000003</v>
      </c>
      <c r="AA59" s="80">
        <f t="shared" si="12"/>
        <v>2</v>
      </c>
      <c r="AB59" s="80">
        <f t="shared" si="12"/>
        <v>4.2</v>
      </c>
      <c r="AC59" s="80">
        <f t="shared" si="12"/>
        <v>25.200000000000003</v>
      </c>
      <c r="AD59" s="81">
        <v>1</v>
      </c>
      <c r="AE59" s="78">
        <f t="shared" si="13"/>
        <v>4.6840000000000002</v>
      </c>
      <c r="AF59" s="78">
        <f t="shared" si="14"/>
        <v>28.103999999999999</v>
      </c>
      <c r="AG59" s="78"/>
      <c r="AH59" s="78">
        <v>0</v>
      </c>
      <c r="AI59" s="78">
        <f t="shared" si="15"/>
        <v>0</v>
      </c>
      <c r="AJ59" s="78">
        <f t="shared" si="16"/>
        <v>1</v>
      </c>
      <c r="AK59" s="78">
        <f t="shared" si="16"/>
        <v>4.6840000000000002</v>
      </c>
      <c r="AL59" s="78">
        <f t="shared" si="16"/>
        <v>28.103999999999999</v>
      </c>
      <c r="AM59" s="81"/>
      <c r="AN59" s="79">
        <f t="shared" si="17"/>
        <v>0</v>
      </c>
      <c r="AO59" s="82">
        <f t="shared" si="18"/>
        <v>0</v>
      </c>
      <c r="AP59" s="78"/>
      <c r="AQ59" s="82"/>
      <c r="AR59" s="78">
        <f t="shared" si="19"/>
        <v>0</v>
      </c>
      <c r="AS59" s="82">
        <f t="shared" si="20"/>
        <v>0</v>
      </c>
      <c r="AT59" s="78">
        <f t="shared" si="20"/>
        <v>0</v>
      </c>
      <c r="AU59" s="82">
        <f t="shared" si="20"/>
        <v>0</v>
      </c>
      <c r="AV59" s="81"/>
      <c r="AW59" s="78">
        <f t="shared" si="0"/>
        <v>0</v>
      </c>
      <c r="AX59" s="82">
        <f t="shared" si="21"/>
        <v>0</v>
      </c>
      <c r="AY59" s="78"/>
      <c r="AZ59" s="82"/>
      <c r="BA59" s="78">
        <f t="shared" si="22"/>
        <v>0</v>
      </c>
      <c r="BB59" s="82">
        <f t="shared" si="23"/>
        <v>0</v>
      </c>
      <c r="BC59" s="78">
        <f t="shared" si="23"/>
        <v>0</v>
      </c>
      <c r="BD59" s="82">
        <f t="shared" si="23"/>
        <v>0</v>
      </c>
      <c r="BE59" s="83">
        <f t="shared" si="24"/>
        <v>0</v>
      </c>
      <c r="BF59" s="84">
        <f t="shared" si="25"/>
        <v>0</v>
      </c>
      <c r="BG59" s="83">
        <f t="shared" si="26"/>
        <v>0</v>
      </c>
      <c r="BH59" s="83">
        <f t="shared" si="27"/>
        <v>4</v>
      </c>
      <c r="BI59" s="83">
        <f t="shared" si="27"/>
        <v>8.4</v>
      </c>
      <c r="BJ59" s="83">
        <f t="shared" si="28"/>
        <v>50.400000000000006</v>
      </c>
      <c r="BK59" s="83">
        <f t="shared" si="29"/>
        <v>4</v>
      </c>
      <c r="BL59" s="83">
        <f t="shared" si="29"/>
        <v>8.4</v>
      </c>
      <c r="BM59" s="84">
        <f t="shared" si="29"/>
        <v>50.400000000000006</v>
      </c>
      <c r="BN59" s="185">
        <f t="shared" si="30"/>
        <v>25.200000000000003</v>
      </c>
      <c r="BO59" s="188">
        <f t="shared" si="31"/>
        <v>25.2</v>
      </c>
    </row>
    <row r="60" spans="1:67" ht="16.5">
      <c r="A60" s="6">
        <v>53</v>
      </c>
      <c r="B60" s="183" t="s">
        <v>752</v>
      </c>
      <c r="C60" s="78"/>
      <c r="D60" s="78">
        <f t="shared" si="1"/>
        <v>0</v>
      </c>
      <c r="E60" s="78">
        <f t="shared" si="2"/>
        <v>0</v>
      </c>
      <c r="F60" s="78"/>
      <c r="G60" s="79">
        <v>0</v>
      </c>
      <c r="H60" s="78">
        <f t="shared" si="3"/>
        <v>0</v>
      </c>
      <c r="I60" s="80">
        <f t="shared" si="4"/>
        <v>0</v>
      </c>
      <c r="J60" s="80">
        <f t="shared" si="4"/>
        <v>0</v>
      </c>
      <c r="K60" s="80">
        <f t="shared" si="4"/>
        <v>0</v>
      </c>
      <c r="L60" s="81"/>
      <c r="M60" s="78">
        <f t="shared" si="5"/>
        <v>0</v>
      </c>
      <c r="N60" s="78">
        <f t="shared" si="6"/>
        <v>0</v>
      </c>
      <c r="O60" s="78"/>
      <c r="P60" s="78">
        <v>0</v>
      </c>
      <c r="Q60" s="78">
        <f t="shared" si="7"/>
        <v>0</v>
      </c>
      <c r="R60" s="80">
        <f t="shared" si="8"/>
        <v>0</v>
      </c>
      <c r="S60" s="80">
        <f t="shared" si="8"/>
        <v>0</v>
      </c>
      <c r="T60" s="80">
        <f t="shared" si="8"/>
        <v>0</v>
      </c>
      <c r="U60" s="81"/>
      <c r="V60" s="79">
        <f t="shared" si="9"/>
        <v>0</v>
      </c>
      <c r="W60" s="78">
        <f t="shared" si="10"/>
        <v>0</v>
      </c>
      <c r="X60" s="78"/>
      <c r="Y60" s="79">
        <v>0</v>
      </c>
      <c r="Z60" s="78">
        <f t="shared" si="11"/>
        <v>0</v>
      </c>
      <c r="AA60" s="80">
        <f t="shared" si="12"/>
        <v>0</v>
      </c>
      <c r="AB60" s="80">
        <f t="shared" si="12"/>
        <v>0</v>
      </c>
      <c r="AC60" s="80">
        <f t="shared" si="12"/>
        <v>0</v>
      </c>
      <c r="AD60" s="81"/>
      <c r="AE60" s="78">
        <f t="shared" si="13"/>
        <v>0</v>
      </c>
      <c r="AF60" s="78">
        <f t="shared" si="14"/>
        <v>0</v>
      </c>
      <c r="AG60" s="78"/>
      <c r="AH60" s="78">
        <v>0</v>
      </c>
      <c r="AI60" s="78">
        <f t="shared" si="15"/>
        <v>0</v>
      </c>
      <c r="AJ60" s="78">
        <f t="shared" si="16"/>
        <v>0</v>
      </c>
      <c r="AK60" s="78">
        <f t="shared" si="16"/>
        <v>0</v>
      </c>
      <c r="AL60" s="78">
        <f t="shared" si="16"/>
        <v>0</v>
      </c>
      <c r="AM60" s="81"/>
      <c r="AN60" s="79">
        <f t="shared" si="17"/>
        <v>0</v>
      </c>
      <c r="AO60" s="82">
        <f t="shared" si="18"/>
        <v>0</v>
      </c>
      <c r="AP60" s="78"/>
      <c r="AQ60" s="82"/>
      <c r="AR60" s="78">
        <f t="shared" si="19"/>
        <v>0</v>
      </c>
      <c r="AS60" s="82">
        <f t="shared" si="20"/>
        <v>0</v>
      </c>
      <c r="AT60" s="78">
        <f t="shared" si="20"/>
        <v>0</v>
      </c>
      <c r="AU60" s="82">
        <f t="shared" si="20"/>
        <v>0</v>
      </c>
      <c r="AV60" s="81"/>
      <c r="AW60" s="78">
        <f t="shared" si="0"/>
        <v>0</v>
      </c>
      <c r="AX60" s="82">
        <f t="shared" si="21"/>
        <v>0</v>
      </c>
      <c r="AY60" s="78"/>
      <c r="AZ60" s="82"/>
      <c r="BA60" s="78">
        <f t="shared" si="22"/>
        <v>0</v>
      </c>
      <c r="BB60" s="82">
        <f t="shared" si="23"/>
        <v>0</v>
      </c>
      <c r="BC60" s="78">
        <f t="shared" si="23"/>
        <v>0</v>
      </c>
      <c r="BD60" s="82">
        <f t="shared" si="23"/>
        <v>0</v>
      </c>
      <c r="BE60" s="83">
        <f t="shared" si="24"/>
        <v>0</v>
      </c>
      <c r="BF60" s="84">
        <f t="shared" si="25"/>
        <v>0</v>
      </c>
      <c r="BG60" s="83">
        <f t="shared" si="26"/>
        <v>0</v>
      </c>
      <c r="BH60" s="83">
        <f t="shared" si="27"/>
        <v>0</v>
      </c>
      <c r="BI60" s="83">
        <f t="shared" si="27"/>
        <v>0</v>
      </c>
      <c r="BJ60" s="83">
        <f t="shared" si="28"/>
        <v>0</v>
      </c>
      <c r="BK60" s="83">
        <f t="shared" si="29"/>
        <v>0</v>
      </c>
      <c r="BL60" s="83">
        <f t="shared" si="29"/>
        <v>0</v>
      </c>
      <c r="BM60" s="84">
        <f t="shared" si="29"/>
        <v>0</v>
      </c>
      <c r="BN60" s="185">
        <f t="shared" si="30"/>
        <v>0</v>
      </c>
      <c r="BO60" s="188">
        <f t="shared" si="31"/>
        <v>0</v>
      </c>
    </row>
    <row r="61" spans="1:67" ht="16.5">
      <c r="A61" s="6">
        <v>54</v>
      </c>
      <c r="B61" s="183" t="s">
        <v>753</v>
      </c>
      <c r="C61" s="78"/>
      <c r="D61" s="78">
        <f t="shared" si="1"/>
        <v>0</v>
      </c>
      <c r="E61" s="78">
        <f t="shared" si="2"/>
        <v>0</v>
      </c>
      <c r="F61" s="78"/>
      <c r="G61" s="79">
        <v>0</v>
      </c>
      <c r="H61" s="78">
        <f t="shared" si="3"/>
        <v>0</v>
      </c>
      <c r="I61" s="80">
        <f t="shared" si="4"/>
        <v>0</v>
      </c>
      <c r="J61" s="80">
        <f t="shared" si="4"/>
        <v>0</v>
      </c>
      <c r="K61" s="80">
        <f t="shared" si="4"/>
        <v>0</v>
      </c>
      <c r="L61" s="81"/>
      <c r="M61" s="78">
        <f t="shared" si="5"/>
        <v>0</v>
      </c>
      <c r="N61" s="78">
        <f t="shared" si="6"/>
        <v>0</v>
      </c>
      <c r="O61" s="78"/>
      <c r="P61" s="78">
        <v>0</v>
      </c>
      <c r="Q61" s="78">
        <f t="shared" si="7"/>
        <v>0</v>
      </c>
      <c r="R61" s="80">
        <f t="shared" si="8"/>
        <v>0</v>
      </c>
      <c r="S61" s="80">
        <f t="shared" si="8"/>
        <v>0</v>
      </c>
      <c r="T61" s="80">
        <f t="shared" si="8"/>
        <v>0</v>
      </c>
      <c r="U61" s="81"/>
      <c r="V61" s="79">
        <f t="shared" si="9"/>
        <v>0</v>
      </c>
      <c r="W61" s="78">
        <f t="shared" si="10"/>
        <v>0</v>
      </c>
      <c r="X61" s="78"/>
      <c r="Y61" s="79">
        <v>0</v>
      </c>
      <c r="Z61" s="78">
        <f t="shared" si="11"/>
        <v>0</v>
      </c>
      <c r="AA61" s="80">
        <f t="shared" si="12"/>
        <v>0</v>
      </c>
      <c r="AB61" s="80">
        <f t="shared" si="12"/>
        <v>0</v>
      </c>
      <c r="AC61" s="80">
        <f t="shared" si="12"/>
        <v>0</v>
      </c>
      <c r="AD61" s="81"/>
      <c r="AE61" s="78">
        <f t="shared" si="13"/>
        <v>0</v>
      </c>
      <c r="AF61" s="78">
        <f t="shared" si="14"/>
        <v>0</v>
      </c>
      <c r="AG61" s="78"/>
      <c r="AH61" s="78">
        <v>0</v>
      </c>
      <c r="AI61" s="78">
        <f t="shared" si="15"/>
        <v>0</v>
      </c>
      <c r="AJ61" s="78">
        <f t="shared" si="16"/>
        <v>0</v>
      </c>
      <c r="AK61" s="78">
        <f t="shared" si="16"/>
        <v>0</v>
      </c>
      <c r="AL61" s="78">
        <f t="shared" si="16"/>
        <v>0</v>
      </c>
      <c r="AM61" s="81"/>
      <c r="AN61" s="79">
        <f t="shared" si="17"/>
        <v>0</v>
      </c>
      <c r="AO61" s="82">
        <f t="shared" si="18"/>
        <v>0</v>
      </c>
      <c r="AP61" s="78"/>
      <c r="AQ61" s="82"/>
      <c r="AR61" s="78">
        <f t="shared" si="19"/>
        <v>0</v>
      </c>
      <c r="AS61" s="82">
        <f t="shared" si="20"/>
        <v>0</v>
      </c>
      <c r="AT61" s="78">
        <f t="shared" si="20"/>
        <v>0</v>
      </c>
      <c r="AU61" s="82">
        <f t="shared" si="20"/>
        <v>0</v>
      </c>
      <c r="AV61" s="81"/>
      <c r="AW61" s="78">
        <f t="shared" si="0"/>
        <v>0</v>
      </c>
      <c r="AX61" s="82">
        <f t="shared" si="21"/>
        <v>0</v>
      </c>
      <c r="AY61" s="78"/>
      <c r="AZ61" s="82"/>
      <c r="BA61" s="78">
        <f t="shared" si="22"/>
        <v>0</v>
      </c>
      <c r="BB61" s="82">
        <f t="shared" si="23"/>
        <v>0</v>
      </c>
      <c r="BC61" s="78">
        <f t="shared" si="23"/>
        <v>0</v>
      </c>
      <c r="BD61" s="82">
        <f t="shared" si="23"/>
        <v>0</v>
      </c>
      <c r="BE61" s="83">
        <f t="shared" si="24"/>
        <v>0</v>
      </c>
      <c r="BF61" s="84">
        <f t="shared" si="25"/>
        <v>0</v>
      </c>
      <c r="BG61" s="83">
        <f t="shared" si="26"/>
        <v>0</v>
      </c>
      <c r="BH61" s="83">
        <f t="shared" si="27"/>
        <v>0</v>
      </c>
      <c r="BI61" s="83">
        <f t="shared" si="27"/>
        <v>0</v>
      </c>
      <c r="BJ61" s="83">
        <f t="shared" si="28"/>
        <v>0</v>
      </c>
      <c r="BK61" s="83">
        <f t="shared" si="29"/>
        <v>0</v>
      </c>
      <c r="BL61" s="83">
        <f t="shared" si="29"/>
        <v>0</v>
      </c>
      <c r="BM61" s="84">
        <f t="shared" si="29"/>
        <v>0</v>
      </c>
      <c r="BN61" s="185">
        <f t="shared" si="30"/>
        <v>0</v>
      </c>
      <c r="BO61" s="188">
        <f t="shared" si="31"/>
        <v>0</v>
      </c>
    </row>
    <row r="62" spans="1:67" ht="16.5">
      <c r="A62" s="6">
        <v>55</v>
      </c>
      <c r="B62" s="183" t="s">
        <v>754</v>
      </c>
      <c r="C62" s="78"/>
      <c r="D62" s="78">
        <f t="shared" si="1"/>
        <v>0</v>
      </c>
      <c r="E62" s="78">
        <f t="shared" si="2"/>
        <v>0</v>
      </c>
      <c r="F62" s="78">
        <v>2</v>
      </c>
      <c r="G62" s="79">
        <v>4.2</v>
      </c>
      <c r="H62" s="78">
        <f t="shared" si="3"/>
        <v>25.200000000000003</v>
      </c>
      <c r="I62" s="80">
        <f t="shared" si="4"/>
        <v>2</v>
      </c>
      <c r="J62" s="80">
        <f t="shared" si="4"/>
        <v>4.2</v>
      </c>
      <c r="K62" s="80">
        <f t="shared" si="4"/>
        <v>25.200000000000003</v>
      </c>
      <c r="L62" s="81"/>
      <c r="M62" s="78">
        <f t="shared" si="5"/>
        <v>0</v>
      </c>
      <c r="N62" s="78">
        <f t="shared" si="6"/>
        <v>0</v>
      </c>
      <c r="O62" s="78"/>
      <c r="P62" s="78">
        <v>0</v>
      </c>
      <c r="Q62" s="78">
        <f t="shared" si="7"/>
        <v>0</v>
      </c>
      <c r="R62" s="80">
        <f t="shared" si="8"/>
        <v>0</v>
      </c>
      <c r="S62" s="80">
        <f t="shared" si="8"/>
        <v>0</v>
      </c>
      <c r="T62" s="80">
        <f t="shared" si="8"/>
        <v>0</v>
      </c>
      <c r="U62" s="81"/>
      <c r="V62" s="79">
        <f t="shared" si="9"/>
        <v>0</v>
      </c>
      <c r="W62" s="78">
        <f t="shared" si="10"/>
        <v>0</v>
      </c>
      <c r="X62" s="78">
        <v>6</v>
      </c>
      <c r="Y62" s="79">
        <v>12.600000000000001</v>
      </c>
      <c r="Z62" s="78">
        <f t="shared" si="11"/>
        <v>75.600000000000009</v>
      </c>
      <c r="AA62" s="80">
        <f t="shared" si="12"/>
        <v>6</v>
      </c>
      <c r="AB62" s="80">
        <f t="shared" si="12"/>
        <v>12.600000000000001</v>
      </c>
      <c r="AC62" s="80">
        <f t="shared" si="12"/>
        <v>75.600000000000009</v>
      </c>
      <c r="AD62" s="81"/>
      <c r="AE62" s="78">
        <f t="shared" si="13"/>
        <v>0</v>
      </c>
      <c r="AF62" s="78">
        <f t="shared" si="14"/>
        <v>0</v>
      </c>
      <c r="AG62" s="78">
        <v>0.75</v>
      </c>
      <c r="AH62" s="78">
        <v>0.82500000000000007</v>
      </c>
      <c r="AI62" s="78">
        <f t="shared" si="15"/>
        <v>4.95</v>
      </c>
      <c r="AJ62" s="78">
        <f t="shared" si="16"/>
        <v>0.75</v>
      </c>
      <c r="AK62" s="78">
        <f t="shared" si="16"/>
        <v>0.82500000000000007</v>
      </c>
      <c r="AL62" s="78">
        <f t="shared" si="16"/>
        <v>4.95</v>
      </c>
      <c r="AM62" s="81"/>
      <c r="AN62" s="79">
        <f t="shared" si="17"/>
        <v>0</v>
      </c>
      <c r="AO62" s="82">
        <f t="shared" si="18"/>
        <v>0</v>
      </c>
      <c r="AP62" s="78"/>
      <c r="AQ62" s="82"/>
      <c r="AR62" s="78">
        <f t="shared" si="19"/>
        <v>0</v>
      </c>
      <c r="AS62" s="82">
        <f t="shared" si="20"/>
        <v>0</v>
      </c>
      <c r="AT62" s="78">
        <f t="shared" si="20"/>
        <v>0</v>
      </c>
      <c r="AU62" s="82">
        <f t="shared" si="20"/>
        <v>0</v>
      </c>
      <c r="AV62" s="81"/>
      <c r="AW62" s="78">
        <f t="shared" si="0"/>
        <v>0</v>
      </c>
      <c r="AX62" s="82">
        <f t="shared" si="21"/>
        <v>0</v>
      </c>
      <c r="AY62" s="78"/>
      <c r="AZ62" s="82"/>
      <c r="BA62" s="78">
        <f t="shared" si="22"/>
        <v>0</v>
      </c>
      <c r="BB62" s="82">
        <f t="shared" si="23"/>
        <v>0</v>
      </c>
      <c r="BC62" s="78">
        <f t="shared" si="23"/>
        <v>0</v>
      </c>
      <c r="BD62" s="82">
        <f t="shared" si="23"/>
        <v>0</v>
      </c>
      <c r="BE62" s="83">
        <f t="shared" si="24"/>
        <v>0</v>
      </c>
      <c r="BF62" s="84">
        <f t="shared" si="25"/>
        <v>0</v>
      </c>
      <c r="BG62" s="83">
        <f t="shared" si="26"/>
        <v>0</v>
      </c>
      <c r="BH62" s="83">
        <f t="shared" si="27"/>
        <v>8</v>
      </c>
      <c r="BI62" s="83">
        <f t="shared" si="27"/>
        <v>16.8</v>
      </c>
      <c r="BJ62" s="83">
        <f t="shared" si="28"/>
        <v>100.80000000000001</v>
      </c>
      <c r="BK62" s="83">
        <f t="shared" si="29"/>
        <v>8</v>
      </c>
      <c r="BL62" s="83">
        <f t="shared" si="29"/>
        <v>16.8</v>
      </c>
      <c r="BM62" s="84">
        <f t="shared" si="29"/>
        <v>100.80000000000001</v>
      </c>
      <c r="BN62" s="185">
        <f t="shared" si="30"/>
        <v>50.400000000000006</v>
      </c>
      <c r="BO62" s="188">
        <f t="shared" si="31"/>
        <v>50.4</v>
      </c>
    </row>
    <row r="63" spans="1:67" ht="16.5">
      <c r="A63" s="6">
        <v>56</v>
      </c>
      <c r="B63" s="183" t="s">
        <v>755</v>
      </c>
      <c r="C63" s="78"/>
      <c r="D63" s="78">
        <f t="shared" si="1"/>
        <v>0</v>
      </c>
      <c r="E63" s="78">
        <f t="shared" si="2"/>
        <v>0</v>
      </c>
      <c r="F63" s="78">
        <v>1</v>
      </c>
      <c r="G63" s="79">
        <v>2.1</v>
      </c>
      <c r="H63" s="78">
        <f t="shared" si="3"/>
        <v>12.600000000000001</v>
      </c>
      <c r="I63" s="80">
        <f t="shared" si="4"/>
        <v>1</v>
      </c>
      <c r="J63" s="80">
        <f t="shared" si="4"/>
        <v>2.1</v>
      </c>
      <c r="K63" s="80">
        <f t="shared" si="4"/>
        <v>12.600000000000001</v>
      </c>
      <c r="L63" s="81"/>
      <c r="M63" s="78">
        <f t="shared" si="5"/>
        <v>0</v>
      </c>
      <c r="N63" s="78">
        <f t="shared" si="6"/>
        <v>0</v>
      </c>
      <c r="O63" s="78"/>
      <c r="P63" s="78">
        <v>0</v>
      </c>
      <c r="Q63" s="78">
        <f t="shared" si="7"/>
        <v>0</v>
      </c>
      <c r="R63" s="80">
        <f t="shared" si="8"/>
        <v>0</v>
      </c>
      <c r="S63" s="80">
        <f t="shared" si="8"/>
        <v>0</v>
      </c>
      <c r="T63" s="80">
        <f t="shared" si="8"/>
        <v>0</v>
      </c>
      <c r="U63" s="81"/>
      <c r="V63" s="79">
        <f t="shared" si="9"/>
        <v>0</v>
      </c>
      <c r="W63" s="78">
        <f t="shared" si="10"/>
        <v>0</v>
      </c>
      <c r="X63" s="78">
        <v>3</v>
      </c>
      <c r="Y63" s="79">
        <v>6.3000000000000007</v>
      </c>
      <c r="Z63" s="78">
        <f t="shared" si="11"/>
        <v>37.800000000000004</v>
      </c>
      <c r="AA63" s="80">
        <f t="shared" si="12"/>
        <v>3</v>
      </c>
      <c r="AB63" s="80">
        <f t="shared" si="12"/>
        <v>6.3000000000000007</v>
      </c>
      <c r="AC63" s="80">
        <f t="shared" si="12"/>
        <v>37.800000000000004</v>
      </c>
      <c r="AD63" s="81">
        <v>6</v>
      </c>
      <c r="AE63" s="78">
        <f t="shared" si="13"/>
        <v>28.103999999999999</v>
      </c>
      <c r="AF63" s="78">
        <f t="shared" si="14"/>
        <v>168.624</v>
      </c>
      <c r="AG63" s="78"/>
      <c r="AH63" s="78">
        <v>0</v>
      </c>
      <c r="AI63" s="78">
        <f t="shared" si="15"/>
        <v>0</v>
      </c>
      <c r="AJ63" s="78">
        <f t="shared" si="16"/>
        <v>6</v>
      </c>
      <c r="AK63" s="78">
        <f t="shared" si="16"/>
        <v>28.103999999999999</v>
      </c>
      <c r="AL63" s="78">
        <f t="shared" si="16"/>
        <v>168.624</v>
      </c>
      <c r="AM63" s="81"/>
      <c r="AN63" s="79">
        <f t="shared" si="17"/>
        <v>0</v>
      </c>
      <c r="AO63" s="82">
        <f t="shared" si="18"/>
        <v>0</v>
      </c>
      <c r="AP63" s="78"/>
      <c r="AQ63" s="82"/>
      <c r="AR63" s="78">
        <f t="shared" si="19"/>
        <v>0</v>
      </c>
      <c r="AS63" s="82">
        <f t="shared" si="20"/>
        <v>0</v>
      </c>
      <c r="AT63" s="78">
        <f t="shared" si="20"/>
        <v>0</v>
      </c>
      <c r="AU63" s="82">
        <f t="shared" si="20"/>
        <v>0</v>
      </c>
      <c r="AV63" s="81"/>
      <c r="AW63" s="78">
        <f t="shared" si="0"/>
        <v>0</v>
      </c>
      <c r="AX63" s="82">
        <f t="shared" si="21"/>
        <v>0</v>
      </c>
      <c r="AY63" s="78"/>
      <c r="AZ63" s="82"/>
      <c r="BA63" s="78">
        <f t="shared" si="22"/>
        <v>0</v>
      </c>
      <c r="BB63" s="82">
        <f t="shared" si="23"/>
        <v>0</v>
      </c>
      <c r="BC63" s="78">
        <f t="shared" si="23"/>
        <v>0</v>
      </c>
      <c r="BD63" s="82">
        <f t="shared" si="23"/>
        <v>0</v>
      </c>
      <c r="BE63" s="83">
        <f t="shared" si="24"/>
        <v>0</v>
      </c>
      <c r="BF63" s="84">
        <f t="shared" si="25"/>
        <v>0</v>
      </c>
      <c r="BG63" s="83">
        <f t="shared" si="26"/>
        <v>0</v>
      </c>
      <c r="BH63" s="83">
        <f t="shared" si="27"/>
        <v>4</v>
      </c>
      <c r="BI63" s="83">
        <f t="shared" si="27"/>
        <v>8.4</v>
      </c>
      <c r="BJ63" s="83">
        <f t="shared" si="28"/>
        <v>50.400000000000006</v>
      </c>
      <c r="BK63" s="83">
        <f t="shared" si="29"/>
        <v>4</v>
      </c>
      <c r="BL63" s="83">
        <f t="shared" si="29"/>
        <v>8.4</v>
      </c>
      <c r="BM63" s="84">
        <f t="shared" si="29"/>
        <v>50.400000000000006</v>
      </c>
      <c r="BN63" s="185">
        <f t="shared" si="30"/>
        <v>25.200000000000003</v>
      </c>
      <c r="BO63" s="188">
        <f t="shared" si="31"/>
        <v>25.2</v>
      </c>
    </row>
    <row r="64" spans="1:67" ht="16.5">
      <c r="A64" s="6">
        <v>57</v>
      </c>
      <c r="B64" s="183" t="s">
        <v>756</v>
      </c>
      <c r="C64" s="78">
        <v>2</v>
      </c>
      <c r="D64" s="78">
        <f t="shared" si="1"/>
        <v>9.3680000000000003</v>
      </c>
      <c r="E64" s="78">
        <f t="shared" si="2"/>
        <v>56.207999999999998</v>
      </c>
      <c r="F64" s="78"/>
      <c r="G64" s="79">
        <v>0</v>
      </c>
      <c r="H64" s="78">
        <f t="shared" si="3"/>
        <v>0</v>
      </c>
      <c r="I64" s="80">
        <f t="shared" si="4"/>
        <v>2</v>
      </c>
      <c r="J64" s="80">
        <f t="shared" si="4"/>
        <v>9.3680000000000003</v>
      </c>
      <c r="K64" s="80">
        <f t="shared" si="4"/>
        <v>56.207999999999998</v>
      </c>
      <c r="L64" s="81">
        <v>1</v>
      </c>
      <c r="M64" s="78">
        <f t="shared" si="5"/>
        <v>4.6840000000000002</v>
      </c>
      <c r="N64" s="78">
        <f t="shared" si="6"/>
        <v>28.103999999999999</v>
      </c>
      <c r="O64" s="78">
        <v>0</v>
      </c>
      <c r="P64" s="78">
        <v>0</v>
      </c>
      <c r="Q64" s="78">
        <f t="shared" si="7"/>
        <v>0</v>
      </c>
      <c r="R64" s="80">
        <f t="shared" si="8"/>
        <v>1</v>
      </c>
      <c r="S64" s="80">
        <f t="shared" si="8"/>
        <v>4.6840000000000002</v>
      </c>
      <c r="T64" s="80">
        <f t="shared" si="8"/>
        <v>28.103999999999999</v>
      </c>
      <c r="U64" s="81"/>
      <c r="V64" s="79">
        <f t="shared" si="9"/>
        <v>0</v>
      </c>
      <c r="W64" s="78">
        <f t="shared" si="10"/>
        <v>0</v>
      </c>
      <c r="X64" s="78"/>
      <c r="Y64" s="79">
        <v>0</v>
      </c>
      <c r="Z64" s="78">
        <f t="shared" si="11"/>
        <v>0</v>
      </c>
      <c r="AA64" s="80">
        <f t="shared" si="12"/>
        <v>0</v>
      </c>
      <c r="AB64" s="80">
        <f t="shared" si="12"/>
        <v>0</v>
      </c>
      <c r="AC64" s="80">
        <f t="shared" si="12"/>
        <v>0</v>
      </c>
      <c r="AD64" s="81"/>
      <c r="AE64" s="78">
        <f t="shared" si="13"/>
        <v>0</v>
      </c>
      <c r="AF64" s="78">
        <f t="shared" si="14"/>
        <v>0</v>
      </c>
      <c r="AG64" s="78"/>
      <c r="AH64" s="78">
        <v>0</v>
      </c>
      <c r="AI64" s="78">
        <f t="shared" si="15"/>
        <v>0</v>
      </c>
      <c r="AJ64" s="78">
        <f t="shared" si="16"/>
        <v>0</v>
      </c>
      <c r="AK64" s="78">
        <f t="shared" si="16"/>
        <v>0</v>
      </c>
      <c r="AL64" s="78">
        <f t="shared" si="16"/>
        <v>0</v>
      </c>
      <c r="AM64" s="81"/>
      <c r="AN64" s="79">
        <f t="shared" si="17"/>
        <v>0</v>
      </c>
      <c r="AO64" s="82">
        <f t="shared" si="18"/>
        <v>0</v>
      </c>
      <c r="AP64" s="78"/>
      <c r="AQ64" s="82"/>
      <c r="AR64" s="78">
        <f t="shared" si="19"/>
        <v>0</v>
      </c>
      <c r="AS64" s="82">
        <f t="shared" si="20"/>
        <v>0</v>
      </c>
      <c r="AT64" s="78">
        <f t="shared" si="20"/>
        <v>0</v>
      </c>
      <c r="AU64" s="82">
        <f t="shared" si="20"/>
        <v>0</v>
      </c>
      <c r="AV64" s="81"/>
      <c r="AW64" s="78">
        <f t="shared" si="0"/>
        <v>0</v>
      </c>
      <c r="AX64" s="82">
        <f t="shared" si="21"/>
        <v>0</v>
      </c>
      <c r="AY64" s="78"/>
      <c r="AZ64" s="82"/>
      <c r="BA64" s="78">
        <f t="shared" si="22"/>
        <v>0</v>
      </c>
      <c r="BB64" s="82">
        <f t="shared" si="23"/>
        <v>0</v>
      </c>
      <c r="BC64" s="78">
        <f t="shared" si="23"/>
        <v>0</v>
      </c>
      <c r="BD64" s="82">
        <f t="shared" si="23"/>
        <v>0</v>
      </c>
      <c r="BE64" s="83">
        <f t="shared" si="24"/>
        <v>2</v>
      </c>
      <c r="BF64" s="84">
        <f t="shared" si="25"/>
        <v>9.3680000000000003</v>
      </c>
      <c r="BG64" s="83">
        <f t="shared" si="26"/>
        <v>56.207999999999998</v>
      </c>
      <c r="BH64" s="83">
        <f t="shared" si="27"/>
        <v>0</v>
      </c>
      <c r="BI64" s="83">
        <f t="shared" si="27"/>
        <v>0</v>
      </c>
      <c r="BJ64" s="83">
        <f t="shared" si="28"/>
        <v>0</v>
      </c>
      <c r="BK64" s="83">
        <f t="shared" si="29"/>
        <v>2</v>
      </c>
      <c r="BL64" s="83">
        <f t="shared" si="29"/>
        <v>9.3680000000000003</v>
      </c>
      <c r="BM64" s="84">
        <f t="shared" si="29"/>
        <v>56.207999999999998</v>
      </c>
      <c r="BN64" s="185">
        <f t="shared" si="30"/>
        <v>28.103999999999999</v>
      </c>
      <c r="BO64" s="188">
        <f t="shared" si="31"/>
        <v>28.1</v>
      </c>
    </row>
    <row r="65" spans="1:67" ht="16.5">
      <c r="A65" s="6">
        <v>58</v>
      </c>
      <c r="B65" s="183" t="s">
        <v>757</v>
      </c>
      <c r="C65" s="78"/>
      <c r="D65" s="78">
        <f t="shared" si="1"/>
        <v>0</v>
      </c>
      <c r="E65" s="78">
        <f t="shared" si="2"/>
        <v>0</v>
      </c>
      <c r="F65" s="78">
        <v>2</v>
      </c>
      <c r="G65" s="79">
        <v>4.2</v>
      </c>
      <c r="H65" s="78">
        <f t="shared" si="3"/>
        <v>25.200000000000003</v>
      </c>
      <c r="I65" s="80">
        <f t="shared" si="4"/>
        <v>2</v>
      </c>
      <c r="J65" s="80">
        <f t="shared" si="4"/>
        <v>4.2</v>
      </c>
      <c r="K65" s="80">
        <f t="shared" si="4"/>
        <v>25.200000000000003</v>
      </c>
      <c r="L65" s="81"/>
      <c r="M65" s="78">
        <f t="shared" si="5"/>
        <v>0</v>
      </c>
      <c r="N65" s="78">
        <f t="shared" si="6"/>
        <v>0</v>
      </c>
      <c r="O65" s="78">
        <v>1</v>
      </c>
      <c r="P65" s="78">
        <v>2.1</v>
      </c>
      <c r="Q65" s="78">
        <f t="shared" si="7"/>
        <v>12.600000000000001</v>
      </c>
      <c r="R65" s="80">
        <f t="shared" si="8"/>
        <v>1</v>
      </c>
      <c r="S65" s="80">
        <f t="shared" si="8"/>
        <v>2.1</v>
      </c>
      <c r="T65" s="80">
        <f t="shared" si="8"/>
        <v>12.600000000000001</v>
      </c>
      <c r="U65" s="81">
        <v>6</v>
      </c>
      <c r="V65" s="79">
        <f t="shared" si="9"/>
        <v>28.103999999999999</v>
      </c>
      <c r="W65" s="78">
        <f t="shared" si="10"/>
        <v>168.624</v>
      </c>
      <c r="X65" s="78">
        <v>1</v>
      </c>
      <c r="Y65" s="79">
        <v>2.1</v>
      </c>
      <c r="Z65" s="78">
        <f t="shared" si="11"/>
        <v>12.600000000000001</v>
      </c>
      <c r="AA65" s="80">
        <f t="shared" si="12"/>
        <v>7</v>
      </c>
      <c r="AB65" s="80">
        <f t="shared" si="12"/>
        <v>30.204000000000001</v>
      </c>
      <c r="AC65" s="80">
        <f t="shared" si="12"/>
        <v>181.22399999999999</v>
      </c>
      <c r="AD65" s="81"/>
      <c r="AE65" s="78">
        <f t="shared" si="13"/>
        <v>0</v>
      </c>
      <c r="AF65" s="78">
        <f t="shared" si="14"/>
        <v>0</v>
      </c>
      <c r="AG65" s="78"/>
      <c r="AH65" s="78">
        <v>0</v>
      </c>
      <c r="AI65" s="78">
        <f t="shared" si="15"/>
        <v>0</v>
      </c>
      <c r="AJ65" s="78">
        <f t="shared" si="16"/>
        <v>0</v>
      </c>
      <c r="AK65" s="78">
        <f t="shared" si="16"/>
        <v>0</v>
      </c>
      <c r="AL65" s="78">
        <f t="shared" si="16"/>
        <v>0</v>
      </c>
      <c r="AM65" s="81"/>
      <c r="AN65" s="79">
        <f t="shared" si="17"/>
        <v>0</v>
      </c>
      <c r="AO65" s="82">
        <f t="shared" si="18"/>
        <v>0</v>
      </c>
      <c r="AP65" s="78"/>
      <c r="AQ65" s="82"/>
      <c r="AR65" s="78">
        <f t="shared" si="19"/>
        <v>0</v>
      </c>
      <c r="AS65" s="82">
        <f t="shared" si="20"/>
        <v>0</v>
      </c>
      <c r="AT65" s="78">
        <f t="shared" si="20"/>
        <v>0</v>
      </c>
      <c r="AU65" s="82">
        <f t="shared" si="20"/>
        <v>0</v>
      </c>
      <c r="AV65" s="81"/>
      <c r="AW65" s="78">
        <f t="shared" si="0"/>
        <v>0</v>
      </c>
      <c r="AX65" s="82">
        <f t="shared" si="21"/>
        <v>0</v>
      </c>
      <c r="AY65" s="78"/>
      <c r="AZ65" s="82"/>
      <c r="BA65" s="78">
        <f t="shared" si="22"/>
        <v>0</v>
      </c>
      <c r="BB65" s="82">
        <f t="shared" si="23"/>
        <v>0</v>
      </c>
      <c r="BC65" s="78">
        <f t="shared" si="23"/>
        <v>0</v>
      </c>
      <c r="BD65" s="82">
        <f t="shared" si="23"/>
        <v>0</v>
      </c>
      <c r="BE65" s="83">
        <f t="shared" si="24"/>
        <v>6</v>
      </c>
      <c r="BF65" s="84">
        <f t="shared" si="25"/>
        <v>28.103999999999999</v>
      </c>
      <c r="BG65" s="83">
        <f t="shared" si="26"/>
        <v>168.624</v>
      </c>
      <c r="BH65" s="83">
        <f t="shared" si="27"/>
        <v>3</v>
      </c>
      <c r="BI65" s="83">
        <f t="shared" si="27"/>
        <v>6.3000000000000007</v>
      </c>
      <c r="BJ65" s="83">
        <f t="shared" si="28"/>
        <v>37.800000000000004</v>
      </c>
      <c r="BK65" s="83">
        <f t="shared" si="29"/>
        <v>9</v>
      </c>
      <c r="BL65" s="83">
        <f t="shared" si="29"/>
        <v>34.403999999999996</v>
      </c>
      <c r="BM65" s="84">
        <f t="shared" si="29"/>
        <v>206.42400000000001</v>
      </c>
      <c r="BN65" s="185">
        <f t="shared" si="30"/>
        <v>103.212</v>
      </c>
      <c r="BO65" s="188">
        <f t="shared" si="31"/>
        <v>103.2</v>
      </c>
    </row>
    <row r="66" spans="1:67" ht="16.5">
      <c r="A66" s="6">
        <v>59</v>
      </c>
      <c r="B66" s="183" t="s">
        <v>758</v>
      </c>
      <c r="C66" s="78"/>
      <c r="D66" s="78">
        <f t="shared" si="1"/>
        <v>0</v>
      </c>
      <c r="E66" s="78">
        <f t="shared" si="2"/>
        <v>0</v>
      </c>
      <c r="F66" s="78"/>
      <c r="G66" s="79">
        <v>0</v>
      </c>
      <c r="H66" s="78">
        <f t="shared" si="3"/>
        <v>0</v>
      </c>
      <c r="I66" s="80">
        <f t="shared" si="4"/>
        <v>0</v>
      </c>
      <c r="J66" s="80">
        <f t="shared" si="4"/>
        <v>0</v>
      </c>
      <c r="K66" s="80">
        <f t="shared" si="4"/>
        <v>0</v>
      </c>
      <c r="L66" s="81"/>
      <c r="M66" s="78">
        <f t="shared" si="5"/>
        <v>0</v>
      </c>
      <c r="N66" s="78">
        <f t="shared" si="6"/>
        <v>0</v>
      </c>
      <c r="O66" s="78"/>
      <c r="P66" s="78">
        <v>0</v>
      </c>
      <c r="Q66" s="78">
        <f t="shared" si="7"/>
        <v>0</v>
      </c>
      <c r="R66" s="80">
        <f t="shared" si="8"/>
        <v>0</v>
      </c>
      <c r="S66" s="80">
        <f t="shared" si="8"/>
        <v>0</v>
      </c>
      <c r="T66" s="80">
        <f t="shared" si="8"/>
        <v>0</v>
      </c>
      <c r="U66" s="81"/>
      <c r="V66" s="79">
        <f t="shared" si="9"/>
        <v>0</v>
      </c>
      <c r="W66" s="78">
        <f t="shared" si="10"/>
        <v>0</v>
      </c>
      <c r="X66" s="78"/>
      <c r="Y66" s="79">
        <v>0</v>
      </c>
      <c r="Z66" s="78">
        <f t="shared" si="11"/>
        <v>0</v>
      </c>
      <c r="AA66" s="80">
        <f t="shared" si="12"/>
        <v>0</v>
      </c>
      <c r="AB66" s="80">
        <f t="shared" si="12"/>
        <v>0</v>
      </c>
      <c r="AC66" s="80">
        <f t="shared" si="12"/>
        <v>0</v>
      </c>
      <c r="AD66" s="81"/>
      <c r="AE66" s="78">
        <f t="shared" si="13"/>
        <v>0</v>
      </c>
      <c r="AF66" s="78">
        <f t="shared" si="14"/>
        <v>0</v>
      </c>
      <c r="AG66" s="78"/>
      <c r="AH66" s="78">
        <v>0</v>
      </c>
      <c r="AI66" s="78">
        <f t="shared" si="15"/>
        <v>0</v>
      </c>
      <c r="AJ66" s="78">
        <f t="shared" si="16"/>
        <v>0</v>
      </c>
      <c r="AK66" s="78">
        <f t="shared" si="16"/>
        <v>0</v>
      </c>
      <c r="AL66" s="78">
        <f t="shared" si="16"/>
        <v>0</v>
      </c>
      <c r="AM66" s="81"/>
      <c r="AN66" s="79">
        <f t="shared" si="17"/>
        <v>0</v>
      </c>
      <c r="AO66" s="82">
        <f t="shared" si="18"/>
        <v>0</v>
      </c>
      <c r="AP66" s="78"/>
      <c r="AQ66" s="82"/>
      <c r="AR66" s="78">
        <f t="shared" si="19"/>
        <v>0</v>
      </c>
      <c r="AS66" s="82">
        <f t="shared" si="20"/>
        <v>0</v>
      </c>
      <c r="AT66" s="78">
        <f t="shared" si="20"/>
        <v>0</v>
      </c>
      <c r="AU66" s="82">
        <f t="shared" si="20"/>
        <v>0</v>
      </c>
      <c r="AV66" s="81"/>
      <c r="AW66" s="78">
        <f t="shared" si="0"/>
        <v>0</v>
      </c>
      <c r="AX66" s="82">
        <f t="shared" si="21"/>
        <v>0</v>
      </c>
      <c r="AY66" s="78"/>
      <c r="AZ66" s="82"/>
      <c r="BA66" s="78">
        <f t="shared" si="22"/>
        <v>0</v>
      </c>
      <c r="BB66" s="82">
        <f t="shared" si="23"/>
        <v>0</v>
      </c>
      <c r="BC66" s="78">
        <f t="shared" si="23"/>
        <v>0</v>
      </c>
      <c r="BD66" s="82">
        <f t="shared" si="23"/>
        <v>0</v>
      </c>
      <c r="BE66" s="83">
        <f t="shared" si="24"/>
        <v>0</v>
      </c>
      <c r="BF66" s="84">
        <f t="shared" si="25"/>
        <v>0</v>
      </c>
      <c r="BG66" s="83">
        <f t="shared" si="26"/>
        <v>0</v>
      </c>
      <c r="BH66" s="83">
        <f t="shared" si="27"/>
        <v>0</v>
      </c>
      <c r="BI66" s="83">
        <f t="shared" si="27"/>
        <v>0</v>
      </c>
      <c r="BJ66" s="83">
        <f t="shared" si="28"/>
        <v>0</v>
      </c>
      <c r="BK66" s="83">
        <f t="shared" si="29"/>
        <v>0</v>
      </c>
      <c r="BL66" s="83">
        <f t="shared" si="29"/>
        <v>0</v>
      </c>
      <c r="BM66" s="84">
        <f t="shared" si="29"/>
        <v>0</v>
      </c>
      <c r="BN66" s="185">
        <f t="shared" si="30"/>
        <v>0</v>
      </c>
      <c r="BO66" s="188">
        <f t="shared" si="31"/>
        <v>0</v>
      </c>
    </row>
    <row r="67" spans="1:67" ht="16.5">
      <c r="A67" s="6">
        <v>60</v>
      </c>
      <c r="B67" s="183" t="s">
        <v>759</v>
      </c>
      <c r="C67" s="78"/>
      <c r="D67" s="78">
        <f t="shared" si="1"/>
        <v>0</v>
      </c>
      <c r="E67" s="78">
        <f t="shared" si="2"/>
        <v>0</v>
      </c>
      <c r="F67" s="78"/>
      <c r="G67" s="79">
        <v>0</v>
      </c>
      <c r="H67" s="78">
        <f t="shared" si="3"/>
        <v>0</v>
      </c>
      <c r="I67" s="80">
        <f t="shared" si="4"/>
        <v>0</v>
      </c>
      <c r="J67" s="80">
        <f t="shared" si="4"/>
        <v>0</v>
      </c>
      <c r="K67" s="80">
        <f t="shared" si="4"/>
        <v>0</v>
      </c>
      <c r="L67" s="81"/>
      <c r="M67" s="78">
        <f t="shared" si="5"/>
        <v>0</v>
      </c>
      <c r="N67" s="78">
        <f t="shared" si="6"/>
        <v>0</v>
      </c>
      <c r="O67" s="78"/>
      <c r="P67" s="78">
        <v>0</v>
      </c>
      <c r="Q67" s="78">
        <f t="shared" si="7"/>
        <v>0</v>
      </c>
      <c r="R67" s="80">
        <f t="shared" si="8"/>
        <v>0</v>
      </c>
      <c r="S67" s="80">
        <f t="shared" si="8"/>
        <v>0</v>
      </c>
      <c r="T67" s="80">
        <f t="shared" si="8"/>
        <v>0</v>
      </c>
      <c r="U67" s="81"/>
      <c r="V67" s="79">
        <f t="shared" si="9"/>
        <v>0</v>
      </c>
      <c r="W67" s="78">
        <f t="shared" si="10"/>
        <v>0</v>
      </c>
      <c r="X67" s="78"/>
      <c r="Y67" s="79">
        <v>0</v>
      </c>
      <c r="Z67" s="78">
        <f t="shared" si="11"/>
        <v>0</v>
      </c>
      <c r="AA67" s="80">
        <f t="shared" si="12"/>
        <v>0</v>
      </c>
      <c r="AB67" s="80">
        <f t="shared" si="12"/>
        <v>0</v>
      </c>
      <c r="AC67" s="80">
        <f t="shared" si="12"/>
        <v>0</v>
      </c>
      <c r="AD67" s="81"/>
      <c r="AE67" s="78">
        <f t="shared" si="13"/>
        <v>0</v>
      </c>
      <c r="AF67" s="78">
        <f t="shared" si="14"/>
        <v>0</v>
      </c>
      <c r="AG67" s="78"/>
      <c r="AH67" s="78">
        <v>0</v>
      </c>
      <c r="AI67" s="78">
        <f t="shared" si="15"/>
        <v>0</v>
      </c>
      <c r="AJ67" s="78">
        <f t="shared" si="16"/>
        <v>0</v>
      </c>
      <c r="AK67" s="78">
        <f t="shared" si="16"/>
        <v>0</v>
      </c>
      <c r="AL67" s="78">
        <f t="shared" si="16"/>
        <v>0</v>
      </c>
      <c r="AM67" s="81"/>
      <c r="AN67" s="79">
        <f t="shared" si="17"/>
        <v>0</v>
      </c>
      <c r="AO67" s="82">
        <f t="shared" si="18"/>
        <v>0</v>
      </c>
      <c r="AP67" s="78"/>
      <c r="AQ67" s="82"/>
      <c r="AR67" s="78">
        <f t="shared" si="19"/>
        <v>0</v>
      </c>
      <c r="AS67" s="82">
        <f t="shared" si="20"/>
        <v>0</v>
      </c>
      <c r="AT67" s="78">
        <f t="shared" si="20"/>
        <v>0</v>
      </c>
      <c r="AU67" s="82">
        <f t="shared" si="20"/>
        <v>0</v>
      </c>
      <c r="AV67" s="81"/>
      <c r="AW67" s="78">
        <f t="shared" si="0"/>
        <v>0</v>
      </c>
      <c r="AX67" s="82">
        <f t="shared" si="21"/>
        <v>0</v>
      </c>
      <c r="AY67" s="78"/>
      <c r="AZ67" s="82"/>
      <c r="BA67" s="78">
        <f t="shared" si="22"/>
        <v>0</v>
      </c>
      <c r="BB67" s="82">
        <f t="shared" si="23"/>
        <v>0</v>
      </c>
      <c r="BC67" s="78">
        <f t="shared" si="23"/>
        <v>0</v>
      </c>
      <c r="BD67" s="82">
        <f t="shared" si="23"/>
        <v>0</v>
      </c>
      <c r="BE67" s="83">
        <f t="shared" si="24"/>
        <v>0</v>
      </c>
      <c r="BF67" s="84">
        <f t="shared" si="25"/>
        <v>0</v>
      </c>
      <c r="BG67" s="83">
        <f t="shared" si="26"/>
        <v>0</v>
      </c>
      <c r="BH67" s="83">
        <f t="shared" si="27"/>
        <v>0</v>
      </c>
      <c r="BI67" s="83">
        <f t="shared" si="27"/>
        <v>0</v>
      </c>
      <c r="BJ67" s="83">
        <f t="shared" si="28"/>
        <v>0</v>
      </c>
      <c r="BK67" s="83">
        <f t="shared" si="29"/>
        <v>0</v>
      </c>
      <c r="BL67" s="83">
        <f t="shared" si="29"/>
        <v>0</v>
      </c>
      <c r="BM67" s="84">
        <f t="shared" si="29"/>
        <v>0</v>
      </c>
      <c r="BN67" s="185">
        <f t="shared" si="30"/>
        <v>0</v>
      </c>
      <c r="BO67" s="188">
        <f t="shared" si="31"/>
        <v>0</v>
      </c>
    </row>
    <row r="68" spans="1:67" ht="16.5">
      <c r="A68" s="6">
        <v>61</v>
      </c>
      <c r="B68" s="183" t="s">
        <v>760</v>
      </c>
      <c r="C68" s="78">
        <v>0</v>
      </c>
      <c r="D68" s="78">
        <f t="shared" si="1"/>
        <v>0</v>
      </c>
      <c r="E68" s="78">
        <f t="shared" si="2"/>
        <v>0</v>
      </c>
      <c r="F68" s="78">
        <v>0</v>
      </c>
      <c r="G68" s="79">
        <v>0</v>
      </c>
      <c r="H68" s="78">
        <f t="shared" si="3"/>
        <v>0</v>
      </c>
      <c r="I68" s="80">
        <f t="shared" si="4"/>
        <v>0</v>
      </c>
      <c r="J68" s="80">
        <f t="shared" si="4"/>
        <v>0</v>
      </c>
      <c r="K68" s="80">
        <f t="shared" si="4"/>
        <v>0</v>
      </c>
      <c r="L68" s="81">
        <v>0</v>
      </c>
      <c r="M68" s="78">
        <f t="shared" si="5"/>
        <v>0</v>
      </c>
      <c r="N68" s="78">
        <f t="shared" si="6"/>
        <v>0</v>
      </c>
      <c r="O68" s="78">
        <v>0</v>
      </c>
      <c r="P68" s="78">
        <v>0</v>
      </c>
      <c r="Q68" s="78">
        <f t="shared" si="7"/>
        <v>0</v>
      </c>
      <c r="R68" s="80">
        <f t="shared" si="8"/>
        <v>0</v>
      </c>
      <c r="S68" s="80">
        <f t="shared" si="8"/>
        <v>0</v>
      </c>
      <c r="T68" s="80">
        <f t="shared" si="8"/>
        <v>0</v>
      </c>
      <c r="U68" s="81">
        <v>5</v>
      </c>
      <c r="V68" s="79">
        <f t="shared" si="9"/>
        <v>23.42</v>
      </c>
      <c r="W68" s="78">
        <f t="shared" si="10"/>
        <v>140.52000000000001</v>
      </c>
      <c r="X68" s="78">
        <v>2</v>
      </c>
      <c r="Y68" s="79">
        <v>4.2</v>
      </c>
      <c r="Z68" s="78">
        <f t="shared" si="11"/>
        <v>25.200000000000003</v>
      </c>
      <c r="AA68" s="80">
        <f t="shared" si="12"/>
        <v>7</v>
      </c>
      <c r="AB68" s="80">
        <f t="shared" si="12"/>
        <v>27.62</v>
      </c>
      <c r="AC68" s="80">
        <f t="shared" si="12"/>
        <v>165.72000000000003</v>
      </c>
      <c r="AD68" s="81">
        <v>0</v>
      </c>
      <c r="AE68" s="78">
        <f t="shared" si="13"/>
        <v>0</v>
      </c>
      <c r="AF68" s="78">
        <f t="shared" si="14"/>
        <v>0</v>
      </c>
      <c r="AG68" s="78">
        <v>0</v>
      </c>
      <c r="AH68" s="78">
        <v>0</v>
      </c>
      <c r="AI68" s="78">
        <f t="shared" si="15"/>
        <v>0</v>
      </c>
      <c r="AJ68" s="78">
        <f t="shared" si="16"/>
        <v>0</v>
      </c>
      <c r="AK68" s="78">
        <f t="shared" si="16"/>
        <v>0</v>
      </c>
      <c r="AL68" s="78">
        <f t="shared" si="16"/>
        <v>0</v>
      </c>
      <c r="AM68" s="81">
        <v>0</v>
      </c>
      <c r="AN68" s="79">
        <f t="shared" si="17"/>
        <v>0</v>
      </c>
      <c r="AO68" s="82">
        <f t="shared" si="18"/>
        <v>0</v>
      </c>
      <c r="AP68" s="78">
        <v>0</v>
      </c>
      <c r="AQ68" s="82"/>
      <c r="AR68" s="78">
        <f t="shared" si="19"/>
        <v>0</v>
      </c>
      <c r="AS68" s="82">
        <f t="shared" si="20"/>
        <v>0</v>
      </c>
      <c r="AT68" s="78">
        <f t="shared" si="20"/>
        <v>0</v>
      </c>
      <c r="AU68" s="82">
        <f t="shared" si="20"/>
        <v>0</v>
      </c>
      <c r="AV68" s="81"/>
      <c r="AW68" s="78">
        <f t="shared" si="0"/>
        <v>0</v>
      </c>
      <c r="AX68" s="82">
        <f t="shared" si="21"/>
        <v>0</v>
      </c>
      <c r="AY68" s="78"/>
      <c r="AZ68" s="82"/>
      <c r="BA68" s="78">
        <f t="shared" si="22"/>
        <v>0</v>
      </c>
      <c r="BB68" s="82">
        <f t="shared" si="23"/>
        <v>0</v>
      </c>
      <c r="BC68" s="78">
        <f t="shared" si="23"/>
        <v>0</v>
      </c>
      <c r="BD68" s="82">
        <f t="shared" si="23"/>
        <v>0</v>
      </c>
      <c r="BE68" s="83">
        <f t="shared" si="24"/>
        <v>5</v>
      </c>
      <c r="BF68" s="84">
        <f t="shared" si="25"/>
        <v>23.42</v>
      </c>
      <c r="BG68" s="83">
        <f t="shared" si="26"/>
        <v>140.52000000000001</v>
      </c>
      <c r="BH68" s="83">
        <f t="shared" si="27"/>
        <v>2</v>
      </c>
      <c r="BI68" s="83">
        <f t="shared" si="27"/>
        <v>4.2</v>
      </c>
      <c r="BJ68" s="83">
        <f t="shared" si="28"/>
        <v>25.200000000000003</v>
      </c>
      <c r="BK68" s="83">
        <f t="shared" si="29"/>
        <v>7</v>
      </c>
      <c r="BL68" s="83">
        <f t="shared" si="29"/>
        <v>27.62</v>
      </c>
      <c r="BM68" s="84">
        <f t="shared" si="29"/>
        <v>165.72000000000003</v>
      </c>
      <c r="BN68" s="185">
        <f t="shared" si="30"/>
        <v>82.860000000000014</v>
      </c>
      <c r="BO68" s="188">
        <f t="shared" si="31"/>
        <v>82.9</v>
      </c>
    </row>
    <row r="69" spans="1:67" ht="16.5">
      <c r="A69" s="6">
        <v>62</v>
      </c>
      <c r="B69" s="183" t="s">
        <v>761</v>
      </c>
      <c r="C69" s="78">
        <v>1</v>
      </c>
      <c r="D69" s="78">
        <f t="shared" si="1"/>
        <v>4.6840000000000002</v>
      </c>
      <c r="E69" s="78">
        <f t="shared" si="2"/>
        <v>28.103999999999999</v>
      </c>
      <c r="F69" s="78"/>
      <c r="G69" s="79">
        <v>0</v>
      </c>
      <c r="H69" s="78">
        <f t="shared" si="3"/>
        <v>0</v>
      </c>
      <c r="I69" s="80">
        <f t="shared" si="4"/>
        <v>1</v>
      </c>
      <c r="J69" s="80">
        <f t="shared" si="4"/>
        <v>4.6840000000000002</v>
      </c>
      <c r="K69" s="80">
        <f t="shared" si="4"/>
        <v>28.103999999999999</v>
      </c>
      <c r="L69" s="81"/>
      <c r="M69" s="78">
        <f t="shared" si="5"/>
        <v>0</v>
      </c>
      <c r="N69" s="78">
        <f t="shared" si="6"/>
        <v>0</v>
      </c>
      <c r="O69" s="78">
        <v>1</v>
      </c>
      <c r="P69" s="78">
        <v>2.1</v>
      </c>
      <c r="Q69" s="78">
        <f t="shared" si="7"/>
        <v>12.600000000000001</v>
      </c>
      <c r="R69" s="80">
        <f t="shared" si="8"/>
        <v>1</v>
      </c>
      <c r="S69" s="80">
        <f t="shared" si="8"/>
        <v>2.1</v>
      </c>
      <c r="T69" s="80">
        <f t="shared" si="8"/>
        <v>12.600000000000001</v>
      </c>
      <c r="U69" s="81">
        <v>14</v>
      </c>
      <c r="V69" s="79">
        <f t="shared" si="9"/>
        <v>65.576000000000008</v>
      </c>
      <c r="W69" s="78">
        <f t="shared" si="10"/>
        <v>393.45600000000002</v>
      </c>
      <c r="X69" s="78"/>
      <c r="Y69" s="79">
        <v>0</v>
      </c>
      <c r="Z69" s="78">
        <f t="shared" si="11"/>
        <v>0</v>
      </c>
      <c r="AA69" s="80">
        <f t="shared" si="12"/>
        <v>14</v>
      </c>
      <c r="AB69" s="80">
        <f t="shared" si="12"/>
        <v>65.576000000000008</v>
      </c>
      <c r="AC69" s="80">
        <f t="shared" si="12"/>
        <v>393.45600000000002</v>
      </c>
      <c r="AD69" s="81"/>
      <c r="AE69" s="78">
        <f t="shared" si="13"/>
        <v>0</v>
      </c>
      <c r="AF69" s="78">
        <f t="shared" si="14"/>
        <v>0</v>
      </c>
      <c r="AG69" s="78"/>
      <c r="AH69" s="78">
        <v>0</v>
      </c>
      <c r="AI69" s="78">
        <f t="shared" si="15"/>
        <v>0</v>
      </c>
      <c r="AJ69" s="78">
        <f t="shared" si="16"/>
        <v>0</v>
      </c>
      <c r="AK69" s="78">
        <f t="shared" si="16"/>
        <v>0</v>
      </c>
      <c r="AL69" s="78">
        <f t="shared" si="16"/>
        <v>0</v>
      </c>
      <c r="AM69" s="81">
        <v>2</v>
      </c>
      <c r="AN69" s="79">
        <f t="shared" si="17"/>
        <v>9.3680000000000003</v>
      </c>
      <c r="AO69" s="82">
        <f t="shared" si="18"/>
        <v>56.207999999999998</v>
      </c>
      <c r="AP69" s="78"/>
      <c r="AQ69" s="82"/>
      <c r="AR69" s="78">
        <f t="shared" si="19"/>
        <v>0</v>
      </c>
      <c r="AS69" s="82">
        <f t="shared" si="20"/>
        <v>2</v>
      </c>
      <c r="AT69" s="78">
        <f t="shared" si="20"/>
        <v>9.3680000000000003</v>
      </c>
      <c r="AU69" s="82">
        <f t="shared" si="20"/>
        <v>56.207999999999998</v>
      </c>
      <c r="AV69" s="81"/>
      <c r="AW69" s="78">
        <f t="shared" si="0"/>
        <v>0</v>
      </c>
      <c r="AX69" s="82">
        <f t="shared" si="21"/>
        <v>0</v>
      </c>
      <c r="AY69" s="78"/>
      <c r="AZ69" s="82"/>
      <c r="BA69" s="78">
        <f t="shared" si="22"/>
        <v>0</v>
      </c>
      <c r="BB69" s="82">
        <f t="shared" si="23"/>
        <v>0</v>
      </c>
      <c r="BC69" s="78">
        <f t="shared" si="23"/>
        <v>0</v>
      </c>
      <c r="BD69" s="82">
        <f t="shared" si="23"/>
        <v>0</v>
      </c>
      <c r="BE69" s="83">
        <f t="shared" si="24"/>
        <v>17</v>
      </c>
      <c r="BF69" s="84">
        <f t="shared" si="25"/>
        <v>79.628</v>
      </c>
      <c r="BG69" s="83">
        <f t="shared" si="26"/>
        <v>477.76800000000003</v>
      </c>
      <c r="BH69" s="83">
        <f t="shared" si="27"/>
        <v>0</v>
      </c>
      <c r="BI69" s="83">
        <f t="shared" si="27"/>
        <v>0</v>
      </c>
      <c r="BJ69" s="83">
        <f t="shared" si="28"/>
        <v>0</v>
      </c>
      <c r="BK69" s="83">
        <f t="shared" si="29"/>
        <v>17</v>
      </c>
      <c r="BL69" s="83">
        <f t="shared" si="29"/>
        <v>79.628</v>
      </c>
      <c r="BM69" s="84">
        <f t="shared" si="29"/>
        <v>477.76800000000003</v>
      </c>
      <c r="BN69" s="185">
        <f t="shared" si="30"/>
        <v>238.88400000000001</v>
      </c>
      <c r="BO69" s="188">
        <f t="shared" si="31"/>
        <v>238.9</v>
      </c>
    </row>
    <row r="70" spans="1:67" ht="16.5">
      <c r="A70" s="6">
        <v>63</v>
      </c>
      <c r="B70" s="183" t="s">
        <v>762</v>
      </c>
      <c r="C70" s="78">
        <v>1</v>
      </c>
      <c r="D70" s="78">
        <f t="shared" si="1"/>
        <v>4.6840000000000002</v>
      </c>
      <c r="E70" s="78">
        <f t="shared" si="2"/>
        <v>28.103999999999999</v>
      </c>
      <c r="F70" s="78"/>
      <c r="G70" s="79">
        <v>0</v>
      </c>
      <c r="H70" s="78">
        <f t="shared" si="3"/>
        <v>0</v>
      </c>
      <c r="I70" s="80">
        <f t="shared" si="4"/>
        <v>1</v>
      </c>
      <c r="J70" s="80">
        <f t="shared" si="4"/>
        <v>4.6840000000000002</v>
      </c>
      <c r="K70" s="80">
        <f t="shared" si="4"/>
        <v>28.103999999999999</v>
      </c>
      <c r="L70" s="81"/>
      <c r="M70" s="78">
        <f t="shared" si="5"/>
        <v>0</v>
      </c>
      <c r="N70" s="78">
        <f t="shared" si="6"/>
        <v>0</v>
      </c>
      <c r="O70" s="78"/>
      <c r="P70" s="78">
        <v>0</v>
      </c>
      <c r="Q70" s="78">
        <f t="shared" si="7"/>
        <v>0</v>
      </c>
      <c r="R70" s="80">
        <f t="shared" si="8"/>
        <v>0</v>
      </c>
      <c r="S70" s="80">
        <f t="shared" si="8"/>
        <v>0</v>
      </c>
      <c r="T70" s="80">
        <f t="shared" si="8"/>
        <v>0</v>
      </c>
      <c r="U70" s="81"/>
      <c r="V70" s="79">
        <f t="shared" si="9"/>
        <v>0</v>
      </c>
      <c r="W70" s="78">
        <f t="shared" si="10"/>
        <v>0</v>
      </c>
      <c r="X70" s="78"/>
      <c r="Y70" s="79">
        <v>0</v>
      </c>
      <c r="Z70" s="78">
        <f t="shared" si="11"/>
        <v>0</v>
      </c>
      <c r="AA70" s="80">
        <f t="shared" si="12"/>
        <v>0</v>
      </c>
      <c r="AB70" s="80">
        <f t="shared" si="12"/>
        <v>0</v>
      </c>
      <c r="AC70" s="80">
        <f t="shared" si="12"/>
        <v>0</v>
      </c>
      <c r="AD70" s="81"/>
      <c r="AE70" s="78">
        <f t="shared" si="13"/>
        <v>0</v>
      </c>
      <c r="AF70" s="78">
        <f t="shared" si="14"/>
        <v>0</v>
      </c>
      <c r="AG70" s="78"/>
      <c r="AH70" s="78">
        <v>0</v>
      </c>
      <c r="AI70" s="78">
        <f t="shared" si="15"/>
        <v>0</v>
      </c>
      <c r="AJ70" s="78">
        <f t="shared" si="16"/>
        <v>0</v>
      </c>
      <c r="AK70" s="78">
        <f t="shared" si="16"/>
        <v>0</v>
      </c>
      <c r="AL70" s="78">
        <f t="shared" si="16"/>
        <v>0</v>
      </c>
      <c r="AM70" s="81"/>
      <c r="AN70" s="79">
        <f t="shared" si="17"/>
        <v>0</v>
      </c>
      <c r="AO70" s="82">
        <f t="shared" si="18"/>
        <v>0</v>
      </c>
      <c r="AP70" s="78"/>
      <c r="AQ70" s="82"/>
      <c r="AR70" s="78">
        <f t="shared" si="19"/>
        <v>0</v>
      </c>
      <c r="AS70" s="82">
        <f t="shared" si="20"/>
        <v>0</v>
      </c>
      <c r="AT70" s="78">
        <f t="shared" si="20"/>
        <v>0</v>
      </c>
      <c r="AU70" s="82">
        <f t="shared" si="20"/>
        <v>0</v>
      </c>
      <c r="AV70" s="81"/>
      <c r="AW70" s="78">
        <f t="shared" si="0"/>
        <v>0</v>
      </c>
      <c r="AX70" s="82">
        <f t="shared" si="21"/>
        <v>0</v>
      </c>
      <c r="AY70" s="78"/>
      <c r="AZ70" s="82"/>
      <c r="BA70" s="78">
        <f t="shared" si="22"/>
        <v>0</v>
      </c>
      <c r="BB70" s="82">
        <f t="shared" si="23"/>
        <v>0</v>
      </c>
      <c r="BC70" s="78">
        <f t="shared" si="23"/>
        <v>0</v>
      </c>
      <c r="BD70" s="82">
        <f t="shared" si="23"/>
        <v>0</v>
      </c>
      <c r="BE70" s="83">
        <f t="shared" si="24"/>
        <v>1</v>
      </c>
      <c r="BF70" s="84">
        <f t="shared" si="25"/>
        <v>4.6840000000000002</v>
      </c>
      <c r="BG70" s="83">
        <f t="shared" si="26"/>
        <v>28.103999999999999</v>
      </c>
      <c r="BH70" s="83">
        <f t="shared" si="27"/>
        <v>0</v>
      </c>
      <c r="BI70" s="83">
        <f t="shared" si="27"/>
        <v>0</v>
      </c>
      <c r="BJ70" s="83">
        <f t="shared" si="28"/>
        <v>0</v>
      </c>
      <c r="BK70" s="83">
        <f t="shared" si="29"/>
        <v>1</v>
      </c>
      <c r="BL70" s="83">
        <f t="shared" si="29"/>
        <v>4.6840000000000002</v>
      </c>
      <c r="BM70" s="84">
        <f t="shared" si="29"/>
        <v>28.103999999999999</v>
      </c>
      <c r="BN70" s="185">
        <f t="shared" si="30"/>
        <v>14.052</v>
      </c>
      <c r="BO70" s="188">
        <f t="shared" si="31"/>
        <v>14.1</v>
      </c>
    </row>
    <row r="71" spans="1:67" ht="16.5">
      <c r="A71" s="6">
        <v>64</v>
      </c>
      <c r="B71" s="183" t="s">
        <v>347</v>
      </c>
      <c r="C71" s="78"/>
      <c r="D71" s="78">
        <f t="shared" si="1"/>
        <v>0</v>
      </c>
      <c r="E71" s="78">
        <f t="shared" si="2"/>
        <v>0</v>
      </c>
      <c r="F71" s="78">
        <v>1</v>
      </c>
      <c r="G71" s="79">
        <v>2.1</v>
      </c>
      <c r="H71" s="78">
        <f t="shared" si="3"/>
        <v>12.600000000000001</v>
      </c>
      <c r="I71" s="80">
        <f t="shared" si="4"/>
        <v>1</v>
      </c>
      <c r="J71" s="80">
        <f t="shared" si="4"/>
        <v>2.1</v>
      </c>
      <c r="K71" s="80">
        <f t="shared" si="4"/>
        <v>12.600000000000001</v>
      </c>
      <c r="L71" s="81"/>
      <c r="M71" s="78">
        <f t="shared" si="5"/>
        <v>0</v>
      </c>
      <c r="N71" s="78">
        <f t="shared" si="6"/>
        <v>0</v>
      </c>
      <c r="O71" s="78">
        <v>1</v>
      </c>
      <c r="P71" s="78">
        <v>2.1</v>
      </c>
      <c r="Q71" s="78">
        <f t="shared" si="7"/>
        <v>12.600000000000001</v>
      </c>
      <c r="R71" s="80">
        <f t="shared" si="8"/>
        <v>1</v>
      </c>
      <c r="S71" s="80">
        <f t="shared" si="8"/>
        <v>2.1</v>
      </c>
      <c r="T71" s="80">
        <f t="shared" si="8"/>
        <v>12.600000000000001</v>
      </c>
      <c r="U71" s="81"/>
      <c r="V71" s="79">
        <f t="shared" si="9"/>
        <v>0</v>
      </c>
      <c r="W71" s="78">
        <f t="shared" si="10"/>
        <v>0</v>
      </c>
      <c r="X71" s="78"/>
      <c r="Y71" s="79">
        <v>0</v>
      </c>
      <c r="Z71" s="78">
        <f t="shared" si="11"/>
        <v>0</v>
      </c>
      <c r="AA71" s="80">
        <f t="shared" si="12"/>
        <v>0</v>
      </c>
      <c r="AB71" s="80">
        <f t="shared" si="12"/>
        <v>0</v>
      </c>
      <c r="AC71" s="80">
        <f t="shared" si="12"/>
        <v>0</v>
      </c>
      <c r="AD71" s="81"/>
      <c r="AE71" s="78">
        <f t="shared" si="13"/>
        <v>0</v>
      </c>
      <c r="AF71" s="78">
        <f t="shared" si="14"/>
        <v>0</v>
      </c>
      <c r="AG71" s="78"/>
      <c r="AH71" s="78">
        <v>0</v>
      </c>
      <c r="AI71" s="78">
        <f t="shared" si="15"/>
        <v>0</v>
      </c>
      <c r="AJ71" s="78">
        <f t="shared" si="16"/>
        <v>0</v>
      </c>
      <c r="AK71" s="78">
        <f t="shared" si="16"/>
        <v>0</v>
      </c>
      <c r="AL71" s="78">
        <f t="shared" si="16"/>
        <v>0</v>
      </c>
      <c r="AM71" s="81"/>
      <c r="AN71" s="79">
        <f t="shared" si="17"/>
        <v>0</v>
      </c>
      <c r="AO71" s="82">
        <f t="shared" si="18"/>
        <v>0</v>
      </c>
      <c r="AP71" s="78"/>
      <c r="AQ71" s="82"/>
      <c r="AR71" s="78">
        <f t="shared" si="19"/>
        <v>0</v>
      </c>
      <c r="AS71" s="82">
        <f t="shared" si="20"/>
        <v>0</v>
      </c>
      <c r="AT71" s="78">
        <f t="shared" si="20"/>
        <v>0</v>
      </c>
      <c r="AU71" s="82">
        <f t="shared" si="20"/>
        <v>0</v>
      </c>
      <c r="AV71" s="81"/>
      <c r="AW71" s="78">
        <f t="shared" si="0"/>
        <v>0</v>
      </c>
      <c r="AX71" s="82">
        <f t="shared" si="21"/>
        <v>0</v>
      </c>
      <c r="AY71" s="78"/>
      <c r="AZ71" s="82"/>
      <c r="BA71" s="78">
        <f t="shared" si="22"/>
        <v>0</v>
      </c>
      <c r="BB71" s="82">
        <f t="shared" si="23"/>
        <v>0</v>
      </c>
      <c r="BC71" s="78">
        <f t="shared" si="23"/>
        <v>0</v>
      </c>
      <c r="BD71" s="82">
        <f t="shared" si="23"/>
        <v>0</v>
      </c>
      <c r="BE71" s="83">
        <f t="shared" si="24"/>
        <v>0</v>
      </c>
      <c r="BF71" s="84">
        <f t="shared" si="25"/>
        <v>0</v>
      </c>
      <c r="BG71" s="83">
        <f t="shared" si="26"/>
        <v>0</v>
      </c>
      <c r="BH71" s="83">
        <f t="shared" si="27"/>
        <v>1</v>
      </c>
      <c r="BI71" s="83">
        <f t="shared" si="27"/>
        <v>2.1</v>
      </c>
      <c r="BJ71" s="83">
        <f t="shared" si="28"/>
        <v>12.600000000000001</v>
      </c>
      <c r="BK71" s="83">
        <f t="shared" si="29"/>
        <v>1</v>
      </c>
      <c r="BL71" s="83">
        <f t="shared" si="29"/>
        <v>2.1</v>
      </c>
      <c r="BM71" s="84">
        <f t="shared" si="29"/>
        <v>12.600000000000001</v>
      </c>
      <c r="BN71" s="185">
        <f t="shared" si="30"/>
        <v>6.3000000000000007</v>
      </c>
      <c r="BO71" s="188">
        <f t="shared" si="31"/>
        <v>6.3</v>
      </c>
    </row>
    <row r="72" spans="1:67" ht="16.5">
      <c r="A72" s="6">
        <v>65</v>
      </c>
      <c r="B72" s="183" t="s">
        <v>763</v>
      </c>
      <c r="C72" s="78">
        <v>2</v>
      </c>
      <c r="D72" s="78">
        <f t="shared" si="1"/>
        <v>9.3680000000000003</v>
      </c>
      <c r="E72" s="78">
        <f t="shared" si="2"/>
        <v>56.207999999999998</v>
      </c>
      <c r="F72" s="78"/>
      <c r="G72" s="79">
        <v>0</v>
      </c>
      <c r="H72" s="78">
        <f t="shared" si="3"/>
        <v>0</v>
      </c>
      <c r="I72" s="80">
        <f t="shared" si="4"/>
        <v>2</v>
      </c>
      <c r="J72" s="80">
        <f t="shared" si="4"/>
        <v>9.3680000000000003</v>
      </c>
      <c r="K72" s="80">
        <f t="shared" si="4"/>
        <v>56.207999999999998</v>
      </c>
      <c r="L72" s="81"/>
      <c r="M72" s="78">
        <f t="shared" si="5"/>
        <v>0</v>
      </c>
      <c r="N72" s="78">
        <f t="shared" si="6"/>
        <v>0</v>
      </c>
      <c r="O72" s="78">
        <v>1</v>
      </c>
      <c r="P72" s="78">
        <v>2.1</v>
      </c>
      <c r="Q72" s="78">
        <f t="shared" si="7"/>
        <v>12.600000000000001</v>
      </c>
      <c r="R72" s="80">
        <f t="shared" si="8"/>
        <v>1</v>
      </c>
      <c r="S72" s="80">
        <f t="shared" si="8"/>
        <v>2.1</v>
      </c>
      <c r="T72" s="80">
        <f t="shared" si="8"/>
        <v>12.600000000000001</v>
      </c>
      <c r="U72" s="81">
        <v>15</v>
      </c>
      <c r="V72" s="79">
        <f t="shared" si="9"/>
        <v>70.260000000000005</v>
      </c>
      <c r="W72" s="78">
        <f t="shared" si="10"/>
        <v>421.56000000000006</v>
      </c>
      <c r="X72" s="78">
        <v>0</v>
      </c>
      <c r="Y72" s="79">
        <v>0</v>
      </c>
      <c r="Z72" s="78">
        <f t="shared" si="11"/>
        <v>0</v>
      </c>
      <c r="AA72" s="80">
        <f t="shared" si="12"/>
        <v>15</v>
      </c>
      <c r="AB72" s="80">
        <f t="shared" si="12"/>
        <v>70.260000000000005</v>
      </c>
      <c r="AC72" s="80">
        <f t="shared" si="12"/>
        <v>421.56000000000006</v>
      </c>
      <c r="AD72" s="81">
        <v>0</v>
      </c>
      <c r="AE72" s="78">
        <f t="shared" si="13"/>
        <v>0</v>
      </c>
      <c r="AF72" s="78">
        <f t="shared" si="14"/>
        <v>0</v>
      </c>
      <c r="AG72" s="78">
        <v>0</v>
      </c>
      <c r="AH72" s="78">
        <v>0</v>
      </c>
      <c r="AI72" s="78">
        <f t="shared" si="15"/>
        <v>0</v>
      </c>
      <c r="AJ72" s="78">
        <f t="shared" si="16"/>
        <v>0</v>
      </c>
      <c r="AK72" s="78">
        <f t="shared" si="16"/>
        <v>0</v>
      </c>
      <c r="AL72" s="78">
        <f t="shared" si="16"/>
        <v>0</v>
      </c>
      <c r="AM72" s="81"/>
      <c r="AN72" s="79">
        <f t="shared" si="17"/>
        <v>0</v>
      </c>
      <c r="AO72" s="82">
        <f t="shared" si="18"/>
        <v>0</v>
      </c>
      <c r="AP72" s="78"/>
      <c r="AQ72" s="82"/>
      <c r="AR72" s="78">
        <f t="shared" si="19"/>
        <v>0</v>
      </c>
      <c r="AS72" s="82">
        <f t="shared" si="20"/>
        <v>0</v>
      </c>
      <c r="AT72" s="78">
        <f t="shared" si="20"/>
        <v>0</v>
      </c>
      <c r="AU72" s="82">
        <f t="shared" si="20"/>
        <v>0</v>
      </c>
      <c r="AV72" s="81"/>
      <c r="AW72" s="78">
        <f>AV72*AW140</f>
        <v>0</v>
      </c>
      <c r="AX72" s="82">
        <f t="shared" si="21"/>
        <v>0</v>
      </c>
      <c r="AY72" s="78"/>
      <c r="AZ72" s="82"/>
      <c r="BA72" s="78">
        <f t="shared" si="22"/>
        <v>0</v>
      </c>
      <c r="BB72" s="82">
        <f t="shared" si="23"/>
        <v>0</v>
      </c>
      <c r="BC72" s="78">
        <f t="shared" si="23"/>
        <v>0</v>
      </c>
      <c r="BD72" s="82">
        <f t="shared" si="23"/>
        <v>0</v>
      </c>
      <c r="BE72" s="83">
        <f t="shared" si="24"/>
        <v>17</v>
      </c>
      <c r="BF72" s="84">
        <f t="shared" si="25"/>
        <v>79.628</v>
      </c>
      <c r="BG72" s="83">
        <f t="shared" si="26"/>
        <v>477.76800000000003</v>
      </c>
      <c r="BH72" s="83">
        <f t="shared" si="27"/>
        <v>0</v>
      </c>
      <c r="BI72" s="83">
        <f t="shared" si="27"/>
        <v>0</v>
      </c>
      <c r="BJ72" s="83">
        <f t="shared" si="28"/>
        <v>0</v>
      </c>
      <c r="BK72" s="83">
        <f t="shared" si="29"/>
        <v>17</v>
      </c>
      <c r="BL72" s="83">
        <f t="shared" si="29"/>
        <v>79.628</v>
      </c>
      <c r="BM72" s="84">
        <f t="shared" si="29"/>
        <v>477.76800000000003</v>
      </c>
      <c r="BN72" s="185">
        <f t="shared" si="30"/>
        <v>238.88400000000001</v>
      </c>
      <c r="BO72" s="188">
        <f t="shared" si="31"/>
        <v>238.9</v>
      </c>
    </row>
    <row r="73" spans="1:67" ht="16.5">
      <c r="A73" s="6">
        <v>66</v>
      </c>
      <c r="B73" s="183" t="s">
        <v>764</v>
      </c>
      <c r="C73" s="78">
        <v>1</v>
      </c>
      <c r="D73" s="78">
        <f>C73*4.684</f>
        <v>4.6840000000000002</v>
      </c>
      <c r="E73" s="78">
        <f>D73*6</f>
        <v>28.103999999999999</v>
      </c>
      <c r="F73" s="78"/>
      <c r="G73" s="79">
        <v>0</v>
      </c>
      <c r="H73" s="78">
        <f>G73*6</f>
        <v>0</v>
      </c>
      <c r="I73" s="80">
        <f t="shared" ref="I73:K75" si="32">C73+F73</f>
        <v>1</v>
      </c>
      <c r="J73" s="80">
        <f t="shared" si="32"/>
        <v>4.6840000000000002</v>
      </c>
      <c r="K73" s="80">
        <f t="shared" si="32"/>
        <v>28.103999999999999</v>
      </c>
      <c r="L73" s="81"/>
      <c r="M73" s="78">
        <f>L73*4.684</f>
        <v>0</v>
      </c>
      <c r="N73" s="78">
        <f>M73*6</f>
        <v>0</v>
      </c>
      <c r="O73" s="78"/>
      <c r="P73" s="78">
        <v>0</v>
      </c>
      <c r="Q73" s="78">
        <f>P73*6</f>
        <v>0</v>
      </c>
      <c r="R73" s="80">
        <f t="shared" ref="R73:T75" si="33">L73+O73</f>
        <v>0</v>
      </c>
      <c r="S73" s="80">
        <f t="shared" si="33"/>
        <v>0</v>
      </c>
      <c r="T73" s="80">
        <f t="shared" si="33"/>
        <v>0</v>
      </c>
      <c r="U73" s="81">
        <v>19.649999999999999</v>
      </c>
      <c r="V73" s="79">
        <f>U73*4.684</f>
        <v>92.040599999999998</v>
      </c>
      <c r="W73" s="78">
        <f>V73*6</f>
        <v>552.24360000000001</v>
      </c>
      <c r="X73" s="78">
        <v>7.7</v>
      </c>
      <c r="Y73" s="79">
        <v>16.170000000000002</v>
      </c>
      <c r="Z73" s="78">
        <f>Y73*6</f>
        <v>97.02000000000001</v>
      </c>
      <c r="AA73" s="80">
        <f t="shared" ref="AA73:AC75" si="34">U73+X73</f>
        <v>27.349999999999998</v>
      </c>
      <c r="AB73" s="80">
        <f t="shared" si="34"/>
        <v>108.2106</v>
      </c>
      <c r="AC73" s="80">
        <f t="shared" si="34"/>
        <v>649.2636</v>
      </c>
      <c r="AD73" s="81"/>
      <c r="AE73" s="78">
        <f>AD73*4.684</f>
        <v>0</v>
      </c>
      <c r="AF73" s="78">
        <f>AE73*6</f>
        <v>0</v>
      </c>
      <c r="AG73" s="78"/>
      <c r="AH73" s="78">
        <v>0</v>
      </c>
      <c r="AI73" s="78">
        <f>AH73*6</f>
        <v>0</v>
      </c>
      <c r="AJ73" s="78">
        <f t="shared" ref="AJ73:AL75" si="35">AD73+AG73</f>
        <v>0</v>
      </c>
      <c r="AK73" s="78">
        <f t="shared" si="35"/>
        <v>0</v>
      </c>
      <c r="AL73" s="78">
        <f t="shared" si="35"/>
        <v>0</v>
      </c>
      <c r="AM73" s="81"/>
      <c r="AN73" s="79">
        <f>AM73*4.684</f>
        <v>0</v>
      </c>
      <c r="AO73" s="82">
        <f>AN73*6</f>
        <v>0</v>
      </c>
      <c r="AP73" s="78"/>
      <c r="AQ73" s="82"/>
      <c r="AR73" s="78">
        <f>AQ73*6</f>
        <v>0</v>
      </c>
      <c r="AS73" s="82">
        <f t="shared" ref="AS73:AU75" si="36">AM73+AP73</f>
        <v>0</v>
      </c>
      <c r="AT73" s="78">
        <f t="shared" si="36"/>
        <v>0</v>
      </c>
      <c r="AU73" s="82">
        <f t="shared" si="36"/>
        <v>0</v>
      </c>
      <c r="AV73" s="81"/>
      <c r="AW73" s="78">
        <f>AV73*AW141</f>
        <v>0</v>
      </c>
      <c r="AX73" s="82">
        <f>AW73*6</f>
        <v>0</v>
      </c>
      <c r="AY73" s="78"/>
      <c r="AZ73" s="82"/>
      <c r="BA73" s="78">
        <f>AZ73*6</f>
        <v>0</v>
      </c>
      <c r="BB73" s="82">
        <f t="shared" ref="BB73:BD75" si="37">AV73+AY73</f>
        <v>0</v>
      </c>
      <c r="BC73" s="78">
        <f t="shared" si="37"/>
        <v>0</v>
      </c>
      <c r="BD73" s="82">
        <f t="shared" si="37"/>
        <v>0</v>
      </c>
      <c r="BE73" s="83">
        <f>C73+U73+AM73</f>
        <v>20.65</v>
      </c>
      <c r="BF73" s="84">
        <f>BE73*4.684</f>
        <v>96.724599999999995</v>
      </c>
      <c r="BG73" s="83">
        <f>BF73*6</f>
        <v>580.34759999999994</v>
      </c>
      <c r="BH73" s="83">
        <f>F73+X73+AP73</f>
        <v>7.7</v>
      </c>
      <c r="BI73" s="83">
        <f>G73+Y73+AQ73</f>
        <v>16.170000000000002</v>
      </c>
      <c r="BJ73" s="83">
        <f>BI73*6</f>
        <v>97.02000000000001</v>
      </c>
      <c r="BK73" s="83">
        <f t="shared" ref="BK73:BM74" si="38">BE73+BH73</f>
        <v>28.349999999999998</v>
      </c>
      <c r="BL73" s="83">
        <f t="shared" si="38"/>
        <v>112.8946</v>
      </c>
      <c r="BM73" s="84">
        <f t="shared" si="38"/>
        <v>677.36759999999992</v>
      </c>
      <c r="BN73" s="185">
        <f t="shared" ref="BN73:BN75" si="39">BM73/2</f>
        <v>338.68379999999996</v>
      </c>
      <c r="BO73" s="188">
        <f t="shared" ref="BO73:BO75" si="40">ROUND(BN73,1)</f>
        <v>338.7</v>
      </c>
    </row>
    <row r="74" spans="1:67" ht="16.5">
      <c r="A74" s="6">
        <v>67</v>
      </c>
      <c r="B74" s="183" t="s">
        <v>765</v>
      </c>
      <c r="C74" s="78"/>
      <c r="D74" s="78">
        <f>C74*4.684</f>
        <v>0</v>
      </c>
      <c r="E74" s="78">
        <f>D74*6</f>
        <v>0</v>
      </c>
      <c r="F74" s="78">
        <v>1</v>
      </c>
      <c r="G74" s="79">
        <v>2.1</v>
      </c>
      <c r="H74" s="78">
        <f>G74*6</f>
        <v>12.600000000000001</v>
      </c>
      <c r="I74" s="80">
        <f t="shared" si="32"/>
        <v>1</v>
      </c>
      <c r="J74" s="80">
        <f t="shared" si="32"/>
        <v>2.1</v>
      </c>
      <c r="K74" s="80">
        <f t="shared" si="32"/>
        <v>12.600000000000001</v>
      </c>
      <c r="L74" s="81"/>
      <c r="M74" s="78">
        <f>L74*4.684</f>
        <v>0</v>
      </c>
      <c r="N74" s="78">
        <f>M74*6</f>
        <v>0</v>
      </c>
      <c r="O74" s="78">
        <v>1</v>
      </c>
      <c r="P74" s="78">
        <v>2.1</v>
      </c>
      <c r="Q74" s="78">
        <f>P74*6</f>
        <v>12.600000000000001</v>
      </c>
      <c r="R74" s="80">
        <f t="shared" si="33"/>
        <v>1</v>
      </c>
      <c r="S74" s="80">
        <f t="shared" si="33"/>
        <v>2.1</v>
      </c>
      <c r="T74" s="80">
        <f t="shared" si="33"/>
        <v>12.600000000000001</v>
      </c>
      <c r="U74" s="81"/>
      <c r="V74" s="79">
        <f>U74*4.684</f>
        <v>0</v>
      </c>
      <c r="W74" s="78">
        <f>V74*6</f>
        <v>0</v>
      </c>
      <c r="X74" s="78"/>
      <c r="Y74" s="79">
        <v>0</v>
      </c>
      <c r="Z74" s="78">
        <f>Y74*6</f>
        <v>0</v>
      </c>
      <c r="AA74" s="80">
        <f t="shared" si="34"/>
        <v>0</v>
      </c>
      <c r="AB74" s="80">
        <f t="shared" si="34"/>
        <v>0</v>
      </c>
      <c r="AC74" s="80">
        <f t="shared" si="34"/>
        <v>0</v>
      </c>
      <c r="AD74" s="81"/>
      <c r="AE74" s="78">
        <f>AD74*4.684</f>
        <v>0</v>
      </c>
      <c r="AF74" s="78">
        <f>AE74*6</f>
        <v>0</v>
      </c>
      <c r="AG74" s="78"/>
      <c r="AH74" s="78">
        <v>0</v>
      </c>
      <c r="AI74" s="78">
        <f>AH74*6</f>
        <v>0</v>
      </c>
      <c r="AJ74" s="78">
        <f t="shared" si="35"/>
        <v>0</v>
      </c>
      <c r="AK74" s="78">
        <f t="shared" si="35"/>
        <v>0</v>
      </c>
      <c r="AL74" s="78">
        <f t="shared" si="35"/>
        <v>0</v>
      </c>
      <c r="AM74" s="81"/>
      <c r="AN74" s="79">
        <f>AM74*4.684</f>
        <v>0</v>
      </c>
      <c r="AO74" s="82">
        <f>AN74*6</f>
        <v>0</v>
      </c>
      <c r="AP74" s="78"/>
      <c r="AQ74" s="82"/>
      <c r="AR74" s="78">
        <f>AQ74*6</f>
        <v>0</v>
      </c>
      <c r="AS74" s="82">
        <f t="shared" si="36"/>
        <v>0</v>
      </c>
      <c r="AT74" s="78">
        <f t="shared" si="36"/>
        <v>0</v>
      </c>
      <c r="AU74" s="82">
        <f t="shared" si="36"/>
        <v>0</v>
      </c>
      <c r="AV74" s="81"/>
      <c r="AW74" s="78">
        <f>AV74*AW142</f>
        <v>0</v>
      </c>
      <c r="AX74" s="82">
        <f>AW74*6</f>
        <v>0</v>
      </c>
      <c r="AY74" s="78"/>
      <c r="AZ74" s="82"/>
      <c r="BA74" s="78">
        <f>AZ74*6</f>
        <v>0</v>
      </c>
      <c r="BB74" s="82">
        <f t="shared" si="37"/>
        <v>0</v>
      </c>
      <c r="BC74" s="78">
        <f t="shared" si="37"/>
        <v>0</v>
      </c>
      <c r="BD74" s="82">
        <f t="shared" si="37"/>
        <v>0</v>
      </c>
      <c r="BE74" s="83">
        <f>C74+U74+AM74</f>
        <v>0</v>
      </c>
      <c r="BF74" s="84">
        <f>BE74*4.684</f>
        <v>0</v>
      </c>
      <c r="BG74" s="83">
        <f>BF74*6</f>
        <v>0</v>
      </c>
      <c r="BH74" s="83">
        <f>F74+X74+AP74</f>
        <v>1</v>
      </c>
      <c r="BI74" s="83">
        <f>G74+Y74+AQ74</f>
        <v>2.1</v>
      </c>
      <c r="BJ74" s="83">
        <f>BI74*6</f>
        <v>12.600000000000001</v>
      </c>
      <c r="BK74" s="83">
        <f t="shared" si="38"/>
        <v>1</v>
      </c>
      <c r="BL74" s="83">
        <f t="shared" si="38"/>
        <v>2.1</v>
      </c>
      <c r="BM74" s="84">
        <f t="shared" si="38"/>
        <v>12.600000000000001</v>
      </c>
      <c r="BN74" s="185">
        <f t="shared" si="39"/>
        <v>6.3000000000000007</v>
      </c>
      <c r="BO74" s="188">
        <f t="shared" si="40"/>
        <v>6.3</v>
      </c>
    </row>
    <row r="75" spans="1:67" ht="16.5">
      <c r="A75" s="7"/>
      <c r="B75" s="7" t="s">
        <v>153</v>
      </c>
      <c r="C75" s="90">
        <f t="shared" ref="C75:H75" si="41">SUM(C8:C74)</f>
        <v>28</v>
      </c>
      <c r="D75" s="91">
        <f t="shared" si="41"/>
        <v>131.15199999999999</v>
      </c>
      <c r="E75" s="91">
        <f t="shared" si="41"/>
        <v>786.91200000000003</v>
      </c>
      <c r="F75" s="90">
        <f t="shared" si="41"/>
        <v>34</v>
      </c>
      <c r="G75" s="90">
        <f t="shared" si="41"/>
        <v>71.400000000000006</v>
      </c>
      <c r="H75" s="91">
        <f t="shared" si="41"/>
        <v>428.40000000000003</v>
      </c>
      <c r="I75" s="80">
        <f t="shared" si="32"/>
        <v>62</v>
      </c>
      <c r="J75" s="80">
        <f t="shared" si="32"/>
        <v>202.55199999999999</v>
      </c>
      <c r="K75" s="80">
        <f t="shared" si="32"/>
        <v>1215.3120000000001</v>
      </c>
      <c r="L75" s="81">
        <f t="shared" ref="L75:Q75" si="42">SUM(L8:L74)</f>
        <v>6</v>
      </c>
      <c r="M75" s="79">
        <f t="shared" si="42"/>
        <v>28.104000000000003</v>
      </c>
      <c r="N75" s="79">
        <f t="shared" si="42"/>
        <v>168.62400000000002</v>
      </c>
      <c r="O75" s="78">
        <f t="shared" si="42"/>
        <v>30</v>
      </c>
      <c r="P75" s="78">
        <f t="shared" si="42"/>
        <v>63.000000000000021</v>
      </c>
      <c r="Q75" s="78">
        <f t="shared" si="42"/>
        <v>378.00000000000011</v>
      </c>
      <c r="R75" s="80">
        <f t="shared" si="33"/>
        <v>36</v>
      </c>
      <c r="S75" s="80">
        <f t="shared" si="33"/>
        <v>91.104000000000028</v>
      </c>
      <c r="T75" s="80">
        <f t="shared" si="33"/>
        <v>546.62400000000014</v>
      </c>
      <c r="U75" s="90">
        <f t="shared" ref="U75:Z75" si="43">SUM(U8:U74)</f>
        <v>661.15</v>
      </c>
      <c r="V75" s="90">
        <f t="shared" si="43"/>
        <v>3096.8266000000003</v>
      </c>
      <c r="W75" s="90">
        <f t="shared" si="43"/>
        <v>18580.959600000002</v>
      </c>
      <c r="X75" s="91">
        <f t="shared" si="43"/>
        <v>74.7</v>
      </c>
      <c r="Y75" s="91">
        <f t="shared" si="43"/>
        <v>156.87</v>
      </c>
      <c r="Z75" s="91">
        <f t="shared" si="43"/>
        <v>941.22000000000025</v>
      </c>
      <c r="AA75" s="80">
        <f t="shared" si="34"/>
        <v>735.85</v>
      </c>
      <c r="AB75" s="80">
        <f t="shared" si="34"/>
        <v>3253.6966000000002</v>
      </c>
      <c r="AC75" s="80">
        <f t="shared" si="34"/>
        <v>19522.179600000003</v>
      </c>
      <c r="AD75" s="90">
        <f t="shared" ref="AD75:AI75" si="44">SUM(AD8:AD74)</f>
        <v>239</v>
      </c>
      <c r="AE75" s="90">
        <f t="shared" si="44"/>
        <v>1119.4760000000001</v>
      </c>
      <c r="AF75" s="90">
        <f t="shared" si="44"/>
        <v>6716.8560000000007</v>
      </c>
      <c r="AG75" s="90">
        <f t="shared" si="44"/>
        <v>72.75</v>
      </c>
      <c r="AH75" s="91">
        <f t="shared" si="44"/>
        <v>80.02500000000002</v>
      </c>
      <c r="AI75" s="90">
        <f t="shared" si="44"/>
        <v>480.15000000000003</v>
      </c>
      <c r="AJ75" s="78">
        <f t="shared" si="35"/>
        <v>311.75</v>
      </c>
      <c r="AK75" s="78">
        <f t="shared" si="35"/>
        <v>1199.5010000000002</v>
      </c>
      <c r="AL75" s="78">
        <f t="shared" si="35"/>
        <v>7197.0060000000003</v>
      </c>
      <c r="AM75" s="90">
        <f t="shared" ref="AM75:AR75" si="45">SUM(AM8:AM74)</f>
        <v>52</v>
      </c>
      <c r="AN75" s="91">
        <f t="shared" si="45"/>
        <v>243.56799999999998</v>
      </c>
      <c r="AO75" s="91">
        <f t="shared" si="45"/>
        <v>1461.4079999999999</v>
      </c>
      <c r="AP75" s="90">
        <f t="shared" si="45"/>
        <v>1</v>
      </c>
      <c r="AQ75" s="90">
        <f t="shared" si="45"/>
        <v>1.1000000000000001</v>
      </c>
      <c r="AR75" s="91">
        <f t="shared" si="45"/>
        <v>6.6000000000000005</v>
      </c>
      <c r="AS75" s="82">
        <f t="shared" si="36"/>
        <v>53</v>
      </c>
      <c r="AT75" s="78">
        <f t="shared" si="36"/>
        <v>244.66799999999998</v>
      </c>
      <c r="AU75" s="82">
        <f t="shared" si="36"/>
        <v>1468.0079999999998</v>
      </c>
      <c r="AV75" s="90">
        <f t="shared" ref="AV75:BA75" si="46">SUM(AV8:AV74)</f>
        <v>0</v>
      </c>
      <c r="AW75" s="90">
        <f t="shared" si="46"/>
        <v>0</v>
      </c>
      <c r="AX75" s="90">
        <f t="shared" si="46"/>
        <v>0</v>
      </c>
      <c r="AY75" s="90">
        <f t="shared" si="46"/>
        <v>0</v>
      </c>
      <c r="AZ75" s="90">
        <f t="shared" si="46"/>
        <v>0</v>
      </c>
      <c r="BA75" s="90">
        <f t="shared" si="46"/>
        <v>0</v>
      </c>
      <c r="BB75" s="82">
        <f t="shared" si="37"/>
        <v>0</v>
      </c>
      <c r="BC75" s="78">
        <f t="shared" si="37"/>
        <v>0</v>
      </c>
      <c r="BD75" s="82">
        <f t="shared" si="37"/>
        <v>0</v>
      </c>
      <c r="BE75" s="83">
        <f>C75+U75+AM75</f>
        <v>741.15</v>
      </c>
      <c r="BF75" s="83">
        <f>SUM(BF8:BF74)</f>
        <v>3471.5466000000006</v>
      </c>
      <c r="BG75" s="83">
        <f>SUM(BG8:BG74)</f>
        <v>20829.279599999998</v>
      </c>
      <c r="BH75" s="83">
        <f t="shared" ref="BH75:BM75" si="47">SUM(BH8:BH74)</f>
        <v>109.7</v>
      </c>
      <c r="BI75" s="83">
        <f t="shared" si="47"/>
        <v>229.36999999999998</v>
      </c>
      <c r="BJ75" s="83">
        <f t="shared" si="47"/>
        <v>1376.2200000000003</v>
      </c>
      <c r="BK75" s="83">
        <f t="shared" si="47"/>
        <v>850.85</v>
      </c>
      <c r="BL75" s="83">
        <f t="shared" si="47"/>
        <v>3700.9165999999991</v>
      </c>
      <c r="BM75" s="84">
        <f t="shared" si="47"/>
        <v>22205.499599999996</v>
      </c>
      <c r="BN75" s="185">
        <f t="shared" si="39"/>
        <v>11102.749799999998</v>
      </c>
      <c r="BO75" s="188">
        <f t="shared" si="40"/>
        <v>11102.7</v>
      </c>
    </row>
    <row r="76" spans="1:67" ht="15.75">
      <c r="A76" s="2"/>
      <c r="B76" s="2"/>
      <c r="C76" s="2"/>
      <c r="D76" s="184">
        <v>4684</v>
      </c>
      <c r="E76" s="9"/>
      <c r="F76" s="2"/>
      <c r="G76" s="9"/>
      <c r="H76" s="9"/>
      <c r="I76" s="2"/>
      <c r="J76" s="2"/>
      <c r="K76" s="2"/>
      <c r="L76" s="2"/>
      <c r="M76" s="9">
        <v>4.6840000000000002</v>
      </c>
      <c r="N76" s="9"/>
      <c r="O76" s="9"/>
      <c r="P76" s="9"/>
      <c r="Q76" s="2"/>
      <c r="R76" s="2"/>
      <c r="S76" s="2"/>
      <c r="T76" s="2"/>
      <c r="U76" s="2"/>
      <c r="V76" s="9">
        <v>4.6840000000000002</v>
      </c>
      <c r="W76" s="9"/>
      <c r="X76" s="9"/>
      <c r="Y76" s="9"/>
      <c r="Z76" s="2"/>
      <c r="AA76" s="2"/>
      <c r="AB76" s="2"/>
      <c r="AC76" s="2"/>
      <c r="AD76" s="2"/>
      <c r="AE76" s="9">
        <v>4.6840000000000002</v>
      </c>
      <c r="AF76" s="9"/>
      <c r="AG76" s="9"/>
      <c r="AH76" s="9"/>
      <c r="AI76" s="2"/>
      <c r="AJ76" s="2"/>
      <c r="AK76" s="2"/>
      <c r="AL76" s="2"/>
      <c r="AM76" s="2"/>
      <c r="AN76" s="9">
        <v>4.6840000000000002</v>
      </c>
      <c r="AO76" s="9"/>
      <c r="AP76" s="9"/>
      <c r="AQ76" s="9"/>
      <c r="AR76" s="2"/>
      <c r="AS76" s="2"/>
      <c r="AT76" s="2"/>
      <c r="AU76" s="2"/>
      <c r="AV76" s="2"/>
      <c r="AW76" s="9">
        <v>4.6840000000000002</v>
      </c>
      <c r="AX76" s="9"/>
      <c r="AY76" s="9"/>
      <c r="AZ76" s="9"/>
      <c r="BA76" s="2"/>
      <c r="BB76" s="2"/>
      <c r="BC76" s="2"/>
      <c r="BD76" s="2"/>
      <c r="BE76" s="2"/>
      <c r="BF76" s="9"/>
      <c r="BG76" s="9"/>
      <c r="BH76" s="9"/>
      <c r="BI76" s="9"/>
      <c r="BJ76" s="2"/>
      <c r="BK76" s="2"/>
      <c r="BL76" s="2"/>
      <c r="BM76" s="2"/>
    </row>
    <row r="77" spans="1:67" ht="15.75">
      <c r="C77" s="256" t="s">
        <v>154</v>
      </c>
      <c r="D77" s="256"/>
      <c r="E77" s="256"/>
      <c r="F77" s="256"/>
      <c r="G77" s="256"/>
      <c r="H77" s="256"/>
      <c r="I77" s="256"/>
      <c r="J77" s="256"/>
      <c r="K77" s="256"/>
      <c r="L77" s="256"/>
      <c r="M77" s="256"/>
      <c r="N77" s="256"/>
      <c r="O77" s="256"/>
      <c r="P77" s="256"/>
      <c r="Q77" s="256"/>
      <c r="R77" s="256"/>
      <c r="S77" s="256"/>
      <c r="T77" s="256"/>
      <c r="AX77" s="257"/>
      <c r="AY77" s="257"/>
      <c r="AZ77" s="257"/>
      <c r="BA77" s="257"/>
      <c r="BB77" s="257"/>
      <c r="BC77" s="257"/>
      <c r="BD77" s="257"/>
      <c r="BE77" s="257"/>
      <c r="BF77" s="257"/>
      <c r="BG77" s="257"/>
      <c r="BH77" s="257"/>
      <c r="BI77" s="257"/>
      <c r="BJ77" s="257"/>
      <c r="BK77" s="257"/>
    </row>
  </sheetData>
  <mergeCells count="12">
    <mergeCell ref="A1:R1"/>
    <mergeCell ref="A3:A6"/>
    <mergeCell ref="B3:B6"/>
    <mergeCell ref="C3:K5"/>
    <mergeCell ref="L3:T5"/>
    <mergeCell ref="AD3:AL5"/>
    <mergeCell ref="AM3:AU5"/>
    <mergeCell ref="AV3:BD5"/>
    <mergeCell ref="BE3:BM5"/>
    <mergeCell ref="C77:T77"/>
    <mergeCell ref="AX77:BK77"/>
    <mergeCell ref="U3:AC5"/>
  </mergeCells>
  <pageMargins left="0.17" right="0.2" top="0.21" bottom="0.28000000000000003" header="0.17" footer="0.3"/>
  <pageSetup scale="9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BO129"/>
  <sheetViews>
    <sheetView workbookViewId="0">
      <pane xSplit="2" ySplit="7" topLeftCell="AZ119" activePane="bottomRight" state="frozen"/>
      <selection activeCell="BH17" sqref="BH17"/>
      <selection pane="topRight" activeCell="BH17" sqref="BH17"/>
      <selection pane="bottomLeft" activeCell="BH17" sqref="BH17"/>
      <selection pane="bottomRight" activeCell="BE127" sqref="BE127:BM127"/>
    </sheetView>
  </sheetViews>
  <sheetFormatPr defaultRowHeight="15"/>
  <cols>
    <col min="1" max="61" width="9.140625" style="1"/>
    <col min="62" max="62" width="10.7109375" style="1" customWidth="1"/>
    <col min="63" max="64" width="9.140625" style="1"/>
    <col min="65" max="65" width="11.5703125" style="1" customWidth="1"/>
    <col min="66" max="66" width="12.7109375" style="1" customWidth="1"/>
    <col min="67" max="67" width="11.7109375" style="1" customWidth="1"/>
    <col min="68" max="16384" width="9.140625" style="1"/>
  </cols>
  <sheetData>
    <row r="1" spans="1:67" ht="20.25">
      <c r="A1" s="222" t="s">
        <v>28</v>
      </c>
      <c r="B1" s="222"/>
      <c r="C1" s="222"/>
      <c r="D1" s="222"/>
      <c r="E1" s="222"/>
      <c r="F1" s="222"/>
      <c r="G1" s="222"/>
      <c r="H1" s="222"/>
      <c r="I1" s="222"/>
      <c r="J1" s="222"/>
      <c r="K1" s="222"/>
      <c r="L1" s="222"/>
      <c r="M1" s="222"/>
      <c r="N1" s="222"/>
      <c r="O1" s="222"/>
      <c r="P1" s="222"/>
      <c r="Q1" s="222"/>
      <c r="R1" s="222"/>
      <c r="S1" s="71"/>
      <c r="T1" s="72"/>
      <c r="U1" s="73"/>
      <c r="V1" s="73"/>
      <c r="W1" s="73"/>
      <c r="X1" s="73"/>
      <c r="Y1" s="73"/>
      <c r="Z1" s="73"/>
      <c r="AA1" s="73"/>
      <c r="AB1" s="73"/>
      <c r="AC1" s="73"/>
      <c r="AD1" s="73"/>
      <c r="AE1" s="73"/>
      <c r="AF1" s="73"/>
      <c r="AG1" s="73"/>
      <c r="AH1" s="73"/>
      <c r="AI1" s="73"/>
      <c r="AJ1" s="73"/>
      <c r="AK1" s="73"/>
      <c r="AL1" s="73"/>
      <c r="AM1" s="73"/>
      <c r="AN1" s="73"/>
      <c r="AO1" s="73"/>
      <c r="AP1" s="73"/>
      <c r="AQ1" s="73"/>
      <c r="AR1" s="73"/>
      <c r="AS1" s="73"/>
      <c r="AT1" s="73"/>
      <c r="AU1" s="73"/>
      <c r="AV1" s="73"/>
      <c r="AW1" s="73"/>
      <c r="AX1" s="73"/>
      <c r="AY1" s="73"/>
      <c r="AZ1" s="73"/>
      <c r="BA1" s="73"/>
      <c r="BB1" s="73"/>
      <c r="BC1" s="73"/>
      <c r="BD1" s="73"/>
      <c r="BE1" s="2"/>
      <c r="BF1" s="2"/>
      <c r="BG1" s="2"/>
      <c r="BH1" s="2"/>
      <c r="BI1" s="2"/>
      <c r="BJ1" s="2"/>
      <c r="BK1" s="2"/>
      <c r="BL1" s="2"/>
      <c r="BM1" s="2"/>
    </row>
    <row r="2" spans="1:67" ht="17.25" thickBot="1">
      <c r="A2" s="2"/>
      <c r="B2" s="5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</row>
    <row r="3" spans="1:67">
      <c r="A3" s="224"/>
      <c r="B3" s="227" t="s">
        <v>1</v>
      </c>
      <c r="C3" s="261" t="s">
        <v>29</v>
      </c>
      <c r="D3" s="262"/>
      <c r="E3" s="262"/>
      <c r="F3" s="262"/>
      <c r="G3" s="262"/>
      <c r="H3" s="262"/>
      <c r="I3" s="262"/>
      <c r="J3" s="262"/>
      <c r="K3" s="263"/>
      <c r="L3" s="233" t="s">
        <v>30</v>
      </c>
      <c r="M3" s="233"/>
      <c r="N3" s="233"/>
      <c r="O3" s="233"/>
      <c r="P3" s="233"/>
      <c r="Q3" s="233"/>
      <c r="R3" s="233"/>
      <c r="S3" s="233"/>
      <c r="T3" s="269"/>
      <c r="U3" s="238" t="s">
        <v>31</v>
      </c>
      <c r="V3" s="239"/>
      <c r="W3" s="239"/>
      <c r="X3" s="239"/>
      <c r="Y3" s="239"/>
      <c r="Z3" s="239"/>
      <c r="AA3" s="239"/>
      <c r="AB3" s="239"/>
      <c r="AC3" s="258"/>
      <c r="AD3" s="232" t="s">
        <v>32</v>
      </c>
      <c r="AE3" s="233"/>
      <c r="AF3" s="233"/>
      <c r="AG3" s="233"/>
      <c r="AH3" s="233"/>
      <c r="AI3" s="233"/>
      <c r="AJ3" s="233"/>
      <c r="AK3" s="233"/>
      <c r="AL3" s="233"/>
      <c r="AM3" s="238" t="s">
        <v>33</v>
      </c>
      <c r="AN3" s="239"/>
      <c r="AO3" s="239"/>
      <c r="AP3" s="239"/>
      <c r="AQ3" s="239"/>
      <c r="AR3" s="239"/>
      <c r="AS3" s="239"/>
      <c r="AT3" s="239"/>
      <c r="AU3" s="239"/>
      <c r="AV3" s="244" t="s">
        <v>32</v>
      </c>
      <c r="AW3" s="245"/>
      <c r="AX3" s="245"/>
      <c r="AY3" s="245"/>
      <c r="AZ3" s="245"/>
      <c r="BA3" s="245"/>
      <c r="BB3" s="245"/>
      <c r="BC3" s="245"/>
      <c r="BD3" s="245"/>
      <c r="BE3" s="250" t="s">
        <v>34</v>
      </c>
      <c r="BF3" s="251"/>
      <c r="BG3" s="251"/>
      <c r="BH3" s="251"/>
      <c r="BI3" s="251"/>
      <c r="BJ3" s="251"/>
      <c r="BK3" s="251"/>
      <c r="BL3" s="251"/>
      <c r="BM3" s="251"/>
    </row>
    <row r="4" spans="1:67">
      <c r="A4" s="225"/>
      <c r="B4" s="228"/>
      <c r="C4" s="264"/>
      <c r="D4" s="241"/>
      <c r="E4" s="241"/>
      <c r="F4" s="241"/>
      <c r="G4" s="241"/>
      <c r="H4" s="241"/>
      <c r="I4" s="241"/>
      <c r="J4" s="241"/>
      <c r="K4" s="265"/>
      <c r="L4" s="235"/>
      <c r="M4" s="235"/>
      <c r="N4" s="235"/>
      <c r="O4" s="235"/>
      <c r="P4" s="235"/>
      <c r="Q4" s="235"/>
      <c r="R4" s="235"/>
      <c r="S4" s="235"/>
      <c r="T4" s="270"/>
      <c r="U4" s="240"/>
      <c r="V4" s="241"/>
      <c r="W4" s="241"/>
      <c r="X4" s="241"/>
      <c r="Y4" s="241"/>
      <c r="Z4" s="241"/>
      <c r="AA4" s="241"/>
      <c r="AB4" s="241"/>
      <c r="AC4" s="259"/>
      <c r="AD4" s="234"/>
      <c r="AE4" s="235"/>
      <c r="AF4" s="235"/>
      <c r="AG4" s="235"/>
      <c r="AH4" s="235"/>
      <c r="AI4" s="235"/>
      <c r="AJ4" s="235"/>
      <c r="AK4" s="235"/>
      <c r="AL4" s="235"/>
      <c r="AM4" s="240"/>
      <c r="AN4" s="241"/>
      <c r="AO4" s="241"/>
      <c r="AP4" s="241"/>
      <c r="AQ4" s="241"/>
      <c r="AR4" s="241"/>
      <c r="AS4" s="241"/>
      <c r="AT4" s="241"/>
      <c r="AU4" s="241"/>
      <c r="AV4" s="246"/>
      <c r="AW4" s="247"/>
      <c r="AX4" s="247"/>
      <c r="AY4" s="247"/>
      <c r="AZ4" s="247"/>
      <c r="BA4" s="247"/>
      <c r="BB4" s="247"/>
      <c r="BC4" s="247"/>
      <c r="BD4" s="247"/>
      <c r="BE4" s="252"/>
      <c r="BF4" s="253"/>
      <c r="BG4" s="253"/>
      <c r="BH4" s="253"/>
      <c r="BI4" s="253"/>
      <c r="BJ4" s="253"/>
      <c r="BK4" s="253"/>
      <c r="BL4" s="253"/>
      <c r="BM4" s="253"/>
    </row>
    <row r="5" spans="1:67" ht="15.75" thickBot="1">
      <c r="A5" s="225"/>
      <c r="B5" s="228"/>
      <c r="C5" s="266"/>
      <c r="D5" s="267"/>
      <c r="E5" s="267"/>
      <c r="F5" s="267"/>
      <c r="G5" s="267"/>
      <c r="H5" s="267"/>
      <c r="I5" s="267"/>
      <c r="J5" s="267"/>
      <c r="K5" s="268"/>
      <c r="L5" s="237"/>
      <c r="M5" s="237"/>
      <c r="N5" s="237"/>
      <c r="O5" s="237"/>
      <c r="P5" s="237"/>
      <c r="Q5" s="237"/>
      <c r="R5" s="237"/>
      <c r="S5" s="237"/>
      <c r="T5" s="271"/>
      <c r="U5" s="242"/>
      <c r="V5" s="243"/>
      <c r="W5" s="243"/>
      <c r="X5" s="243"/>
      <c r="Y5" s="243"/>
      <c r="Z5" s="243"/>
      <c r="AA5" s="243"/>
      <c r="AB5" s="243"/>
      <c r="AC5" s="260"/>
      <c r="AD5" s="236"/>
      <c r="AE5" s="237"/>
      <c r="AF5" s="237"/>
      <c r="AG5" s="237"/>
      <c r="AH5" s="237"/>
      <c r="AI5" s="237"/>
      <c r="AJ5" s="237"/>
      <c r="AK5" s="237"/>
      <c r="AL5" s="237"/>
      <c r="AM5" s="242"/>
      <c r="AN5" s="243"/>
      <c r="AO5" s="243"/>
      <c r="AP5" s="243"/>
      <c r="AQ5" s="243"/>
      <c r="AR5" s="243"/>
      <c r="AS5" s="243"/>
      <c r="AT5" s="243"/>
      <c r="AU5" s="243"/>
      <c r="AV5" s="248"/>
      <c r="AW5" s="249"/>
      <c r="AX5" s="249"/>
      <c r="AY5" s="249"/>
      <c r="AZ5" s="249"/>
      <c r="BA5" s="249"/>
      <c r="BB5" s="249"/>
      <c r="BC5" s="249"/>
      <c r="BD5" s="249"/>
      <c r="BE5" s="254"/>
      <c r="BF5" s="255"/>
      <c r="BG5" s="255"/>
      <c r="BH5" s="255"/>
      <c r="BI5" s="255"/>
      <c r="BJ5" s="255"/>
      <c r="BK5" s="255"/>
      <c r="BL5" s="255"/>
      <c r="BM5" s="255"/>
    </row>
    <row r="6" spans="1:67" ht="121.5">
      <c r="A6" s="226"/>
      <c r="B6" s="229"/>
      <c r="C6" s="74" t="s">
        <v>35</v>
      </c>
      <c r="D6" s="8" t="s">
        <v>3</v>
      </c>
      <c r="E6" s="8" t="s">
        <v>4</v>
      </c>
      <c r="F6" s="75" t="s">
        <v>36</v>
      </c>
      <c r="G6" s="8" t="s">
        <v>3</v>
      </c>
      <c r="H6" s="8" t="s">
        <v>4</v>
      </c>
      <c r="I6" s="76" t="s">
        <v>37</v>
      </c>
      <c r="J6" s="8" t="s">
        <v>38</v>
      </c>
      <c r="K6" s="8" t="s">
        <v>39</v>
      </c>
      <c r="L6" s="74" t="s">
        <v>35</v>
      </c>
      <c r="M6" s="8" t="s">
        <v>3</v>
      </c>
      <c r="N6" s="8" t="s">
        <v>4</v>
      </c>
      <c r="O6" s="75" t="s">
        <v>36</v>
      </c>
      <c r="P6" s="8" t="s">
        <v>3</v>
      </c>
      <c r="Q6" s="8" t="s">
        <v>4</v>
      </c>
      <c r="R6" s="76" t="s">
        <v>40</v>
      </c>
      <c r="S6" s="8" t="s">
        <v>41</v>
      </c>
      <c r="T6" s="8" t="s">
        <v>42</v>
      </c>
      <c r="U6" s="74" t="s">
        <v>35</v>
      </c>
      <c r="V6" s="8" t="s">
        <v>3</v>
      </c>
      <c r="W6" s="8" t="s">
        <v>4</v>
      </c>
      <c r="X6" s="75" t="s">
        <v>36</v>
      </c>
      <c r="Y6" s="8" t="s">
        <v>3</v>
      </c>
      <c r="Z6" s="8" t="s">
        <v>4</v>
      </c>
      <c r="AA6" s="76" t="s">
        <v>43</v>
      </c>
      <c r="AB6" s="8" t="s">
        <v>44</v>
      </c>
      <c r="AC6" s="8" t="s">
        <v>45</v>
      </c>
      <c r="AD6" s="74" t="s">
        <v>35</v>
      </c>
      <c r="AE6" s="8" t="s">
        <v>3</v>
      </c>
      <c r="AF6" s="8" t="s">
        <v>4</v>
      </c>
      <c r="AG6" s="75" t="s">
        <v>36</v>
      </c>
      <c r="AH6" s="8" t="s">
        <v>3</v>
      </c>
      <c r="AI6" s="8" t="s">
        <v>4</v>
      </c>
      <c r="AJ6" s="76" t="s">
        <v>46</v>
      </c>
      <c r="AK6" s="8" t="s">
        <v>47</v>
      </c>
      <c r="AL6" s="8" t="s">
        <v>48</v>
      </c>
      <c r="AM6" s="74" t="s">
        <v>35</v>
      </c>
      <c r="AN6" s="8" t="s">
        <v>3</v>
      </c>
      <c r="AO6" s="8" t="s">
        <v>4</v>
      </c>
      <c r="AP6" s="75" t="s">
        <v>36</v>
      </c>
      <c r="AQ6" s="8" t="s">
        <v>3</v>
      </c>
      <c r="AR6" s="8" t="s">
        <v>4</v>
      </c>
      <c r="AS6" s="76" t="s">
        <v>49</v>
      </c>
      <c r="AT6" s="8" t="s">
        <v>50</v>
      </c>
      <c r="AU6" s="8" t="s">
        <v>51</v>
      </c>
      <c r="AV6" s="74" t="s">
        <v>35</v>
      </c>
      <c r="AW6" s="8" t="s">
        <v>3</v>
      </c>
      <c r="AX6" s="8" t="s">
        <v>4</v>
      </c>
      <c r="AY6" s="75" t="s">
        <v>36</v>
      </c>
      <c r="AZ6" s="8" t="s">
        <v>3</v>
      </c>
      <c r="BA6" s="8" t="s">
        <v>4</v>
      </c>
      <c r="BB6" s="76" t="s">
        <v>52</v>
      </c>
      <c r="BC6" s="8" t="s">
        <v>53</v>
      </c>
      <c r="BD6" s="8" t="s">
        <v>54</v>
      </c>
      <c r="BE6" s="74" t="s">
        <v>35</v>
      </c>
      <c r="BF6" s="8" t="s">
        <v>3</v>
      </c>
      <c r="BG6" s="8" t="s">
        <v>4</v>
      </c>
      <c r="BH6" s="75" t="s">
        <v>36</v>
      </c>
      <c r="BI6" s="8" t="s">
        <v>3</v>
      </c>
      <c r="BJ6" s="8" t="s">
        <v>4</v>
      </c>
      <c r="BK6" s="76" t="s">
        <v>55</v>
      </c>
      <c r="BL6" s="8" t="s">
        <v>56</v>
      </c>
      <c r="BM6" s="8" t="s">
        <v>57</v>
      </c>
      <c r="BN6" s="185" t="s">
        <v>888</v>
      </c>
      <c r="BO6" s="188" t="s">
        <v>766</v>
      </c>
    </row>
    <row r="7" spans="1:67">
      <c r="A7" s="3"/>
      <c r="B7" s="4">
        <v>1</v>
      </c>
      <c r="C7" s="4">
        <v>2</v>
      </c>
      <c r="D7" s="4">
        <v>3</v>
      </c>
      <c r="E7" s="4">
        <v>4</v>
      </c>
      <c r="F7" s="4">
        <v>5</v>
      </c>
      <c r="G7" s="4">
        <v>6</v>
      </c>
      <c r="H7" s="4">
        <v>7</v>
      </c>
      <c r="I7" s="4">
        <v>8</v>
      </c>
      <c r="J7" s="4">
        <v>9</v>
      </c>
      <c r="K7" s="4">
        <v>10</v>
      </c>
      <c r="L7" s="4">
        <v>11</v>
      </c>
      <c r="M7" s="4">
        <v>12</v>
      </c>
      <c r="N7" s="4">
        <v>13</v>
      </c>
      <c r="O7" s="4">
        <v>14</v>
      </c>
      <c r="P7" s="4">
        <v>15</v>
      </c>
      <c r="Q7" s="4">
        <v>16</v>
      </c>
      <c r="R7" s="4">
        <v>17</v>
      </c>
      <c r="S7" s="4">
        <v>18</v>
      </c>
      <c r="T7" s="4">
        <v>19</v>
      </c>
      <c r="U7" s="4">
        <v>20</v>
      </c>
      <c r="V7" s="4">
        <v>21</v>
      </c>
      <c r="W7" s="4">
        <v>22</v>
      </c>
      <c r="X7" s="4">
        <v>23</v>
      </c>
      <c r="Y7" s="4">
        <v>24</v>
      </c>
      <c r="Z7" s="4">
        <v>25</v>
      </c>
      <c r="AA7" s="4">
        <v>26</v>
      </c>
      <c r="AB7" s="4">
        <v>27</v>
      </c>
      <c r="AC7" s="4">
        <v>28</v>
      </c>
      <c r="AD7" s="4">
        <v>29</v>
      </c>
      <c r="AE7" s="4">
        <v>30</v>
      </c>
      <c r="AF7" s="4">
        <v>31</v>
      </c>
      <c r="AG7" s="4">
        <v>32</v>
      </c>
      <c r="AH7" s="4">
        <v>33</v>
      </c>
      <c r="AI7" s="4">
        <v>34</v>
      </c>
      <c r="AJ7" s="4">
        <v>35</v>
      </c>
      <c r="AK7" s="4">
        <v>36</v>
      </c>
      <c r="AL7" s="4">
        <v>37</v>
      </c>
      <c r="AM7" s="4">
        <v>38</v>
      </c>
      <c r="AN7" s="4">
        <v>39</v>
      </c>
      <c r="AO7" s="4">
        <v>40</v>
      </c>
      <c r="AP7" s="4">
        <v>41</v>
      </c>
      <c r="AQ7" s="4">
        <v>42</v>
      </c>
      <c r="AR7" s="4">
        <v>43</v>
      </c>
      <c r="AS7" s="4">
        <v>44</v>
      </c>
      <c r="AT7" s="4">
        <v>45</v>
      </c>
      <c r="AU7" s="4">
        <v>46</v>
      </c>
      <c r="AV7" s="4">
        <v>47</v>
      </c>
      <c r="AW7" s="4">
        <v>48</v>
      </c>
      <c r="AX7" s="4">
        <v>49</v>
      </c>
      <c r="AY7" s="4">
        <v>50</v>
      </c>
      <c r="AZ7" s="4">
        <v>51</v>
      </c>
      <c r="BA7" s="4">
        <v>52</v>
      </c>
      <c r="BB7" s="4">
        <v>53</v>
      </c>
      <c r="BC7" s="4">
        <v>54</v>
      </c>
      <c r="BD7" s="4">
        <v>55</v>
      </c>
      <c r="BE7" s="4">
        <v>56</v>
      </c>
      <c r="BF7" s="4">
        <v>57</v>
      </c>
      <c r="BG7" s="4">
        <v>58</v>
      </c>
      <c r="BH7" s="4">
        <v>59</v>
      </c>
      <c r="BI7" s="4">
        <v>60</v>
      </c>
      <c r="BJ7" s="4">
        <v>61</v>
      </c>
      <c r="BK7" s="4">
        <v>62</v>
      </c>
      <c r="BL7" s="4">
        <v>63</v>
      </c>
      <c r="BM7" s="4">
        <v>64</v>
      </c>
      <c r="BN7" s="185"/>
      <c r="BO7" s="188"/>
    </row>
    <row r="8" spans="1:67" ht="16.5">
      <c r="A8" s="6">
        <v>1</v>
      </c>
      <c r="B8" s="77" t="s">
        <v>186</v>
      </c>
      <c r="C8" s="78">
        <v>0</v>
      </c>
      <c r="D8" s="79">
        <v>0</v>
      </c>
      <c r="E8" s="79">
        <v>0</v>
      </c>
      <c r="F8" s="78">
        <v>24</v>
      </c>
      <c r="G8" s="79">
        <v>112.416</v>
      </c>
      <c r="H8" s="79">
        <v>674.49599999999998</v>
      </c>
      <c r="I8" s="80">
        <v>24</v>
      </c>
      <c r="J8" s="80">
        <v>112.416</v>
      </c>
      <c r="K8" s="80">
        <v>674.49599999999998</v>
      </c>
      <c r="L8" s="81">
        <v>0</v>
      </c>
      <c r="M8" s="78">
        <v>0</v>
      </c>
      <c r="N8" s="78">
        <v>0</v>
      </c>
      <c r="O8" s="78">
        <v>0</v>
      </c>
      <c r="P8" s="79">
        <v>0</v>
      </c>
      <c r="Q8" s="79">
        <v>0</v>
      </c>
      <c r="R8" s="80">
        <v>0</v>
      </c>
      <c r="S8" s="80">
        <v>0</v>
      </c>
      <c r="T8" s="80">
        <v>0</v>
      </c>
      <c r="U8" s="81">
        <v>0</v>
      </c>
      <c r="V8" s="78">
        <v>0</v>
      </c>
      <c r="W8" s="78">
        <v>0</v>
      </c>
      <c r="X8" s="78">
        <v>363</v>
      </c>
      <c r="Y8" s="79">
        <v>1700.2920000000001</v>
      </c>
      <c r="Z8" s="79">
        <v>10201.752</v>
      </c>
      <c r="AA8" s="80">
        <v>363</v>
      </c>
      <c r="AB8" s="80">
        <v>1700.2920000000001</v>
      </c>
      <c r="AC8" s="80">
        <v>10201.752</v>
      </c>
      <c r="AD8" s="81">
        <v>0</v>
      </c>
      <c r="AE8" s="78">
        <v>0</v>
      </c>
      <c r="AF8" s="78">
        <v>0</v>
      </c>
      <c r="AG8" s="78">
        <v>0</v>
      </c>
      <c r="AH8" s="79">
        <v>0</v>
      </c>
      <c r="AI8" s="79">
        <v>0</v>
      </c>
      <c r="AJ8" s="78">
        <v>0</v>
      </c>
      <c r="AK8" s="78">
        <v>0</v>
      </c>
      <c r="AL8" s="78">
        <v>0</v>
      </c>
      <c r="AM8" s="81">
        <v>0</v>
      </c>
      <c r="AN8" s="78">
        <v>0</v>
      </c>
      <c r="AO8" s="82">
        <v>0</v>
      </c>
      <c r="AP8" s="78">
        <v>0</v>
      </c>
      <c r="AQ8" s="79">
        <v>0</v>
      </c>
      <c r="AR8" s="79">
        <v>0</v>
      </c>
      <c r="AS8" s="82">
        <v>0</v>
      </c>
      <c r="AT8" s="78">
        <v>0</v>
      </c>
      <c r="AU8" s="82">
        <v>0</v>
      </c>
      <c r="AV8" s="81">
        <v>0</v>
      </c>
      <c r="AW8" s="78">
        <v>0</v>
      </c>
      <c r="AX8" s="82">
        <v>0</v>
      </c>
      <c r="AY8" s="78">
        <v>0</v>
      </c>
      <c r="AZ8" s="79">
        <v>0</v>
      </c>
      <c r="BA8" s="79">
        <v>0</v>
      </c>
      <c r="BB8" s="82">
        <v>0</v>
      </c>
      <c r="BC8" s="78">
        <v>0</v>
      </c>
      <c r="BD8" s="82">
        <v>0</v>
      </c>
      <c r="BE8" s="83">
        <v>0</v>
      </c>
      <c r="BF8" s="83">
        <v>0</v>
      </c>
      <c r="BG8" s="83">
        <v>0</v>
      </c>
      <c r="BH8" s="83">
        <v>387</v>
      </c>
      <c r="BI8" s="84">
        <v>1812.7080000000001</v>
      </c>
      <c r="BJ8" s="84">
        <v>10876.248</v>
      </c>
      <c r="BK8" s="83">
        <v>387</v>
      </c>
      <c r="BL8" s="84">
        <v>1812.7080000000001</v>
      </c>
      <c r="BM8" s="84">
        <v>10876.248</v>
      </c>
      <c r="BN8" s="185">
        <f>BM8/2</f>
        <v>5438.1239999999998</v>
      </c>
      <c r="BO8" s="188">
        <f>ROUND(BN8,1)</f>
        <v>5438.1</v>
      </c>
    </row>
    <row r="9" spans="1:67" ht="16.5">
      <c r="A9" s="6">
        <v>2</v>
      </c>
      <c r="B9" s="77" t="s">
        <v>187</v>
      </c>
      <c r="C9" s="78">
        <v>0</v>
      </c>
      <c r="D9" s="79">
        <v>0</v>
      </c>
      <c r="E9" s="79">
        <v>0</v>
      </c>
      <c r="F9" s="78">
        <v>1</v>
      </c>
      <c r="G9" s="79">
        <v>4.6840000000000002</v>
      </c>
      <c r="H9" s="79">
        <v>28.103999999999999</v>
      </c>
      <c r="I9" s="80">
        <v>1</v>
      </c>
      <c r="J9" s="80">
        <v>4.6840000000000002</v>
      </c>
      <c r="K9" s="80">
        <v>28.103999999999999</v>
      </c>
      <c r="L9" s="81">
        <v>0</v>
      </c>
      <c r="M9" s="78">
        <v>0</v>
      </c>
      <c r="N9" s="78">
        <v>0</v>
      </c>
      <c r="O9" s="78">
        <v>0</v>
      </c>
      <c r="P9" s="79">
        <v>0</v>
      </c>
      <c r="Q9" s="79">
        <v>0</v>
      </c>
      <c r="R9" s="80">
        <v>0</v>
      </c>
      <c r="S9" s="80">
        <v>0</v>
      </c>
      <c r="T9" s="80">
        <v>0</v>
      </c>
      <c r="U9" s="81">
        <v>0</v>
      </c>
      <c r="V9" s="78">
        <v>0</v>
      </c>
      <c r="W9" s="78">
        <v>0</v>
      </c>
      <c r="X9" s="78">
        <v>26</v>
      </c>
      <c r="Y9" s="79">
        <v>121.78400000000001</v>
      </c>
      <c r="Z9" s="79">
        <v>730.70400000000006</v>
      </c>
      <c r="AA9" s="80">
        <v>26</v>
      </c>
      <c r="AB9" s="80">
        <v>121.78400000000001</v>
      </c>
      <c r="AC9" s="80">
        <v>730.70400000000006</v>
      </c>
      <c r="AD9" s="81">
        <v>0</v>
      </c>
      <c r="AE9" s="78">
        <v>0</v>
      </c>
      <c r="AF9" s="78">
        <v>0</v>
      </c>
      <c r="AG9" s="78">
        <v>0</v>
      </c>
      <c r="AH9" s="79">
        <v>0</v>
      </c>
      <c r="AI9" s="79">
        <v>0</v>
      </c>
      <c r="AJ9" s="78">
        <v>0</v>
      </c>
      <c r="AK9" s="78">
        <v>0</v>
      </c>
      <c r="AL9" s="78">
        <v>0</v>
      </c>
      <c r="AM9" s="81">
        <v>0</v>
      </c>
      <c r="AN9" s="78">
        <v>0</v>
      </c>
      <c r="AO9" s="82">
        <v>0</v>
      </c>
      <c r="AP9" s="78">
        <v>0</v>
      </c>
      <c r="AQ9" s="79">
        <v>0</v>
      </c>
      <c r="AR9" s="79">
        <v>0</v>
      </c>
      <c r="AS9" s="82">
        <v>0</v>
      </c>
      <c r="AT9" s="78">
        <v>0</v>
      </c>
      <c r="AU9" s="82">
        <v>0</v>
      </c>
      <c r="AV9" s="81">
        <v>0</v>
      </c>
      <c r="AW9" s="78">
        <v>0</v>
      </c>
      <c r="AX9" s="82">
        <v>0</v>
      </c>
      <c r="AY9" s="78">
        <v>0</v>
      </c>
      <c r="AZ9" s="79">
        <v>0</v>
      </c>
      <c r="BA9" s="79">
        <v>0</v>
      </c>
      <c r="BB9" s="82">
        <v>0</v>
      </c>
      <c r="BC9" s="78">
        <v>0</v>
      </c>
      <c r="BD9" s="82">
        <v>0</v>
      </c>
      <c r="BE9" s="83">
        <v>0</v>
      </c>
      <c r="BF9" s="83">
        <v>0</v>
      </c>
      <c r="BG9" s="83">
        <v>0</v>
      </c>
      <c r="BH9" s="83">
        <v>27</v>
      </c>
      <c r="BI9" s="84">
        <v>126.468</v>
      </c>
      <c r="BJ9" s="84">
        <v>758.80799999999999</v>
      </c>
      <c r="BK9" s="83">
        <v>27</v>
      </c>
      <c r="BL9" s="84">
        <v>126.468</v>
      </c>
      <c r="BM9" s="84">
        <v>758.80799999999999</v>
      </c>
      <c r="BN9" s="185">
        <f t="shared" ref="BN9:BN72" si="0">BM9/2</f>
        <v>379.404</v>
      </c>
      <c r="BO9" s="188">
        <f t="shared" ref="BO9:BO72" si="1">ROUND(BN9,1)</f>
        <v>379.4</v>
      </c>
    </row>
    <row r="10" spans="1:67" ht="16.5">
      <c r="A10" s="6">
        <v>3</v>
      </c>
      <c r="B10" s="77" t="s">
        <v>188</v>
      </c>
      <c r="C10" s="78">
        <v>0</v>
      </c>
      <c r="D10" s="79">
        <v>0</v>
      </c>
      <c r="E10" s="79">
        <v>0</v>
      </c>
      <c r="F10" s="78">
        <v>0</v>
      </c>
      <c r="G10" s="79">
        <v>0</v>
      </c>
      <c r="H10" s="79">
        <v>0</v>
      </c>
      <c r="I10" s="80">
        <v>0</v>
      </c>
      <c r="J10" s="80">
        <v>0</v>
      </c>
      <c r="K10" s="80">
        <v>0</v>
      </c>
      <c r="L10" s="81">
        <v>0</v>
      </c>
      <c r="M10" s="78">
        <v>0</v>
      </c>
      <c r="N10" s="78">
        <v>0</v>
      </c>
      <c r="O10" s="78">
        <v>0</v>
      </c>
      <c r="P10" s="79">
        <v>0</v>
      </c>
      <c r="Q10" s="79">
        <v>0</v>
      </c>
      <c r="R10" s="80">
        <v>0</v>
      </c>
      <c r="S10" s="80">
        <v>0</v>
      </c>
      <c r="T10" s="80">
        <v>0</v>
      </c>
      <c r="U10" s="81">
        <v>0</v>
      </c>
      <c r="V10" s="78">
        <v>0</v>
      </c>
      <c r="W10" s="78">
        <v>0</v>
      </c>
      <c r="X10" s="78">
        <v>8</v>
      </c>
      <c r="Y10" s="79">
        <v>37.472000000000001</v>
      </c>
      <c r="Z10" s="79">
        <v>224.83199999999999</v>
      </c>
      <c r="AA10" s="80">
        <v>8</v>
      </c>
      <c r="AB10" s="80">
        <v>37.472000000000001</v>
      </c>
      <c r="AC10" s="80">
        <v>224.83199999999999</v>
      </c>
      <c r="AD10" s="81">
        <v>0</v>
      </c>
      <c r="AE10" s="78">
        <v>0</v>
      </c>
      <c r="AF10" s="78">
        <v>0</v>
      </c>
      <c r="AG10" s="78">
        <v>0</v>
      </c>
      <c r="AH10" s="79">
        <v>0</v>
      </c>
      <c r="AI10" s="79">
        <v>0</v>
      </c>
      <c r="AJ10" s="78">
        <v>0</v>
      </c>
      <c r="AK10" s="78">
        <v>0</v>
      </c>
      <c r="AL10" s="78">
        <v>0</v>
      </c>
      <c r="AM10" s="81">
        <v>0</v>
      </c>
      <c r="AN10" s="78">
        <v>0</v>
      </c>
      <c r="AO10" s="82">
        <v>0</v>
      </c>
      <c r="AP10" s="78">
        <v>0</v>
      </c>
      <c r="AQ10" s="79">
        <v>0</v>
      </c>
      <c r="AR10" s="79">
        <v>0</v>
      </c>
      <c r="AS10" s="82">
        <v>0</v>
      </c>
      <c r="AT10" s="78">
        <v>0</v>
      </c>
      <c r="AU10" s="82">
        <v>0</v>
      </c>
      <c r="AV10" s="81">
        <v>0</v>
      </c>
      <c r="AW10" s="78">
        <v>0</v>
      </c>
      <c r="AX10" s="82">
        <v>0</v>
      </c>
      <c r="AY10" s="78">
        <v>0</v>
      </c>
      <c r="AZ10" s="79">
        <v>0</v>
      </c>
      <c r="BA10" s="79">
        <v>0</v>
      </c>
      <c r="BB10" s="82">
        <v>0</v>
      </c>
      <c r="BC10" s="78">
        <v>0</v>
      </c>
      <c r="BD10" s="82">
        <v>0</v>
      </c>
      <c r="BE10" s="83">
        <v>0</v>
      </c>
      <c r="BF10" s="83">
        <v>0</v>
      </c>
      <c r="BG10" s="83">
        <v>0</v>
      </c>
      <c r="BH10" s="83">
        <v>8</v>
      </c>
      <c r="BI10" s="84">
        <v>37.472000000000001</v>
      </c>
      <c r="BJ10" s="84">
        <v>224.83199999999999</v>
      </c>
      <c r="BK10" s="83">
        <v>8</v>
      </c>
      <c r="BL10" s="84">
        <v>37.472000000000001</v>
      </c>
      <c r="BM10" s="84">
        <v>224.83199999999999</v>
      </c>
      <c r="BN10" s="185">
        <f t="shared" si="0"/>
        <v>112.416</v>
      </c>
      <c r="BO10" s="188">
        <f t="shared" si="1"/>
        <v>112.4</v>
      </c>
    </row>
    <row r="11" spans="1:67" ht="16.5">
      <c r="A11" s="6">
        <v>4</v>
      </c>
      <c r="B11" s="77" t="s">
        <v>189</v>
      </c>
      <c r="C11" s="78">
        <v>0</v>
      </c>
      <c r="D11" s="79">
        <v>0</v>
      </c>
      <c r="E11" s="79">
        <v>0</v>
      </c>
      <c r="F11" s="78">
        <v>0</v>
      </c>
      <c r="G11" s="79">
        <v>0</v>
      </c>
      <c r="H11" s="79">
        <v>0</v>
      </c>
      <c r="I11" s="80">
        <v>0</v>
      </c>
      <c r="J11" s="80">
        <v>0</v>
      </c>
      <c r="K11" s="80">
        <v>0</v>
      </c>
      <c r="L11" s="81">
        <v>0</v>
      </c>
      <c r="M11" s="78">
        <v>0</v>
      </c>
      <c r="N11" s="78">
        <v>0</v>
      </c>
      <c r="O11" s="78">
        <v>0</v>
      </c>
      <c r="P11" s="79">
        <v>0</v>
      </c>
      <c r="Q11" s="79">
        <v>0</v>
      </c>
      <c r="R11" s="80">
        <v>0</v>
      </c>
      <c r="S11" s="80">
        <v>0</v>
      </c>
      <c r="T11" s="80">
        <v>0</v>
      </c>
      <c r="U11" s="81">
        <v>0</v>
      </c>
      <c r="V11" s="78">
        <v>0</v>
      </c>
      <c r="W11" s="78">
        <v>0</v>
      </c>
      <c r="X11" s="78">
        <v>0</v>
      </c>
      <c r="Y11" s="79">
        <v>0</v>
      </c>
      <c r="Z11" s="79">
        <v>0</v>
      </c>
      <c r="AA11" s="80">
        <v>0</v>
      </c>
      <c r="AB11" s="80">
        <v>0</v>
      </c>
      <c r="AC11" s="80">
        <v>0</v>
      </c>
      <c r="AD11" s="81">
        <v>0</v>
      </c>
      <c r="AE11" s="78">
        <v>0</v>
      </c>
      <c r="AF11" s="78">
        <v>0</v>
      </c>
      <c r="AG11" s="78">
        <v>0</v>
      </c>
      <c r="AH11" s="79">
        <v>0</v>
      </c>
      <c r="AI11" s="79">
        <v>0</v>
      </c>
      <c r="AJ11" s="78">
        <v>0</v>
      </c>
      <c r="AK11" s="78">
        <v>0</v>
      </c>
      <c r="AL11" s="78">
        <v>0</v>
      </c>
      <c r="AM11" s="81">
        <v>0</v>
      </c>
      <c r="AN11" s="78">
        <v>0</v>
      </c>
      <c r="AO11" s="82">
        <v>0</v>
      </c>
      <c r="AP11" s="78">
        <v>0</v>
      </c>
      <c r="AQ11" s="79">
        <v>0</v>
      </c>
      <c r="AR11" s="79">
        <v>0</v>
      </c>
      <c r="AS11" s="82">
        <v>0</v>
      </c>
      <c r="AT11" s="78">
        <v>0</v>
      </c>
      <c r="AU11" s="82">
        <v>0</v>
      </c>
      <c r="AV11" s="81">
        <v>0</v>
      </c>
      <c r="AW11" s="78">
        <v>0</v>
      </c>
      <c r="AX11" s="82">
        <v>0</v>
      </c>
      <c r="AY11" s="78">
        <v>0</v>
      </c>
      <c r="AZ11" s="79">
        <v>0</v>
      </c>
      <c r="BA11" s="79">
        <v>0</v>
      </c>
      <c r="BB11" s="82">
        <v>0</v>
      </c>
      <c r="BC11" s="78">
        <v>0</v>
      </c>
      <c r="BD11" s="82">
        <v>0</v>
      </c>
      <c r="BE11" s="83">
        <v>0</v>
      </c>
      <c r="BF11" s="83">
        <v>0</v>
      </c>
      <c r="BG11" s="83">
        <v>0</v>
      </c>
      <c r="BH11" s="83">
        <v>0</v>
      </c>
      <c r="BI11" s="84">
        <v>0</v>
      </c>
      <c r="BJ11" s="84">
        <v>0</v>
      </c>
      <c r="BK11" s="83">
        <v>0</v>
      </c>
      <c r="BL11" s="84">
        <v>0</v>
      </c>
      <c r="BM11" s="84">
        <v>0</v>
      </c>
      <c r="BN11" s="185">
        <f t="shared" si="0"/>
        <v>0</v>
      </c>
      <c r="BO11" s="188">
        <f t="shared" si="1"/>
        <v>0</v>
      </c>
    </row>
    <row r="12" spans="1:67" ht="16.5">
      <c r="A12" s="6">
        <v>5</v>
      </c>
      <c r="B12" s="77" t="s">
        <v>190</v>
      </c>
      <c r="C12" s="78">
        <v>0</v>
      </c>
      <c r="D12" s="79">
        <v>0</v>
      </c>
      <c r="E12" s="79">
        <v>0</v>
      </c>
      <c r="F12" s="78">
        <v>1</v>
      </c>
      <c r="G12" s="79">
        <v>4.6840000000000002</v>
      </c>
      <c r="H12" s="79">
        <v>28.103999999999999</v>
      </c>
      <c r="I12" s="80">
        <v>1</v>
      </c>
      <c r="J12" s="80">
        <v>4.6840000000000002</v>
      </c>
      <c r="K12" s="80">
        <v>28.103999999999999</v>
      </c>
      <c r="L12" s="81">
        <v>0</v>
      </c>
      <c r="M12" s="78">
        <v>0</v>
      </c>
      <c r="N12" s="78">
        <v>0</v>
      </c>
      <c r="O12" s="78">
        <v>0</v>
      </c>
      <c r="P12" s="79">
        <v>0</v>
      </c>
      <c r="Q12" s="79">
        <v>0</v>
      </c>
      <c r="R12" s="80">
        <v>0</v>
      </c>
      <c r="S12" s="80">
        <v>0</v>
      </c>
      <c r="T12" s="80">
        <v>0</v>
      </c>
      <c r="U12" s="81">
        <v>0</v>
      </c>
      <c r="V12" s="78">
        <v>0</v>
      </c>
      <c r="W12" s="78">
        <v>0</v>
      </c>
      <c r="X12" s="78">
        <v>0</v>
      </c>
      <c r="Y12" s="79">
        <v>0</v>
      </c>
      <c r="Z12" s="79">
        <v>0</v>
      </c>
      <c r="AA12" s="80">
        <v>0</v>
      </c>
      <c r="AB12" s="80">
        <v>0</v>
      </c>
      <c r="AC12" s="80">
        <v>0</v>
      </c>
      <c r="AD12" s="81">
        <v>0</v>
      </c>
      <c r="AE12" s="78">
        <v>0</v>
      </c>
      <c r="AF12" s="78">
        <v>0</v>
      </c>
      <c r="AG12" s="78">
        <v>0</v>
      </c>
      <c r="AH12" s="79">
        <v>0</v>
      </c>
      <c r="AI12" s="79">
        <v>0</v>
      </c>
      <c r="AJ12" s="78">
        <v>0</v>
      </c>
      <c r="AK12" s="78">
        <v>0</v>
      </c>
      <c r="AL12" s="78">
        <v>0</v>
      </c>
      <c r="AM12" s="81">
        <v>0</v>
      </c>
      <c r="AN12" s="78">
        <v>0</v>
      </c>
      <c r="AO12" s="82">
        <v>0</v>
      </c>
      <c r="AP12" s="78">
        <v>0</v>
      </c>
      <c r="AQ12" s="79">
        <v>0</v>
      </c>
      <c r="AR12" s="79">
        <v>0</v>
      </c>
      <c r="AS12" s="82">
        <v>0</v>
      </c>
      <c r="AT12" s="78">
        <v>0</v>
      </c>
      <c r="AU12" s="82">
        <v>0</v>
      </c>
      <c r="AV12" s="81">
        <v>0</v>
      </c>
      <c r="AW12" s="78">
        <v>0</v>
      </c>
      <c r="AX12" s="82">
        <v>0</v>
      </c>
      <c r="AY12" s="78">
        <v>0</v>
      </c>
      <c r="AZ12" s="79">
        <v>0</v>
      </c>
      <c r="BA12" s="79">
        <v>0</v>
      </c>
      <c r="BB12" s="82">
        <v>0</v>
      </c>
      <c r="BC12" s="78">
        <v>0</v>
      </c>
      <c r="BD12" s="82">
        <v>0</v>
      </c>
      <c r="BE12" s="83">
        <v>0</v>
      </c>
      <c r="BF12" s="83">
        <v>0</v>
      </c>
      <c r="BG12" s="83">
        <v>0</v>
      </c>
      <c r="BH12" s="83">
        <v>1</v>
      </c>
      <c r="BI12" s="84">
        <v>4.6840000000000002</v>
      </c>
      <c r="BJ12" s="84">
        <v>28.103999999999999</v>
      </c>
      <c r="BK12" s="83">
        <v>1</v>
      </c>
      <c r="BL12" s="84">
        <v>4.6840000000000002</v>
      </c>
      <c r="BM12" s="84">
        <v>28.103999999999999</v>
      </c>
      <c r="BN12" s="185">
        <f t="shared" si="0"/>
        <v>14.052</v>
      </c>
      <c r="BO12" s="188">
        <f t="shared" si="1"/>
        <v>14.1</v>
      </c>
    </row>
    <row r="13" spans="1:67" ht="16.5">
      <c r="A13" s="6">
        <v>6</v>
      </c>
      <c r="B13" s="77" t="s">
        <v>191</v>
      </c>
      <c r="C13" s="78">
        <v>0</v>
      </c>
      <c r="D13" s="79">
        <v>0</v>
      </c>
      <c r="E13" s="79">
        <v>0</v>
      </c>
      <c r="F13" s="78">
        <v>0</v>
      </c>
      <c r="G13" s="79">
        <v>0</v>
      </c>
      <c r="H13" s="79">
        <v>0</v>
      </c>
      <c r="I13" s="80">
        <v>0</v>
      </c>
      <c r="J13" s="80">
        <v>0</v>
      </c>
      <c r="K13" s="80">
        <v>0</v>
      </c>
      <c r="L13" s="81">
        <v>0</v>
      </c>
      <c r="M13" s="78">
        <v>0</v>
      </c>
      <c r="N13" s="78">
        <v>0</v>
      </c>
      <c r="O13" s="78">
        <v>0</v>
      </c>
      <c r="P13" s="79">
        <v>0</v>
      </c>
      <c r="Q13" s="79">
        <v>0</v>
      </c>
      <c r="R13" s="80">
        <v>0</v>
      </c>
      <c r="S13" s="80">
        <v>0</v>
      </c>
      <c r="T13" s="80">
        <v>0</v>
      </c>
      <c r="U13" s="81">
        <v>0</v>
      </c>
      <c r="V13" s="78">
        <v>0</v>
      </c>
      <c r="W13" s="78">
        <v>0</v>
      </c>
      <c r="X13" s="78">
        <v>0</v>
      </c>
      <c r="Y13" s="79">
        <v>0</v>
      </c>
      <c r="Z13" s="79">
        <v>0</v>
      </c>
      <c r="AA13" s="80">
        <v>0</v>
      </c>
      <c r="AB13" s="80">
        <v>0</v>
      </c>
      <c r="AC13" s="80">
        <v>0</v>
      </c>
      <c r="AD13" s="81">
        <v>0</v>
      </c>
      <c r="AE13" s="78">
        <v>0</v>
      </c>
      <c r="AF13" s="78">
        <v>0</v>
      </c>
      <c r="AG13" s="78">
        <v>0</v>
      </c>
      <c r="AH13" s="79">
        <v>0</v>
      </c>
      <c r="AI13" s="79">
        <v>0</v>
      </c>
      <c r="AJ13" s="78">
        <v>0</v>
      </c>
      <c r="AK13" s="78">
        <v>0</v>
      </c>
      <c r="AL13" s="78">
        <v>0</v>
      </c>
      <c r="AM13" s="81">
        <v>0</v>
      </c>
      <c r="AN13" s="78">
        <v>0</v>
      </c>
      <c r="AO13" s="82">
        <v>0</v>
      </c>
      <c r="AP13" s="78">
        <v>0</v>
      </c>
      <c r="AQ13" s="79">
        <v>0</v>
      </c>
      <c r="AR13" s="79">
        <v>0</v>
      </c>
      <c r="AS13" s="82">
        <v>0</v>
      </c>
      <c r="AT13" s="78">
        <v>0</v>
      </c>
      <c r="AU13" s="82">
        <v>0</v>
      </c>
      <c r="AV13" s="81">
        <v>0</v>
      </c>
      <c r="AW13" s="78">
        <v>0</v>
      </c>
      <c r="AX13" s="82">
        <v>0</v>
      </c>
      <c r="AY13" s="78">
        <v>0</v>
      </c>
      <c r="AZ13" s="79">
        <v>0</v>
      </c>
      <c r="BA13" s="79">
        <v>0</v>
      </c>
      <c r="BB13" s="82">
        <v>0</v>
      </c>
      <c r="BC13" s="78">
        <v>0</v>
      </c>
      <c r="BD13" s="82">
        <v>0</v>
      </c>
      <c r="BE13" s="83">
        <v>0</v>
      </c>
      <c r="BF13" s="83">
        <v>0</v>
      </c>
      <c r="BG13" s="83">
        <v>0</v>
      </c>
      <c r="BH13" s="83">
        <v>0</v>
      </c>
      <c r="BI13" s="84">
        <v>0</v>
      </c>
      <c r="BJ13" s="84">
        <v>0</v>
      </c>
      <c r="BK13" s="83">
        <v>0</v>
      </c>
      <c r="BL13" s="84">
        <v>0</v>
      </c>
      <c r="BM13" s="84">
        <v>0</v>
      </c>
      <c r="BN13" s="185">
        <f t="shared" si="0"/>
        <v>0</v>
      </c>
      <c r="BO13" s="188">
        <f t="shared" si="1"/>
        <v>0</v>
      </c>
    </row>
    <row r="14" spans="1:67" ht="16.5">
      <c r="A14" s="6">
        <v>7</v>
      </c>
      <c r="B14" s="77" t="s">
        <v>192</v>
      </c>
      <c r="C14" s="78">
        <v>0</v>
      </c>
      <c r="D14" s="79">
        <v>0</v>
      </c>
      <c r="E14" s="79">
        <v>0</v>
      </c>
      <c r="F14" s="78">
        <v>1</v>
      </c>
      <c r="G14" s="79">
        <v>4.6840000000000002</v>
      </c>
      <c r="H14" s="79">
        <v>28.103999999999999</v>
      </c>
      <c r="I14" s="80">
        <v>1</v>
      </c>
      <c r="J14" s="80">
        <v>4.6840000000000002</v>
      </c>
      <c r="K14" s="80">
        <v>28.103999999999999</v>
      </c>
      <c r="L14" s="81">
        <v>0</v>
      </c>
      <c r="M14" s="78">
        <v>0</v>
      </c>
      <c r="N14" s="78">
        <v>0</v>
      </c>
      <c r="O14" s="78">
        <v>0</v>
      </c>
      <c r="P14" s="79">
        <v>0</v>
      </c>
      <c r="Q14" s="79">
        <v>0</v>
      </c>
      <c r="R14" s="80">
        <v>0</v>
      </c>
      <c r="S14" s="80">
        <v>0</v>
      </c>
      <c r="T14" s="80">
        <v>0</v>
      </c>
      <c r="U14" s="81">
        <v>0</v>
      </c>
      <c r="V14" s="78">
        <v>0</v>
      </c>
      <c r="W14" s="78">
        <v>0</v>
      </c>
      <c r="X14" s="78">
        <v>2</v>
      </c>
      <c r="Y14" s="79">
        <v>9.3680000000000003</v>
      </c>
      <c r="Z14" s="79">
        <v>56.207999999999998</v>
      </c>
      <c r="AA14" s="80">
        <v>2</v>
      </c>
      <c r="AB14" s="80">
        <v>9.3680000000000003</v>
      </c>
      <c r="AC14" s="80">
        <v>56.207999999999998</v>
      </c>
      <c r="AD14" s="81">
        <v>0</v>
      </c>
      <c r="AE14" s="78">
        <v>0</v>
      </c>
      <c r="AF14" s="78">
        <v>0</v>
      </c>
      <c r="AG14" s="78">
        <v>1</v>
      </c>
      <c r="AH14" s="79">
        <v>4.6840000000000002</v>
      </c>
      <c r="AI14" s="79">
        <v>28.103999999999999</v>
      </c>
      <c r="AJ14" s="78">
        <v>1</v>
      </c>
      <c r="AK14" s="78">
        <v>4.6840000000000002</v>
      </c>
      <c r="AL14" s="78">
        <v>28.103999999999999</v>
      </c>
      <c r="AM14" s="81">
        <v>0</v>
      </c>
      <c r="AN14" s="78">
        <v>0</v>
      </c>
      <c r="AO14" s="82">
        <v>0</v>
      </c>
      <c r="AP14" s="78">
        <v>0</v>
      </c>
      <c r="AQ14" s="79">
        <v>0</v>
      </c>
      <c r="AR14" s="79">
        <v>0</v>
      </c>
      <c r="AS14" s="82">
        <v>0</v>
      </c>
      <c r="AT14" s="78">
        <v>0</v>
      </c>
      <c r="AU14" s="82">
        <v>0</v>
      </c>
      <c r="AV14" s="81">
        <v>0</v>
      </c>
      <c r="AW14" s="78">
        <v>0</v>
      </c>
      <c r="AX14" s="82">
        <v>0</v>
      </c>
      <c r="AY14" s="78">
        <v>0</v>
      </c>
      <c r="AZ14" s="79">
        <v>0</v>
      </c>
      <c r="BA14" s="79">
        <v>0</v>
      </c>
      <c r="BB14" s="82">
        <v>0</v>
      </c>
      <c r="BC14" s="78">
        <v>0</v>
      </c>
      <c r="BD14" s="82">
        <v>0</v>
      </c>
      <c r="BE14" s="83">
        <v>0</v>
      </c>
      <c r="BF14" s="83">
        <v>0</v>
      </c>
      <c r="BG14" s="83">
        <v>0</v>
      </c>
      <c r="BH14" s="83">
        <v>3</v>
      </c>
      <c r="BI14" s="84">
        <v>14.052</v>
      </c>
      <c r="BJ14" s="84">
        <v>84.311999999999998</v>
      </c>
      <c r="BK14" s="83">
        <v>3</v>
      </c>
      <c r="BL14" s="84">
        <v>14.052</v>
      </c>
      <c r="BM14" s="84">
        <v>84.311999999999998</v>
      </c>
      <c r="BN14" s="185">
        <f t="shared" si="0"/>
        <v>42.155999999999999</v>
      </c>
      <c r="BO14" s="188">
        <f t="shared" si="1"/>
        <v>42.2</v>
      </c>
    </row>
    <row r="15" spans="1:67" ht="16.5">
      <c r="A15" s="6">
        <v>8</v>
      </c>
      <c r="B15" s="77" t="s">
        <v>193</v>
      </c>
      <c r="C15" s="78">
        <v>0</v>
      </c>
      <c r="D15" s="79">
        <v>0</v>
      </c>
      <c r="E15" s="79">
        <v>0</v>
      </c>
      <c r="F15" s="78">
        <v>1</v>
      </c>
      <c r="G15" s="79">
        <v>4.6840000000000002</v>
      </c>
      <c r="H15" s="79">
        <v>28.103999999999999</v>
      </c>
      <c r="I15" s="80">
        <v>1</v>
      </c>
      <c r="J15" s="80">
        <v>4.6840000000000002</v>
      </c>
      <c r="K15" s="80">
        <v>28.103999999999999</v>
      </c>
      <c r="L15" s="81">
        <v>0</v>
      </c>
      <c r="M15" s="78">
        <v>0</v>
      </c>
      <c r="N15" s="78">
        <v>0</v>
      </c>
      <c r="O15" s="78">
        <v>0</v>
      </c>
      <c r="P15" s="79">
        <v>0</v>
      </c>
      <c r="Q15" s="79">
        <v>0</v>
      </c>
      <c r="R15" s="80">
        <v>0</v>
      </c>
      <c r="S15" s="80">
        <v>0</v>
      </c>
      <c r="T15" s="80">
        <v>0</v>
      </c>
      <c r="U15" s="81">
        <v>0</v>
      </c>
      <c r="V15" s="78">
        <v>0</v>
      </c>
      <c r="W15" s="78">
        <v>0</v>
      </c>
      <c r="X15" s="78">
        <v>0</v>
      </c>
      <c r="Y15" s="79">
        <v>0</v>
      </c>
      <c r="Z15" s="79">
        <v>0</v>
      </c>
      <c r="AA15" s="80">
        <v>0</v>
      </c>
      <c r="AB15" s="80">
        <v>0</v>
      </c>
      <c r="AC15" s="80">
        <v>0</v>
      </c>
      <c r="AD15" s="81">
        <v>0</v>
      </c>
      <c r="AE15" s="78">
        <v>0</v>
      </c>
      <c r="AF15" s="78">
        <v>0</v>
      </c>
      <c r="AG15" s="78">
        <v>0</v>
      </c>
      <c r="AH15" s="79">
        <v>0</v>
      </c>
      <c r="AI15" s="79">
        <v>0</v>
      </c>
      <c r="AJ15" s="78">
        <v>0</v>
      </c>
      <c r="AK15" s="78">
        <v>0</v>
      </c>
      <c r="AL15" s="78">
        <v>0</v>
      </c>
      <c r="AM15" s="81">
        <v>0</v>
      </c>
      <c r="AN15" s="78">
        <v>0</v>
      </c>
      <c r="AO15" s="82">
        <v>0</v>
      </c>
      <c r="AP15" s="78">
        <v>0</v>
      </c>
      <c r="AQ15" s="79">
        <v>0</v>
      </c>
      <c r="AR15" s="79">
        <v>0</v>
      </c>
      <c r="AS15" s="82">
        <v>0</v>
      </c>
      <c r="AT15" s="78">
        <v>0</v>
      </c>
      <c r="AU15" s="82">
        <v>0</v>
      </c>
      <c r="AV15" s="81">
        <v>0</v>
      </c>
      <c r="AW15" s="78">
        <v>0</v>
      </c>
      <c r="AX15" s="82">
        <v>0</v>
      </c>
      <c r="AY15" s="78">
        <v>0</v>
      </c>
      <c r="AZ15" s="79">
        <v>0</v>
      </c>
      <c r="BA15" s="79">
        <v>0</v>
      </c>
      <c r="BB15" s="82">
        <v>0</v>
      </c>
      <c r="BC15" s="78">
        <v>0</v>
      </c>
      <c r="BD15" s="82">
        <v>0</v>
      </c>
      <c r="BE15" s="83">
        <v>0</v>
      </c>
      <c r="BF15" s="83">
        <v>0</v>
      </c>
      <c r="BG15" s="83">
        <v>0</v>
      </c>
      <c r="BH15" s="83">
        <v>1</v>
      </c>
      <c r="BI15" s="84">
        <v>4.6840000000000002</v>
      </c>
      <c r="BJ15" s="84">
        <v>28.103999999999999</v>
      </c>
      <c r="BK15" s="83">
        <v>1</v>
      </c>
      <c r="BL15" s="84">
        <v>4.6840000000000002</v>
      </c>
      <c r="BM15" s="84">
        <v>28.103999999999999</v>
      </c>
      <c r="BN15" s="185">
        <f t="shared" si="0"/>
        <v>14.052</v>
      </c>
      <c r="BO15" s="188">
        <f t="shared" si="1"/>
        <v>14.1</v>
      </c>
    </row>
    <row r="16" spans="1:67" ht="16.5">
      <c r="A16" s="6">
        <v>9</v>
      </c>
      <c r="B16" s="77" t="s">
        <v>194</v>
      </c>
      <c r="C16" s="78">
        <v>0</v>
      </c>
      <c r="D16" s="79">
        <v>0</v>
      </c>
      <c r="E16" s="79">
        <v>0</v>
      </c>
      <c r="F16" s="78">
        <v>0</v>
      </c>
      <c r="G16" s="79">
        <v>0</v>
      </c>
      <c r="H16" s="79">
        <v>0</v>
      </c>
      <c r="I16" s="80">
        <v>0</v>
      </c>
      <c r="J16" s="80">
        <v>0</v>
      </c>
      <c r="K16" s="80">
        <v>0</v>
      </c>
      <c r="L16" s="81">
        <v>0</v>
      </c>
      <c r="M16" s="78">
        <v>0</v>
      </c>
      <c r="N16" s="78">
        <v>0</v>
      </c>
      <c r="O16" s="78">
        <v>0</v>
      </c>
      <c r="P16" s="79">
        <v>0</v>
      </c>
      <c r="Q16" s="79">
        <v>0</v>
      </c>
      <c r="R16" s="80">
        <v>0</v>
      </c>
      <c r="S16" s="80">
        <v>0</v>
      </c>
      <c r="T16" s="80">
        <v>0</v>
      </c>
      <c r="U16" s="81">
        <v>0</v>
      </c>
      <c r="V16" s="78">
        <v>0</v>
      </c>
      <c r="W16" s="78">
        <v>0</v>
      </c>
      <c r="X16" s="78">
        <v>5</v>
      </c>
      <c r="Y16" s="79">
        <v>23.42</v>
      </c>
      <c r="Z16" s="79">
        <v>140.52000000000001</v>
      </c>
      <c r="AA16" s="80">
        <v>5</v>
      </c>
      <c r="AB16" s="80">
        <v>23.42</v>
      </c>
      <c r="AC16" s="80">
        <v>140.52000000000001</v>
      </c>
      <c r="AD16" s="81">
        <v>0</v>
      </c>
      <c r="AE16" s="78">
        <v>0</v>
      </c>
      <c r="AF16" s="78">
        <v>0</v>
      </c>
      <c r="AG16" s="78">
        <v>0</v>
      </c>
      <c r="AH16" s="79">
        <v>0</v>
      </c>
      <c r="AI16" s="79">
        <v>0</v>
      </c>
      <c r="AJ16" s="78">
        <v>0</v>
      </c>
      <c r="AK16" s="78">
        <v>0</v>
      </c>
      <c r="AL16" s="78">
        <v>0</v>
      </c>
      <c r="AM16" s="81">
        <v>0</v>
      </c>
      <c r="AN16" s="78">
        <v>0</v>
      </c>
      <c r="AO16" s="82">
        <v>0</v>
      </c>
      <c r="AP16" s="78">
        <v>0</v>
      </c>
      <c r="AQ16" s="79">
        <v>0</v>
      </c>
      <c r="AR16" s="79">
        <v>0</v>
      </c>
      <c r="AS16" s="82">
        <v>0</v>
      </c>
      <c r="AT16" s="78">
        <v>0</v>
      </c>
      <c r="AU16" s="82">
        <v>0</v>
      </c>
      <c r="AV16" s="81">
        <v>0</v>
      </c>
      <c r="AW16" s="78">
        <v>0</v>
      </c>
      <c r="AX16" s="82">
        <v>0</v>
      </c>
      <c r="AY16" s="78">
        <v>0</v>
      </c>
      <c r="AZ16" s="79">
        <v>0</v>
      </c>
      <c r="BA16" s="79">
        <v>0</v>
      </c>
      <c r="BB16" s="82">
        <v>0</v>
      </c>
      <c r="BC16" s="78">
        <v>0</v>
      </c>
      <c r="BD16" s="82">
        <v>0</v>
      </c>
      <c r="BE16" s="83">
        <v>0</v>
      </c>
      <c r="BF16" s="83">
        <v>0</v>
      </c>
      <c r="BG16" s="83">
        <v>0</v>
      </c>
      <c r="BH16" s="83">
        <v>5</v>
      </c>
      <c r="BI16" s="84">
        <v>23.42</v>
      </c>
      <c r="BJ16" s="84">
        <v>140.52000000000001</v>
      </c>
      <c r="BK16" s="83">
        <v>5</v>
      </c>
      <c r="BL16" s="84">
        <v>23.42</v>
      </c>
      <c r="BM16" s="84">
        <v>140.52000000000001</v>
      </c>
      <c r="BN16" s="185">
        <f t="shared" si="0"/>
        <v>70.260000000000005</v>
      </c>
      <c r="BO16" s="188">
        <f t="shared" si="1"/>
        <v>70.3</v>
      </c>
    </row>
    <row r="17" spans="1:67" ht="16.5">
      <c r="A17" s="6">
        <v>10</v>
      </c>
      <c r="B17" s="77" t="s">
        <v>195</v>
      </c>
      <c r="C17" s="78">
        <v>0</v>
      </c>
      <c r="D17" s="79">
        <v>0</v>
      </c>
      <c r="E17" s="79">
        <v>0</v>
      </c>
      <c r="F17" s="78">
        <v>1</v>
      </c>
      <c r="G17" s="79">
        <v>4.6840000000000002</v>
      </c>
      <c r="H17" s="79">
        <v>28.103999999999999</v>
      </c>
      <c r="I17" s="80">
        <v>1</v>
      </c>
      <c r="J17" s="80">
        <v>4.6840000000000002</v>
      </c>
      <c r="K17" s="80">
        <v>28.103999999999999</v>
      </c>
      <c r="L17" s="81">
        <v>0</v>
      </c>
      <c r="M17" s="78">
        <v>0</v>
      </c>
      <c r="N17" s="78">
        <v>0</v>
      </c>
      <c r="O17" s="78">
        <v>0</v>
      </c>
      <c r="P17" s="79">
        <v>0</v>
      </c>
      <c r="Q17" s="79">
        <v>0</v>
      </c>
      <c r="R17" s="80">
        <v>0</v>
      </c>
      <c r="S17" s="80">
        <v>0</v>
      </c>
      <c r="T17" s="80">
        <v>0</v>
      </c>
      <c r="U17" s="81">
        <v>0</v>
      </c>
      <c r="V17" s="78">
        <v>0</v>
      </c>
      <c r="W17" s="78">
        <v>0</v>
      </c>
      <c r="X17" s="78">
        <v>0</v>
      </c>
      <c r="Y17" s="79">
        <v>0</v>
      </c>
      <c r="Z17" s="79">
        <v>0</v>
      </c>
      <c r="AA17" s="80">
        <v>0</v>
      </c>
      <c r="AB17" s="80">
        <v>0</v>
      </c>
      <c r="AC17" s="80">
        <v>0</v>
      </c>
      <c r="AD17" s="81">
        <v>0</v>
      </c>
      <c r="AE17" s="78">
        <v>0</v>
      </c>
      <c r="AF17" s="78">
        <v>0</v>
      </c>
      <c r="AG17" s="78">
        <v>0</v>
      </c>
      <c r="AH17" s="79">
        <v>0</v>
      </c>
      <c r="AI17" s="79">
        <v>0</v>
      </c>
      <c r="AJ17" s="78">
        <v>0</v>
      </c>
      <c r="AK17" s="78">
        <v>0</v>
      </c>
      <c r="AL17" s="78">
        <v>0</v>
      </c>
      <c r="AM17" s="81">
        <v>0</v>
      </c>
      <c r="AN17" s="78">
        <v>0</v>
      </c>
      <c r="AO17" s="82">
        <v>0</v>
      </c>
      <c r="AP17" s="78">
        <v>0</v>
      </c>
      <c r="AQ17" s="79">
        <v>0</v>
      </c>
      <c r="AR17" s="79">
        <v>0</v>
      </c>
      <c r="AS17" s="82">
        <v>0</v>
      </c>
      <c r="AT17" s="78">
        <v>0</v>
      </c>
      <c r="AU17" s="82">
        <v>0</v>
      </c>
      <c r="AV17" s="81">
        <v>0</v>
      </c>
      <c r="AW17" s="78">
        <v>0</v>
      </c>
      <c r="AX17" s="82">
        <v>0</v>
      </c>
      <c r="AY17" s="78">
        <v>0</v>
      </c>
      <c r="AZ17" s="79">
        <v>0</v>
      </c>
      <c r="BA17" s="79">
        <v>0</v>
      </c>
      <c r="BB17" s="82">
        <v>0</v>
      </c>
      <c r="BC17" s="78">
        <v>0</v>
      </c>
      <c r="BD17" s="82">
        <v>0</v>
      </c>
      <c r="BE17" s="83">
        <v>0</v>
      </c>
      <c r="BF17" s="83">
        <v>0</v>
      </c>
      <c r="BG17" s="83">
        <v>0</v>
      </c>
      <c r="BH17" s="83">
        <v>1</v>
      </c>
      <c r="BI17" s="84">
        <v>4.6840000000000002</v>
      </c>
      <c r="BJ17" s="84">
        <v>28.103999999999999</v>
      </c>
      <c r="BK17" s="83">
        <v>1</v>
      </c>
      <c r="BL17" s="84">
        <v>4.6840000000000002</v>
      </c>
      <c r="BM17" s="84">
        <v>28.103999999999999</v>
      </c>
      <c r="BN17" s="185">
        <f t="shared" si="0"/>
        <v>14.052</v>
      </c>
      <c r="BO17" s="188">
        <f t="shared" si="1"/>
        <v>14.1</v>
      </c>
    </row>
    <row r="18" spans="1:67" ht="16.5">
      <c r="A18" s="6">
        <v>11</v>
      </c>
      <c r="B18" s="77" t="s">
        <v>196</v>
      </c>
      <c r="C18" s="78">
        <v>0</v>
      </c>
      <c r="D18" s="79">
        <v>0</v>
      </c>
      <c r="E18" s="79">
        <v>0</v>
      </c>
      <c r="F18" s="78">
        <v>1</v>
      </c>
      <c r="G18" s="79">
        <v>4.6840000000000002</v>
      </c>
      <c r="H18" s="79">
        <v>28.103999999999999</v>
      </c>
      <c r="I18" s="80">
        <v>1</v>
      </c>
      <c r="J18" s="80">
        <v>4.6840000000000002</v>
      </c>
      <c r="K18" s="80">
        <v>28.103999999999999</v>
      </c>
      <c r="L18" s="81">
        <v>0</v>
      </c>
      <c r="M18" s="78">
        <v>0</v>
      </c>
      <c r="N18" s="78">
        <v>0</v>
      </c>
      <c r="O18" s="78">
        <v>0</v>
      </c>
      <c r="P18" s="79">
        <v>0</v>
      </c>
      <c r="Q18" s="79">
        <v>0</v>
      </c>
      <c r="R18" s="80">
        <v>0</v>
      </c>
      <c r="S18" s="80">
        <v>0</v>
      </c>
      <c r="T18" s="80">
        <v>0</v>
      </c>
      <c r="U18" s="81">
        <v>0</v>
      </c>
      <c r="V18" s="78">
        <v>0</v>
      </c>
      <c r="W18" s="78">
        <v>0</v>
      </c>
      <c r="X18" s="78">
        <v>0</v>
      </c>
      <c r="Y18" s="79">
        <v>0</v>
      </c>
      <c r="Z18" s="79">
        <v>0</v>
      </c>
      <c r="AA18" s="80">
        <v>0</v>
      </c>
      <c r="AB18" s="80">
        <v>0</v>
      </c>
      <c r="AC18" s="80">
        <v>0</v>
      </c>
      <c r="AD18" s="81">
        <v>0</v>
      </c>
      <c r="AE18" s="78">
        <v>0</v>
      </c>
      <c r="AF18" s="78">
        <v>0</v>
      </c>
      <c r="AG18" s="78">
        <v>0</v>
      </c>
      <c r="AH18" s="79">
        <v>0</v>
      </c>
      <c r="AI18" s="79">
        <v>0</v>
      </c>
      <c r="AJ18" s="78">
        <v>0</v>
      </c>
      <c r="AK18" s="78">
        <v>0</v>
      </c>
      <c r="AL18" s="78">
        <v>0</v>
      </c>
      <c r="AM18" s="81">
        <v>0</v>
      </c>
      <c r="AN18" s="78">
        <v>0</v>
      </c>
      <c r="AO18" s="82">
        <v>0</v>
      </c>
      <c r="AP18" s="78">
        <v>0</v>
      </c>
      <c r="AQ18" s="79">
        <v>0</v>
      </c>
      <c r="AR18" s="79">
        <v>0</v>
      </c>
      <c r="AS18" s="82">
        <v>0</v>
      </c>
      <c r="AT18" s="78">
        <v>0</v>
      </c>
      <c r="AU18" s="82">
        <v>0</v>
      </c>
      <c r="AV18" s="81">
        <v>0</v>
      </c>
      <c r="AW18" s="78">
        <v>0</v>
      </c>
      <c r="AX18" s="82">
        <v>0</v>
      </c>
      <c r="AY18" s="78">
        <v>0</v>
      </c>
      <c r="AZ18" s="79">
        <v>0</v>
      </c>
      <c r="BA18" s="79">
        <v>0</v>
      </c>
      <c r="BB18" s="82">
        <v>0</v>
      </c>
      <c r="BC18" s="78">
        <v>0</v>
      </c>
      <c r="BD18" s="82">
        <v>0</v>
      </c>
      <c r="BE18" s="83">
        <v>0</v>
      </c>
      <c r="BF18" s="83">
        <v>0</v>
      </c>
      <c r="BG18" s="83">
        <v>0</v>
      </c>
      <c r="BH18" s="83">
        <v>1</v>
      </c>
      <c r="BI18" s="84">
        <v>4.6840000000000002</v>
      </c>
      <c r="BJ18" s="84">
        <v>28.103999999999999</v>
      </c>
      <c r="BK18" s="83">
        <v>1</v>
      </c>
      <c r="BL18" s="84">
        <v>4.6840000000000002</v>
      </c>
      <c r="BM18" s="84">
        <v>28.103999999999999</v>
      </c>
      <c r="BN18" s="185">
        <f t="shared" si="0"/>
        <v>14.052</v>
      </c>
      <c r="BO18" s="188">
        <f t="shared" si="1"/>
        <v>14.1</v>
      </c>
    </row>
    <row r="19" spans="1:67" ht="16.5">
      <c r="A19" s="6">
        <v>12</v>
      </c>
      <c r="B19" s="77" t="s">
        <v>197</v>
      </c>
      <c r="C19" s="78">
        <v>0</v>
      </c>
      <c r="D19" s="79">
        <v>0</v>
      </c>
      <c r="E19" s="79">
        <v>0</v>
      </c>
      <c r="F19" s="78">
        <v>0</v>
      </c>
      <c r="G19" s="79">
        <v>0</v>
      </c>
      <c r="H19" s="79">
        <v>0</v>
      </c>
      <c r="I19" s="80">
        <v>0</v>
      </c>
      <c r="J19" s="80">
        <v>0</v>
      </c>
      <c r="K19" s="80">
        <v>0</v>
      </c>
      <c r="L19" s="81">
        <v>0</v>
      </c>
      <c r="M19" s="78">
        <v>0</v>
      </c>
      <c r="N19" s="78">
        <v>0</v>
      </c>
      <c r="O19" s="78">
        <v>0</v>
      </c>
      <c r="P19" s="79">
        <v>0</v>
      </c>
      <c r="Q19" s="79">
        <v>0</v>
      </c>
      <c r="R19" s="80">
        <v>0</v>
      </c>
      <c r="S19" s="80">
        <v>0</v>
      </c>
      <c r="T19" s="80">
        <v>0</v>
      </c>
      <c r="U19" s="81">
        <v>0</v>
      </c>
      <c r="V19" s="78">
        <v>0</v>
      </c>
      <c r="W19" s="78">
        <v>0</v>
      </c>
      <c r="X19" s="78">
        <v>0</v>
      </c>
      <c r="Y19" s="79">
        <v>0</v>
      </c>
      <c r="Z19" s="79">
        <v>0</v>
      </c>
      <c r="AA19" s="80">
        <v>0</v>
      </c>
      <c r="AB19" s="80">
        <v>0</v>
      </c>
      <c r="AC19" s="80">
        <v>0</v>
      </c>
      <c r="AD19" s="81">
        <v>0</v>
      </c>
      <c r="AE19" s="78">
        <v>0</v>
      </c>
      <c r="AF19" s="78">
        <v>0</v>
      </c>
      <c r="AG19" s="78">
        <v>0</v>
      </c>
      <c r="AH19" s="79">
        <v>0</v>
      </c>
      <c r="AI19" s="79">
        <v>0</v>
      </c>
      <c r="AJ19" s="78">
        <v>0</v>
      </c>
      <c r="AK19" s="78">
        <v>0</v>
      </c>
      <c r="AL19" s="78">
        <v>0</v>
      </c>
      <c r="AM19" s="81">
        <v>0</v>
      </c>
      <c r="AN19" s="78">
        <v>0</v>
      </c>
      <c r="AO19" s="82">
        <v>0</v>
      </c>
      <c r="AP19" s="78">
        <v>0</v>
      </c>
      <c r="AQ19" s="79">
        <v>0</v>
      </c>
      <c r="AR19" s="79">
        <v>0</v>
      </c>
      <c r="AS19" s="82">
        <v>0</v>
      </c>
      <c r="AT19" s="78">
        <v>0</v>
      </c>
      <c r="AU19" s="82">
        <v>0</v>
      </c>
      <c r="AV19" s="81">
        <v>0</v>
      </c>
      <c r="AW19" s="78">
        <v>0</v>
      </c>
      <c r="AX19" s="82">
        <v>0</v>
      </c>
      <c r="AY19" s="78">
        <v>0</v>
      </c>
      <c r="AZ19" s="79">
        <v>0</v>
      </c>
      <c r="BA19" s="79">
        <v>0</v>
      </c>
      <c r="BB19" s="82">
        <v>0</v>
      </c>
      <c r="BC19" s="78">
        <v>0</v>
      </c>
      <c r="BD19" s="82">
        <v>0</v>
      </c>
      <c r="BE19" s="83">
        <v>0</v>
      </c>
      <c r="BF19" s="83">
        <v>0</v>
      </c>
      <c r="BG19" s="83">
        <v>0</v>
      </c>
      <c r="BH19" s="83">
        <v>0</v>
      </c>
      <c r="BI19" s="84">
        <v>0</v>
      </c>
      <c r="BJ19" s="84">
        <v>0</v>
      </c>
      <c r="BK19" s="83">
        <v>0</v>
      </c>
      <c r="BL19" s="84">
        <v>0</v>
      </c>
      <c r="BM19" s="84">
        <v>0</v>
      </c>
      <c r="BN19" s="185">
        <f t="shared" si="0"/>
        <v>0</v>
      </c>
      <c r="BO19" s="188">
        <f t="shared" si="1"/>
        <v>0</v>
      </c>
    </row>
    <row r="20" spans="1:67" ht="16.5">
      <c r="A20" s="6">
        <v>13</v>
      </c>
      <c r="B20" s="77" t="s">
        <v>198</v>
      </c>
      <c r="C20" s="78">
        <v>0</v>
      </c>
      <c r="D20" s="79">
        <v>0</v>
      </c>
      <c r="E20" s="79">
        <v>0</v>
      </c>
      <c r="F20" s="78">
        <v>0</v>
      </c>
      <c r="G20" s="79">
        <v>0</v>
      </c>
      <c r="H20" s="79">
        <v>0</v>
      </c>
      <c r="I20" s="80">
        <v>0</v>
      </c>
      <c r="J20" s="80">
        <v>0</v>
      </c>
      <c r="K20" s="80">
        <v>0</v>
      </c>
      <c r="L20" s="81">
        <v>0</v>
      </c>
      <c r="M20" s="78">
        <v>0</v>
      </c>
      <c r="N20" s="78">
        <v>0</v>
      </c>
      <c r="O20" s="78">
        <v>0</v>
      </c>
      <c r="P20" s="79">
        <v>0</v>
      </c>
      <c r="Q20" s="79">
        <v>0</v>
      </c>
      <c r="R20" s="80">
        <v>0</v>
      </c>
      <c r="S20" s="80">
        <v>0</v>
      </c>
      <c r="T20" s="80">
        <v>0</v>
      </c>
      <c r="U20" s="81">
        <v>0</v>
      </c>
      <c r="V20" s="78">
        <v>0</v>
      </c>
      <c r="W20" s="78">
        <v>0</v>
      </c>
      <c r="X20" s="78">
        <v>0</v>
      </c>
      <c r="Y20" s="79">
        <v>0</v>
      </c>
      <c r="Z20" s="79">
        <v>0</v>
      </c>
      <c r="AA20" s="80">
        <v>0</v>
      </c>
      <c r="AB20" s="80">
        <v>0</v>
      </c>
      <c r="AC20" s="80">
        <v>0</v>
      </c>
      <c r="AD20" s="81">
        <v>0</v>
      </c>
      <c r="AE20" s="78">
        <v>0</v>
      </c>
      <c r="AF20" s="78">
        <v>0</v>
      </c>
      <c r="AG20" s="78">
        <v>0</v>
      </c>
      <c r="AH20" s="79">
        <v>0</v>
      </c>
      <c r="AI20" s="79">
        <v>0</v>
      </c>
      <c r="AJ20" s="78">
        <v>0</v>
      </c>
      <c r="AK20" s="78">
        <v>0</v>
      </c>
      <c r="AL20" s="78">
        <v>0</v>
      </c>
      <c r="AM20" s="81">
        <v>0</v>
      </c>
      <c r="AN20" s="78">
        <v>0</v>
      </c>
      <c r="AO20" s="82">
        <v>0</v>
      </c>
      <c r="AP20" s="78">
        <v>0</v>
      </c>
      <c r="AQ20" s="79">
        <v>0</v>
      </c>
      <c r="AR20" s="79">
        <v>0</v>
      </c>
      <c r="AS20" s="82">
        <v>0</v>
      </c>
      <c r="AT20" s="78">
        <v>0</v>
      </c>
      <c r="AU20" s="82">
        <v>0</v>
      </c>
      <c r="AV20" s="81">
        <v>0</v>
      </c>
      <c r="AW20" s="78">
        <v>0</v>
      </c>
      <c r="AX20" s="82">
        <v>0</v>
      </c>
      <c r="AY20" s="78">
        <v>0</v>
      </c>
      <c r="AZ20" s="79">
        <v>0</v>
      </c>
      <c r="BA20" s="79">
        <v>0</v>
      </c>
      <c r="BB20" s="82">
        <v>0</v>
      </c>
      <c r="BC20" s="78">
        <v>0</v>
      </c>
      <c r="BD20" s="82">
        <v>0</v>
      </c>
      <c r="BE20" s="83">
        <v>0</v>
      </c>
      <c r="BF20" s="83">
        <v>0</v>
      </c>
      <c r="BG20" s="83">
        <v>0</v>
      </c>
      <c r="BH20" s="83">
        <v>0</v>
      </c>
      <c r="BI20" s="84">
        <v>0</v>
      </c>
      <c r="BJ20" s="84">
        <v>0</v>
      </c>
      <c r="BK20" s="83">
        <v>0</v>
      </c>
      <c r="BL20" s="84">
        <v>0</v>
      </c>
      <c r="BM20" s="84">
        <v>0</v>
      </c>
      <c r="BN20" s="185">
        <f t="shared" si="0"/>
        <v>0</v>
      </c>
      <c r="BO20" s="188">
        <f t="shared" si="1"/>
        <v>0</v>
      </c>
    </row>
    <row r="21" spans="1:67" ht="16.5">
      <c r="A21" s="6">
        <v>14</v>
      </c>
      <c r="B21" s="77" t="s">
        <v>199</v>
      </c>
      <c r="C21" s="78">
        <v>0</v>
      </c>
      <c r="D21" s="79">
        <v>0</v>
      </c>
      <c r="E21" s="79">
        <v>0</v>
      </c>
      <c r="F21" s="78">
        <v>0</v>
      </c>
      <c r="G21" s="79">
        <v>0</v>
      </c>
      <c r="H21" s="79">
        <v>0</v>
      </c>
      <c r="I21" s="80">
        <v>0</v>
      </c>
      <c r="J21" s="80">
        <v>0</v>
      </c>
      <c r="K21" s="80">
        <v>0</v>
      </c>
      <c r="L21" s="81">
        <v>0</v>
      </c>
      <c r="M21" s="78">
        <v>0</v>
      </c>
      <c r="N21" s="78">
        <v>0</v>
      </c>
      <c r="O21" s="78">
        <v>0</v>
      </c>
      <c r="P21" s="79">
        <v>0</v>
      </c>
      <c r="Q21" s="79">
        <v>0</v>
      </c>
      <c r="R21" s="80">
        <v>0</v>
      </c>
      <c r="S21" s="80">
        <v>0</v>
      </c>
      <c r="T21" s="80">
        <v>0</v>
      </c>
      <c r="U21" s="81">
        <v>0</v>
      </c>
      <c r="V21" s="78">
        <v>0</v>
      </c>
      <c r="W21" s="78">
        <v>0</v>
      </c>
      <c r="X21" s="78">
        <v>0</v>
      </c>
      <c r="Y21" s="79">
        <v>0</v>
      </c>
      <c r="Z21" s="79">
        <v>0</v>
      </c>
      <c r="AA21" s="80">
        <v>0</v>
      </c>
      <c r="AB21" s="80">
        <v>0</v>
      </c>
      <c r="AC21" s="80">
        <v>0</v>
      </c>
      <c r="AD21" s="81">
        <v>0</v>
      </c>
      <c r="AE21" s="78">
        <v>0</v>
      </c>
      <c r="AF21" s="78">
        <v>0</v>
      </c>
      <c r="AG21" s="78">
        <v>0</v>
      </c>
      <c r="AH21" s="79">
        <v>0</v>
      </c>
      <c r="AI21" s="79">
        <v>0</v>
      </c>
      <c r="AJ21" s="78">
        <v>0</v>
      </c>
      <c r="AK21" s="78">
        <v>0</v>
      </c>
      <c r="AL21" s="78">
        <v>0</v>
      </c>
      <c r="AM21" s="81">
        <v>0</v>
      </c>
      <c r="AN21" s="78">
        <v>0</v>
      </c>
      <c r="AO21" s="82">
        <v>0</v>
      </c>
      <c r="AP21" s="78">
        <v>0</v>
      </c>
      <c r="AQ21" s="79">
        <v>0</v>
      </c>
      <c r="AR21" s="79">
        <v>0</v>
      </c>
      <c r="AS21" s="82">
        <v>0</v>
      </c>
      <c r="AT21" s="78">
        <v>0</v>
      </c>
      <c r="AU21" s="82">
        <v>0</v>
      </c>
      <c r="AV21" s="81">
        <v>0</v>
      </c>
      <c r="AW21" s="78">
        <v>0</v>
      </c>
      <c r="AX21" s="82">
        <v>0</v>
      </c>
      <c r="AY21" s="78">
        <v>0</v>
      </c>
      <c r="AZ21" s="79">
        <v>0</v>
      </c>
      <c r="BA21" s="79">
        <v>0</v>
      </c>
      <c r="BB21" s="82">
        <v>0</v>
      </c>
      <c r="BC21" s="78">
        <v>0</v>
      </c>
      <c r="BD21" s="82">
        <v>0</v>
      </c>
      <c r="BE21" s="83">
        <v>0</v>
      </c>
      <c r="BF21" s="83">
        <v>0</v>
      </c>
      <c r="BG21" s="83">
        <v>0</v>
      </c>
      <c r="BH21" s="83">
        <v>0</v>
      </c>
      <c r="BI21" s="84">
        <v>0</v>
      </c>
      <c r="BJ21" s="84">
        <v>0</v>
      </c>
      <c r="BK21" s="83">
        <v>0</v>
      </c>
      <c r="BL21" s="84">
        <v>0</v>
      </c>
      <c r="BM21" s="84">
        <v>0</v>
      </c>
      <c r="BN21" s="185">
        <f t="shared" si="0"/>
        <v>0</v>
      </c>
      <c r="BO21" s="188">
        <f t="shared" si="1"/>
        <v>0</v>
      </c>
    </row>
    <row r="22" spans="1:67" ht="16.5">
      <c r="A22" s="6">
        <v>15</v>
      </c>
      <c r="B22" s="77" t="s">
        <v>200</v>
      </c>
      <c r="C22" s="78">
        <v>0</v>
      </c>
      <c r="D22" s="79">
        <v>0</v>
      </c>
      <c r="E22" s="79">
        <v>0</v>
      </c>
      <c r="F22" s="78">
        <v>0</v>
      </c>
      <c r="G22" s="79">
        <v>0</v>
      </c>
      <c r="H22" s="79">
        <v>0</v>
      </c>
      <c r="I22" s="80">
        <v>0</v>
      </c>
      <c r="J22" s="80">
        <v>0</v>
      </c>
      <c r="K22" s="80">
        <v>0</v>
      </c>
      <c r="L22" s="81">
        <v>0</v>
      </c>
      <c r="M22" s="78">
        <v>0</v>
      </c>
      <c r="N22" s="78">
        <v>0</v>
      </c>
      <c r="O22" s="78">
        <v>0</v>
      </c>
      <c r="P22" s="79">
        <v>0</v>
      </c>
      <c r="Q22" s="79">
        <v>0</v>
      </c>
      <c r="R22" s="80">
        <v>0</v>
      </c>
      <c r="S22" s="80">
        <v>0</v>
      </c>
      <c r="T22" s="80">
        <v>0</v>
      </c>
      <c r="U22" s="81">
        <v>0</v>
      </c>
      <c r="V22" s="78">
        <v>0</v>
      </c>
      <c r="W22" s="78">
        <v>0</v>
      </c>
      <c r="X22" s="78">
        <v>0</v>
      </c>
      <c r="Y22" s="79">
        <v>0</v>
      </c>
      <c r="Z22" s="79">
        <v>0</v>
      </c>
      <c r="AA22" s="80">
        <v>0</v>
      </c>
      <c r="AB22" s="80">
        <v>0</v>
      </c>
      <c r="AC22" s="80">
        <v>0</v>
      </c>
      <c r="AD22" s="81">
        <v>0</v>
      </c>
      <c r="AE22" s="78">
        <v>0</v>
      </c>
      <c r="AF22" s="78">
        <v>0</v>
      </c>
      <c r="AG22" s="78">
        <v>0</v>
      </c>
      <c r="AH22" s="79">
        <v>0</v>
      </c>
      <c r="AI22" s="79">
        <v>0</v>
      </c>
      <c r="AJ22" s="78">
        <v>0</v>
      </c>
      <c r="AK22" s="78">
        <v>0</v>
      </c>
      <c r="AL22" s="78">
        <v>0</v>
      </c>
      <c r="AM22" s="81">
        <v>0</v>
      </c>
      <c r="AN22" s="78">
        <v>0</v>
      </c>
      <c r="AO22" s="82">
        <v>0</v>
      </c>
      <c r="AP22" s="78">
        <v>0</v>
      </c>
      <c r="AQ22" s="79">
        <v>0</v>
      </c>
      <c r="AR22" s="79">
        <v>0</v>
      </c>
      <c r="AS22" s="82">
        <v>0</v>
      </c>
      <c r="AT22" s="78">
        <v>0</v>
      </c>
      <c r="AU22" s="82">
        <v>0</v>
      </c>
      <c r="AV22" s="81">
        <v>0</v>
      </c>
      <c r="AW22" s="78">
        <v>0</v>
      </c>
      <c r="AX22" s="82">
        <v>0</v>
      </c>
      <c r="AY22" s="78">
        <v>0</v>
      </c>
      <c r="AZ22" s="79">
        <v>0</v>
      </c>
      <c r="BA22" s="79">
        <v>0</v>
      </c>
      <c r="BB22" s="82">
        <v>0</v>
      </c>
      <c r="BC22" s="78">
        <v>0</v>
      </c>
      <c r="BD22" s="82">
        <v>0</v>
      </c>
      <c r="BE22" s="83">
        <v>0</v>
      </c>
      <c r="BF22" s="83">
        <v>0</v>
      </c>
      <c r="BG22" s="83">
        <v>0</v>
      </c>
      <c r="BH22" s="83">
        <v>0</v>
      </c>
      <c r="BI22" s="84">
        <v>0</v>
      </c>
      <c r="BJ22" s="84">
        <v>0</v>
      </c>
      <c r="BK22" s="83">
        <v>0</v>
      </c>
      <c r="BL22" s="84">
        <v>0</v>
      </c>
      <c r="BM22" s="84">
        <v>0</v>
      </c>
      <c r="BN22" s="185">
        <f t="shared" si="0"/>
        <v>0</v>
      </c>
      <c r="BO22" s="188">
        <f t="shared" si="1"/>
        <v>0</v>
      </c>
    </row>
    <row r="23" spans="1:67" ht="16.5">
      <c r="A23" s="6">
        <v>16</v>
      </c>
      <c r="B23" s="77" t="s">
        <v>201</v>
      </c>
      <c r="C23" s="78">
        <v>0</v>
      </c>
      <c r="D23" s="79">
        <v>0</v>
      </c>
      <c r="E23" s="79">
        <v>0</v>
      </c>
      <c r="F23" s="78">
        <v>0</v>
      </c>
      <c r="G23" s="79">
        <v>0</v>
      </c>
      <c r="H23" s="79">
        <v>0</v>
      </c>
      <c r="I23" s="80">
        <v>0</v>
      </c>
      <c r="J23" s="80">
        <v>0</v>
      </c>
      <c r="K23" s="80">
        <v>0</v>
      </c>
      <c r="L23" s="81">
        <v>0</v>
      </c>
      <c r="M23" s="78">
        <v>0</v>
      </c>
      <c r="N23" s="78">
        <v>0</v>
      </c>
      <c r="O23" s="78">
        <v>0</v>
      </c>
      <c r="P23" s="79">
        <v>0</v>
      </c>
      <c r="Q23" s="79">
        <v>0</v>
      </c>
      <c r="R23" s="80">
        <v>0</v>
      </c>
      <c r="S23" s="80">
        <v>0</v>
      </c>
      <c r="T23" s="80">
        <v>0</v>
      </c>
      <c r="U23" s="81">
        <v>0</v>
      </c>
      <c r="V23" s="78">
        <v>0</v>
      </c>
      <c r="W23" s="78">
        <v>0</v>
      </c>
      <c r="X23" s="78">
        <v>0</v>
      </c>
      <c r="Y23" s="79">
        <v>0</v>
      </c>
      <c r="Z23" s="79">
        <v>0</v>
      </c>
      <c r="AA23" s="80">
        <v>0</v>
      </c>
      <c r="AB23" s="80">
        <v>0</v>
      </c>
      <c r="AC23" s="80">
        <v>0</v>
      </c>
      <c r="AD23" s="81">
        <v>0</v>
      </c>
      <c r="AE23" s="78">
        <v>0</v>
      </c>
      <c r="AF23" s="78">
        <v>0</v>
      </c>
      <c r="AG23" s="78">
        <v>0</v>
      </c>
      <c r="AH23" s="79">
        <v>0</v>
      </c>
      <c r="AI23" s="79">
        <v>0</v>
      </c>
      <c r="AJ23" s="78">
        <v>0</v>
      </c>
      <c r="AK23" s="78">
        <v>0</v>
      </c>
      <c r="AL23" s="78">
        <v>0</v>
      </c>
      <c r="AM23" s="81">
        <v>0</v>
      </c>
      <c r="AN23" s="78">
        <v>0</v>
      </c>
      <c r="AO23" s="82">
        <v>0</v>
      </c>
      <c r="AP23" s="78">
        <v>0</v>
      </c>
      <c r="AQ23" s="79">
        <v>0</v>
      </c>
      <c r="AR23" s="79">
        <v>0</v>
      </c>
      <c r="AS23" s="82">
        <v>0</v>
      </c>
      <c r="AT23" s="78">
        <v>0</v>
      </c>
      <c r="AU23" s="82">
        <v>0</v>
      </c>
      <c r="AV23" s="81">
        <v>0</v>
      </c>
      <c r="AW23" s="78">
        <v>0</v>
      </c>
      <c r="AX23" s="82">
        <v>0</v>
      </c>
      <c r="AY23" s="78">
        <v>0</v>
      </c>
      <c r="AZ23" s="79">
        <v>0</v>
      </c>
      <c r="BA23" s="79">
        <v>0</v>
      </c>
      <c r="BB23" s="82">
        <v>0</v>
      </c>
      <c r="BC23" s="78">
        <v>0</v>
      </c>
      <c r="BD23" s="82">
        <v>0</v>
      </c>
      <c r="BE23" s="83">
        <v>0</v>
      </c>
      <c r="BF23" s="83">
        <v>0</v>
      </c>
      <c r="BG23" s="83">
        <v>0</v>
      </c>
      <c r="BH23" s="83">
        <v>0</v>
      </c>
      <c r="BI23" s="84">
        <v>0</v>
      </c>
      <c r="BJ23" s="84">
        <v>0</v>
      </c>
      <c r="BK23" s="83">
        <v>0</v>
      </c>
      <c r="BL23" s="84">
        <v>0</v>
      </c>
      <c r="BM23" s="84">
        <v>0</v>
      </c>
      <c r="BN23" s="185">
        <f t="shared" si="0"/>
        <v>0</v>
      </c>
      <c r="BO23" s="188">
        <f t="shared" si="1"/>
        <v>0</v>
      </c>
    </row>
    <row r="24" spans="1:67" ht="16.5">
      <c r="A24" s="6">
        <v>17</v>
      </c>
      <c r="B24" s="77" t="s">
        <v>202</v>
      </c>
      <c r="C24" s="78">
        <v>0</v>
      </c>
      <c r="D24" s="79">
        <v>0</v>
      </c>
      <c r="E24" s="79">
        <v>0</v>
      </c>
      <c r="F24" s="78">
        <v>1</v>
      </c>
      <c r="G24" s="79">
        <v>4.6840000000000002</v>
      </c>
      <c r="H24" s="79">
        <v>28.103999999999999</v>
      </c>
      <c r="I24" s="80">
        <v>1</v>
      </c>
      <c r="J24" s="80">
        <v>4.6840000000000002</v>
      </c>
      <c r="K24" s="80">
        <v>28.103999999999999</v>
      </c>
      <c r="L24" s="81">
        <v>0</v>
      </c>
      <c r="M24" s="78">
        <v>0</v>
      </c>
      <c r="N24" s="78">
        <v>0</v>
      </c>
      <c r="O24" s="78">
        <v>1</v>
      </c>
      <c r="P24" s="79">
        <v>4.6840000000000002</v>
      </c>
      <c r="Q24" s="79">
        <v>28.103999999999999</v>
      </c>
      <c r="R24" s="80">
        <v>1</v>
      </c>
      <c r="S24" s="80">
        <v>4.6840000000000002</v>
      </c>
      <c r="T24" s="80">
        <v>28.103999999999999</v>
      </c>
      <c r="U24" s="81">
        <v>0</v>
      </c>
      <c r="V24" s="78">
        <v>0</v>
      </c>
      <c r="W24" s="78">
        <v>0</v>
      </c>
      <c r="X24" s="78">
        <v>0</v>
      </c>
      <c r="Y24" s="79">
        <v>0</v>
      </c>
      <c r="Z24" s="79">
        <v>0</v>
      </c>
      <c r="AA24" s="80">
        <v>0</v>
      </c>
      <c r="AB24" s="80">
        <v>0</v>
      </c>
      <c r="AC24" s="80">
        <v>0</v>
      </c>
      <c r="AD24" s="81">
        <v>0</v>
      </c>
      <c r="AE24" s="78">
        <v>0</v>
      </c>
      <c r="AF24" s="78">
        <v>0</v>
      </c>
      <c r="AG24" s="78">
        <v>0</v>
      </c>
      <c r="AH24" s="79">
        <v>0</v>
      </c>
      <c r="AI24" s="79">
        <v>0</v>
      </c>
      <c r="AJ24" s="78">
        <v>0</v>
      </c>
      <c r="AK24" s="78">
        <v>0</v>
      </c>
      <c r="AL24" s="78">
        <v>0</v>
      </c>
      <c r="AM24" s="81">
        <v>0</v>
      </c>
      <c r="AN24" s="78">
        <v>0</v>
      </c>
      <c r="AO24" s="82">
        <v>0</v>
      </c>
      <c r="AP24" s="78">
        <v>0</v>
      </c>
      <c r="AQ24" s="79">
        <v>0</v>
      </c>
      <c r="AR24" s="79">
        <v>0</v>
      </c>
      <c r="AS24" s="82">
        <v>0</v>
      </c>
      <c r="AT24" s="78">
        <v>0</v>
      </c>
      <c r="AU24" s="82">
        <v>0</v>
      </c>
      <c r="AV24" s="81">
        <v>0</v>
      </c>
      <c r="AW24" s="78">
        <v>0</v>
      </c>
      <c r="AX24" s="82">
        <v>0</v>
      </c>
      <c r="AY24" s="78">
        <v>0</v>
      </c>
      <c r="AZ24" s="79">
        <v>0</v>
      </c>
      <c r="BA24" s="79">
        <v>0</v>
      </c>
      <c r="BB24" s="82">
        <v>0</v>
      </c>
      <c r="BC24" s="78">
        <v>0</v>
      </c>
      <c r="BD24" s="82">
        <v>0</v>
      </c>
      <c r="BE24" s="83">
        <v>0</v>
      </c>
      <c r="BF24" s="83">
        <v>0</v>
      </c>
      <c r="BG24" s="83">
        <v>0</v>
      </c>
      <c r="BH24" s="83">
        <v>1</v>
      </c>
      <c r="BI24" s="84">
        <v>4.6840000000000002</v>
      </c>
      <c r="BJ24" s="84">
        <v>28.103999999999999</v>
      </c>
      <c r="BK24" s="83">
        <v>1</v>
      </c>
      <c r="BL24" s="84">
        <v>4.6840000000000002</v>
      </c>
      <c r="BM24" s="84">
        <v>28.103999999999999</v>
      </c>
      <c r="BN24" s="185">
        <f t="shared" si="0"/>
        <v>14.052</v>
      </c>
      <c r="BO24" s="188">
        <f t="shared" si="1"/>
        <v>14.1</v>
      </c>
    </row>
    <row r="25" spans="1:67" ht="16.5">
      <c r="A25" s="6">
        <v>18</v>
      </c>
      <c r="B25" s="77" t="s">
        <v>203</v>
      </c>
      <c r="C25" s="78">
        <v>0</v>
      </c>
      <c r="D25" s="79">
        <v>0</v>
      </c>
      <c r="E25" s="79">
        <v>0</v>
      </c>
      <c r="F25" s="78">
        <v>2</v>
      </c>
      <c r="G25" s="79">
        <v>9.3680000000000003</v>
      </c>
      <c r="H25" s="79">
        <v>56.207999999999998</v>
      </c>
      <c r="I25" s="80">
        <v>2</v>
      </c>
      <c r="J25" s="80">
        <v>9.3680000000000003</v>
      </c>
      <c r="K25" s="80">
        <v>56.207999999999998</v>
      </c>
      <c r="L25" s="81">
        <v>0</v>
      </c>
      <c r="M25" s="78">
        <v>0</v>
      </c>
      <c r="N25" s="78">
        <v>0</v>
      </c>
      <c r="O25" s="78">
        <v>1</v>
      </c>
      <c r="P25" s="79">
        <v>4.6840000000000002</v>
      </c>
      <c r="Q25" s="79">
        <v>28.103999999999999</v>
      </c>
      <c r="R25" s="80">
        <v>1</v>
      </c>
      <c r="S25" s="80">
        <v>4.6840000000000002</v>
      </c>
      <c r="T25" s="80">
        <v>28.103999999999999</v>
      </c>
      <c r="U25" s="81">
        <v>0</v>
      </c>
      <c r="V25" s="78">
        <v>0</v>
      </c>
      <c r="W25" s="78">
        <v>0</v>
      </c>
      <c r="X25" s="78">
        <v>0</v>
      </c>
      <c r="Y25" s="79">
        <v>0</v>
      </c>
      <c r="Z25" s="79">
        <v>0</v>
      </c>
      <c r="AA25" s="80">
        <v>0</v>
      </c>
      <c r="AB25" s="80">
        <v>0</v>
      </c>
      <c r="AC25" s="80">
        <v>0</v>
      </c>
      <c r="AD25" s="81">
        <v>0</v>
      </c>
      <c r="AE25" s="78">
        <v>0</v>
      </c>
      <c r="AF25" s="78">
        <v>0</v>
      </c>
      <c r="AG25" s="78">
        <v>0</v>
      </c>
      <c r="AH25" s="79">
        <v>0</v>
      </c>
      <c r="AI25" s="79">
        <v>0</v>
      </c>
      <c r="AJ25" s="78">
        <v>0</v>
      </c>
      <c r="AK25" s="78">
        <v>0</v>
      </c>
      <c r="AL25" s="78">
        <v>0</v>
      </c>
      <c r="AM25" s="81">
        <v>0</v>
      </c>
      <c r="AN25" s="78">
        <v>0</v>
      </c>
      <c r="AO25" s="82">
        <v>0</v>
      </c>
      <c r="AP25" s="78">
        <v>0</v>
      </c>
      <c r="AQ25" s="79">
        <v>0</v>
      </c>
      <c r="AR25" s="79">
        <v>0</v>
      </c>
      <c r="AS25" s="82">
        <v>0</v>
      </c>
      <c r="AT25" s="78">
        <v>0</v>
      </c>
      <c r="AU25" s="82">
        <v>0</v>
      </c>
      <c r="AV25" s="81">
        <v>0</v>
      </c>
      <c r="AW25" s="78">
        <v>0</v>
      </c>
      <c r="AX25" s="82">
        <v>0</v>
      </c>
      <c r="AY25" s="78">
        <v>0</v>
      </c>
      <c r="AZ25" s="79">
        <v>0</v>
      </c>
      <c r="BA25" s="79">
        <v>0</v>
      </c>
      <c r="BB25" s="82">
        <v>0</v>
      </c>
      <c r="BC25" s="78">
        <v>0</v>
      </c>
      <c r="BD25" s="82">
        <v>0</v>
      </c>
      <c r="BE25" s="83">
        <v>0</v>
      </c>
      <c r="BF25" s="83">
        <v>0</v>
      </c>
      <c r="BG25" s="83">
        <v>0</v>
      </c>
      <c r="BH25" s="83">
        <v>2</v>
      </c>
      <c r="BI25" s="84">
        <v>9.3680000000000003</v>
      </c>
      <c r="BJ25" s="84">
        <v>56.207999999999998</v>
      </c>
      <c r="BK25" s="83">
        <v>2</v>
      </c>
      <c r="BL25" s="84">
        <v>9.3680000000000003</v>
      </c>
      <c r="BM25" s="84">
        <v>56.207999999999998</v>
      </c>
      <c r="BN25" s="185">
        <f t="shared" si="0"/>
        <v>28.103999999999999</v>
      </c>
      <c r="BO25" s="188">
        <f t="shared" si="1"/>
        <v>28.1</v>
      </c>
    </row>
    <row r="26" spans="1:67" ht="16.5">
      <c r="A26" s="6">
        <v>19</v>
      </c>
      <c r="B26" s="77" t="s">
        <v>204</v>
      </c>
      <c r="C26" s="78">
        <v>0</v>
      </c>
      <c r="D26" s="79">
        <v>0</v>
      </c>
      <c r="E26" s="79">
        <v>0</v>
      </c>
      <c r="F26" s="78">
        <v>0</v>
      </c>
      <c r="G26" s="79">
        <v>0</v>
      </c>
      <c r="H26" s="79">
        <v>0</v>
      </c>
      <c r="I26" s="80">
        <v>0</v>
      </c>
      <c r="J26" s="80">
        <v>0</v>
      </c>
      <c r="K26" s="80">
        <v>0</v>
      </c>
      <c r="L26" s="81">
        <v>0</v>
      </c>
      <c r="M26" s="78">
        <v>0</v>
      </c>
      <c r="N26" s="78">
        <v>0</v>
      </c>
      <c r="O26" s="78">
        <v>0</v>
      </c>
      <c r="P26" s="79">
        <v>0</v>
      </c>
      <c r="Q26" s="79">
        <v>0</v>
      </c>
      <c r="R26" s="80">
        <v>0</v>
      </c>
      <c r="S26" s="80">
        <v>0</v>
      </c>
      <c r="T26" s="80">
        <v>0</v>
      </c>
      <c r="U26" s="81">
        <v>0</v>
      </c>
      <c r="V26" s="78">
        <v>0</v>
      </c>
      <c r="W26" s="78">
        <v>0</v>
      </c>
      <c r="X26" s="78">
        <v>0</v>
      </c>
      <c r="Y26" s="79">
        <v>0</v>
      </c>
      <c r="Z26" s="79">
        <v>0</v>
      </c>
      <c r="AA26" s="80">
        <v>0</v>
      </c>
      <c r="AB26" s="80">
        <v>0</v>
      </c>
      <c r="AC26" s="80">
        <v>0</v>
      </c>
      <c r="AD26" s="81">
        <v>0</v>
      </c>
      <c r="AE26" s="78">
        <v>0</v>
      </c>
      <c r="AF26" s="78">
        <v>0</v>
      </c>
      <c r="AG26" s="78">
        <v>0</v>
      </c>
      <c r="AH26" s="79">
        <v>0</v>
      </c>
      <c r="AI26" s="79">
        <v>0</v>
      </c>
      <c r="AJ26" s="78">
        <v>0</v>
      </c>
      <c r="AK26" s="78">
        <v>0</v>
      </c>
      <c r="AL26" s="78">
        <v>0</v>
      </c>
      <c r="AM26" s="81">
        <v>0</v>
      </c>
      <c r="AN26" s="78">
        <v>0</v>
      </c>
      <c r="AO26" s="82">
        <v>0</v>
      </c>
      <c r="AP26" s="78">
        <v>0</v>
      </c>
      <c r="AQ26" s="79">
        <v>0</v>
      </c>
      <c r="AR26" s="79">
        <v>0</v>
      </c>
      <c r="AS26" s="82">
        <v>0</v>
      </c>
      <c r="AT26" s="78">
        <v>0</v>
      </c>
      <c r="AU26" s="82">
        <v>0</v>
      </c>
      <c r="AV26" s="81">
        <v>0</v>
      </c>
      <c r="AW26" s="78">
        <v>0</v>
      </c>
      <c r="AX26" s="82">
        <v>0</v>
      </c>
      <c r="AY26" s="78">
        <v>0</v>
      </c>
      <c r="AZ26" s="79">
        <v>0</v>
      </c>
      <c r="BA26" s="79">
        <v>0</v>
      </c>
      <c r="BB26" s="82">
        <v>0</v>
      </c>
      <c r="BC26" s="78">
        <v>0</v>
      </c>
      <c r="BD26" s="82">
        <v>0</v>
      </c>
      <c r="BE26" s="83">
        <v>0</v>
      </c>
      <c r="BF26" s="83">
        <v>0</v>
      </c>
      <c r="BG26" s="83">
        <v>0</v>
      </c>
      <c r="BH26" s="83">
        <v>0</v>
      </c>
      <c r="BI26" s="84">
        <v>0</v>
      </c>
      <c r="BJ26" s="84">
        <v>0</v>
      </c>
      <c r="BK26" s="83">
        <v>0</v>
      </c>
      <c r="BL26" s="84">
        <v>0</v>
      </c>
      <c r="BM26" s="84">
        <v>0</v>
      </c>
      <c r="BN26" s="185">
        <f t="shared" si="0"/>
        <v>0</v>
      </c>
      <c r="BO26" s="188">
        <f t="shared" si="1"/>
        <v>0</v>
      </c>
    </row>
    <row r="27" spans="1:67" ht="16.5">
      <c r="A27" s="6">
        <v>20</v>
      </c>
      <c r="B27" s="77" t="s">
        <v>205</v>
      </c>
      <c r="C27" s="78">
        <v>0</v>
      </c>
      <c r="D27" s="79">
        <v>0</v>
      </c>
      <c r="E27" s="79">
        <v>0</v>
      </c>
      <c r="F27" s="78">
        <v>1</v>
      </c>
      <c r="G27" s="79">
        <v>4.6840000000000002</v>
      </c>
      <c r="H27" s="79">
        <v>28.103999999999999</v>
      </c>
      <c r="I27" s="80">
        <v>1</v>
      </c>
      <c r="J27" s="80">
        <v>4.6840000000000002</v>
      </c>
      <c r="K27" s="80">
        <v>28.103999999999999</v>
      </c>
      <c r="L27" s="81">
        <v>0</v>
      </c>
      <c r="M27" s="78">
        <v>0</v>
      </c>
      <c r="N27" s="78">
        <v>0</v>
      </c>
      <c r="O27" s="78">
        <v>0</v>
      </c>
      <c r="P27" s="79">
        <v>0</v>
      </c>
      <c r="Q27" s="79">
        <v>0</v>
      </c>
      <c r="R27" s="80">
        <v>0</v>
      </c>
      <c r="S27" s="80">
        <v>0</v>
      </c>
      <c r="T27" s="80">
        <v>0</v>
      </c>
      <c r="U27" s="81">
        <v>0</v>
      </c>
      <c r="V27" s="78">
        <v>0</v>
      </c>
      <c r="W27" s="78">
        <v>0</v>
      </c>
      <c r="X27" s="78">
        <v>0</v>
      </c>
      <c r="Y27" s="79">
        <v>0</v>
      </c>
      <c r="Z27" s="79">
        <v>0</v>
      </c>
      <c r="AA27" s="80">
        <v>0</v>
      </c>
      <c r="AB27" s="80">
        <v>0</v>
      </c>
      <c r="AC27" s="80">
        <v>0</v>
      </c>
      <c r="AD27" s="81">
        <v>0</v>
      </c>
      <c r="AE27" s="78">
        <v>0</v>
      </c>
      <c r="AF27" s="78">
        <v>0</v>
      </c>
      <c r="AG27" s="78">
        <v>0</v>
      </c>
      <c r="AH27" s="79">
        <v>0</v>
      </c>
      <c r="AI27" s="79">
        <v>0</v>
      </c>
      <c r="AJ27" s="78">
        <v>0</v>
      </c>
      <c r="AK27" s="78">
        <v>0</v>
      </c>
      <c r="AL27" s="78">
        <v>0</v>
      </c>
      <c r="AM27" s="81">
        <v>0</v>
      </c>
      <c r="AN27" s="78">
        <v>0</v>
      </c>
      <c r="AO27" s="82">
        <v>0</v>
      </c>
      <c r="AP27" s="78">
        <v>0</v>
      </c>
      <c r="AQ27" s="79">
        <v>0</v>
      </c>
      <c r="AR27" s="79">
        <v>0</v>
      </c>
      <c r="AS27" s="82">
        <v>0</v>
      </c>
      <c r="AT27" s="78">
        <v>0</v>
      </c>
      <c r="AU27" s="82">
        <v>0</v>
      </c>
      <c r="AV27" s="81">
        <v>0</v>
      </c>
      <c r="AW27" s="78">
        <v>0</v>
      </c>
      <c r="AX27" s="82">
        <v>0</v>
      </c>
      <c r="AY27" s="78">
        <v>0</v>
      </c>
      <c r="AZ27" s="79">
        <v>0</v>
      </c>
      <c r="BA27" s="79">
        <v>0</v>
      </c>
      <c r="BB27" s="82">
        <v>0</v>
      </c>
      <c r="BC27" s="78">
        <v>0</v>
      </c>
      <c r="BD27" s="82">
        <v>0</v>
      </c>
      <c r="BE27" s="83">
        <v>0</v>
      </c>
      <c r="BF27" s="83">
        <v>0</v>
      </c>
      <c r="BG27" s="83">
        <v>0</v>
      </c>
      <c r="BH27" s="83">
        <v>1</v>
      </c>
      <c r="BI27" s="84">
        <v>4.6840000000000002</v>
      </c>
      <c r="BJ27" s="84">
        <v>28.103999999999999</v>
      </c>
      <c r="BK27" s="83">
        <v>1</v>
      </c>
      <c r="BL27" s="84">
        <v>4.6840000000000002</v>
      </c>
      <c r="BM27" s="84">
        <v>28.103999999999999</v>
      </c>
      <c r="BN27" s="185">
        <f t="shared" si="0"/>
        <v>14.052</v>
      </c>
      <c r="BO27" s="188">
        <f t="shared" si="1"/>
        <v>14.1</v>
      </c>
    </row>
    <row r="28" spans="1:67" ht="16.5">
      <c r="A28" s="6">
        <v>21</v>
      </c>
      <c r="B28" s="77" t="s">
        <v>206</v>
      </c>
      <c r="C28" s="78">
        <v>0</v>
      </c>
      <c r="D28" s="79">
        <v>0</v>
      </c>
      <c r="E28" s="79">
        <v>0</v>
      </c>
      <c r="F28" s="78">
        <v>1</v>
      </c>
      <c r="G28" s="79">
        <v>4.6840000000000002</v>
      </c>
      <c r="H28" s="79">
        <v>28.103999999999999</v>
      </c>
      <c r="I28" s="80">
        <v>1</v>
      </c>
      <c r="J28" s="80">
        <v>4.6840000000000002</v>
      </c>
      <c r="K28" s="80">
        <v>28.103999999999999</v>
      </c>
      <c r="L28" s="81">
        <v>0</v>
      </c>
      <c r="M28" s="78">
        <v>0</v>
      </c>
      <c r="N28" s="78">
        <v>0</v>
      </c>
      <c r="O28" s="78">
        <v>0</v>
      </c>
      <c r="P28" s="79">
        <v>0</v>
      </c>
      <c r="Q28" s="79">
        <v>0</v>
      </c>
      <c r="R28" s="80">
        <v>0</v>
      </c>
      <c r="S28" s="80">
        <v>0</v>
      </c>
      <c r="T28" s="80">
        <v>0</v>
      </c>
      <c r="U28" s="81">
        <v>0</v>
      </c>
      <c r="V28" s="78">
        <v>0</v>
      </c>
      <c r="W28" s="78">
        <v>0</v>
      </c>
      <c r="X28" s="78">
        <v>0</v>
      </c>
      <c r="Y28" s="79">
        <v>0</v>
      </c>
      <c r="Z28" s="79">
        <v>0</v>
      </c>
      <c r="AA28" s="80">
        <v>0</v>
      </c>
      <c r="AB28" s="80">
        <v>0</v>
      </c>
      <c r="AC28" s="80">
        <v>0</v>
      </c>
      <c r="AD28" s="81">
        <v>0</v>
      </c>
      <c r="AE28" s="78">
        <v>0</v>
      </c>
      <c r="AF28" s="78">
        <v>0</v>
      </c>
      <c r="AG28" s="78">
        <v>0</v>
      </c>
      <c r="AH28" s="79">
        <v>0</v>
      </c>
      <c r="AI28" s="79">
        <v>0</v>
      </c>
      <c r="AJ28" s="78">
        <v>0</v>
      </c>
      <c r="AK28" s="78">
        <v>0</v>
      </c>
      <c r="AL28" s="78">
        <v>0</v>
      </c>
      <c r="AM28" s="81">
        <v>0</v>
      </c>
      <c r="AN28" s="78">
        <v>0</v>
      </c>
      <c r="AO28" s="82">
        <v>0</v>
      </c>
      <c r="AP28" s="78">
        <v>0</v>
      </c>
      <c r="AQ28" s="79">
        <v>0</v>
      </c>
      <c r="AR28" s="79">
        <v>0</v>
      </c>
      <c r="AS28" s="82">
        <v>0</v>
      </c>
      <c r="AT28" s="78">
        <v>0</v>
      </c>
      <c r="AU28" s="82">
        <v>0</v>
      </c>
      <c r="AV28" s="81">
        <v>0</v>
      </c>
      <c r="AW28" s="78">
        <v>0</v>
      </c>
      <c r="AX28" s="82">
        <v>0</v>
      </c>
      <c r="AY28" s="78">
        <v>0</v>
      </c>
      <c r="AZ28" s="79">
        <v>0</v>
      </c>
      <c r="BA28" s="79">
        <v>0</v>
      </c>
      <c r="BB28" s="82">
        <v>0</v>
      </c>
      <c r="BC28" s="78">
        <v>0</v>
      </c>
      <c r="BD28" s="82">
        <v>0</v>
      </c>
      <c r="BE28" s="83">
        <v>0</v>
      </c>
      <c r="BF28" s="83">
        <v>0</v>
      </c>
      <c r="BG28" s="83">
        <v>0</v>
      </c>
      <c r="BH28" s="83">
        <v>1</v>
      </c>
      <c r="BI28" s="84">
        <v>4.6840000000000002</v>
      </c>
      <c r="BJ28" s="84">
        <v>28.103999999999999</v>
      </c>
      <c r="BK28" s="83">
        <v>1</v>
      </c>
      <c r="BL28" s="84">
        <v>4.6840000000000002</v>
      </c>
      <c r="BM28" s="84">
        <v>28.103999999999999</v>
      </c>
      <c r="BN28" s="185">
        <f t="shared" si="0"/>
        <v>14.052</v>
      </c>
      <c r="BO28" s="188">
        <f t="shared" si="1"/>
        <v>14.1</v>
      </c>
    </row>
    <row r="29" spans="1:67" ht="16.5">
      <c r="A29" s="6">
        <v>22</v>
      </c>
      <c r="B29" s="77" t="s">
        <v>207</v>
      </c>
      <c r="C29" s="78">
        <v>0</v>
      </c>
      <c r="D29" s="79">
        <v>0</v>
      </c>
      <c r="E29" s="79">
        <v>0</v>
      </c>
      <c r="F29" s="78">
        <v>0</v>
      </c>
      <c r="G29" s="79">
        <v>0</v>
      </c>
      <c r="H29" s="79">
        <v>0</v>
      </c>
      <c r="I29" s="80">
        <v>0</v>
      </c>
      <c r="J29" s="80">
        <v>0</v>
      </c>
      <c r="K29" s="80">
        <v>0</v>
      </c>
      <c r="L29" s="81">
        <v>0</v>
      </c>
      <c r="M29" s="78">
        <v>0</v>
      </c>
      <c r="N29" s="78">
        <v>0</v>
      </c>
      <c r="O29" s="78">
        <v>0</v>
      </c>
      <c r="P29" s="79">
        <v>0</v>
      </c>
      <c r="Q29" s="79">
        <v>0</v>
      </c>
      <c r="R29" s="80">
        <v>0</v>
      </c>
      <c r="S29" s="80">
        <v>0</v>
      </c>
      <c r="T29" s="80">
        <v>0</v>
      </c>
      <c r="U29" s="81">
        <v>0</v>
      </c>
      <c r="V29" s="78">
        <v>0</v>
      </c>
      <c r="W29" s="78">
        <v>0</v>
      </c>
      <c r="X29" s="78">
        <v>0</v>
      </c>
      <c r="Y29" s="79">
        <v>0</v>
      </c>
      <c r="Z29" s="79">
        <v>0</v>
      </c>
      <c r="AA29" s="80">
        <v>0</v>
      </c>
      <c r="AB29" s="80">
        <v>0</v>
      </c>
      <c r="AC29" s="80">
        <v>0</v>
      </c>
      <c r="AD29" s="81">
        <v>0</v>
      </c>
      <c r="AE29" s="78">
        <v>0</v>
      </c>
      <c r="AF29" s="78">
        <v>0</v>
      </c>
      <c r="AG29" s="78">
        <v>0</v>
      </c>
      <c r="AH29" s="79">
        <v>0</v>
      </c>
      <c r="AI29" s="79">
        <v>0</v>
      </c>
      <c r="AJ29" s="78">
        <v>0</v>
      </c>
      <c r="AK29" s="78">
        <v>0</v>
      </c>
      <c r="AL29" s="78">
        <v>0</v>
      </c>
      <c r="AM29" s="81">
        <v>0</v>
      </c>
      <c r="AN29" s="78">
        <v>0</v>
      </c>
      <c r="AO29" s="82">
        <v>0</v>
      </c>
      <c r="AP29" s="78">
        <v>0</v>
      </c>
      <c r="AQ29" s="79">
        <v>0</v>
      </c>
      <c r="AR29" s="79">
        <v>0</v>
      </c>
      <c r="AS29" s="82">
        <v>0</v>
      </c>
      <c r="AT29" s="78">
        <v>0</v>
      </c>
      <c r="AU29" s="82">
        <v>0</v>
      </c>
      <c r="AV29" s="81">
        <v>0</v>
      </c>
      <c r="AW29" s="78">
        <v>0</v>
      </c>
      <c r="AX29" s="82">
        <v>0</v>
      </c>
      <c r="AY29" s="78">
        <v>0</v>
      </c>
      <c r="AZ29" s="79">
        <v>0</v>
      </c>
      <c r="BA29" s="79">
        <v>0</v>
      </c>
      <c r="BB29" s="82">
        <v>0</v>
      </c>
      <c r="BC29" s="78">
        <v>0</v>
      </c>
      <c r="BD29" s="82">
        <v>0</v>
      </c>
      <c r="BE29" s="83">
        <v>0</v>
      </c>
      <c r="BF29" s="83">
        <v>0</v>
      </c>
      <c r="BG29" s="83">
        <v>0</v>
      </c>
      <c r="BH29" s="83">
        <v>0</v>
      </c>
      <c r="BI29" s="84">
        <v>0</v>
      </c>
      <c r="BJ29" s="84">
        <v>0</v>
      </c>
      <c r="BK29" s="83">
        <v>0</v>
      </c>
      <c r="BL29" s="84">
        <v>0</v>
      </c>
      <c r="BM29" s="84">
        <v>0</v>
      </c>
      <c r="BN29" s="185">
        <f t="shared" si="0"/>
        <v>0</v>
      </c>
      <c r="BO29" s="188">
        <f t="shared" si="1"/>
        <v>0</v>
      </c>
    </row>
    <row r="30" spans="1:67" ht="16.5">
      <c r="A30" s="6">
        <v>23</v>
      </c>
      <c r="B30" s="77" t="s">
        <v>208</v>
      </c>
      <c r="C30" s="78">
        <v>0</v>
      </c>
      <c r="D30" s="79">
        <v>0</v>
      </c>
      <c r="E30" s="79">
        <v>0</v>
      </c>
      <c r="F30" s="78">
        <v>0</v>
      </c>
      <c r="G30" s="79">
        <v>0</v>
      </c>
      <c r="H30" s="79">
        <v>0</v>
      </c>
      <c r="I30" s="80">
        <v>0</v>
      </c>
      <c r="J30" s="80">
        <v>0</v>
      </c>
      <c r="K30" s="80">
        <v>0</v>
      </c>
      <c r="L30" s="81">
        <v>0</v>
      </c>
      <c r="M30" s="78">
        <v>0</v>
      </c>
      <c r="N30" s="78">
        <v>0</v>
      </c>
      <c r="O30" s="78">
        <v>0</v>
      </c>
      <c r="P30" s="79">
        <v>0</v>
      </c>
      <c r="Q30" s="79">
        <v>0</v>
      </c>
      <c r="R30" s="80">
        <v>0</v>
      </c>
      <c r="S30" s="80">
        <v>0</v>
      </c>
      <c r="T30" s="80">
        <v>0</v>
      </c>
      <c r="U30" s="81">
        <v>0</v>
      </c>
      <c r="V30" s="78">
        <v>0</v>
      </c>
      <c r="W30" s="78">
        <v>0</v>
      </c>
      <c r="X30" s="78">
        <v>0</v>
      </c>
      <c r="Y30" s="79">
        <v>0</v>
      </c>
      <c r="Z30" s="79">
        <v>0</v>
      </c>
      <c r="AA30" s="80">
        <v>0</v>
      </c>
      <c r="AB30" s="80">
        <v>0</v>
      </c>
      <c r="AC30" s="80">
        <v>0</v>
      </c>
      <c r="AD30" s="81">
        <v>0</v>
      </c>
      <c r="AE30" s="78">
        <v>0</v>
      </c>
      <c r="AF30" s="78">
        <v>0</v>
      </c>
      <c r="AG30" s="78">
        <v>0</v>
      </c>
      <c r="AH30" s="79">
        <v>0</v>
      </c>
      <c r="AI30" s="79">
        <v>0</v>
      </c>
      <c r="AJ30" s="78">
        <v>0</v>
      </c>
      <c r="AK30" s="78">
        <v>0</v>
      </c>
      <c r="AL30" s="78">
        <v>0</v>
      </c>
      <c r="AM30" s="81">
        <v>0</v>
      </c>
      <c r="AN30" s="78">
        <v>0</v>
      </c>
      <c r="AO30" s="82">
        <v>0</v>
      </c>
      <c r="AP30" s="78">
        <v>0</v>
      </c>
      <c r="AQ30" s="79">
        <v>0</v>
      </c>
      <c r="AR30" s="79">
        <v>0</v>
      </c>
      <c r="AS30" s="82">
        <v>0</v>
      </c>
      <c r="AT30" s="78">
        <v>0</v>
      </c>
      <c r="AU30" s="82">
        <v>0</v>
      </c>
      <c r="AV30" s="81">
        <v>0</v>
      </c>
      <c r="AW30" s="78">
        <v>0</v>
      </c>
      <c r="AX30" s="82">
        <v>0</v>
      </c>
      <c r="AY30" s="78">
        <v>0</v>
      </c>
      <c r="AZ30" s="79">
        <v>0</v>
      </c>
      <c r="BA30" s="79">
        <v>0</v>
      </c>
      <c r="BB30" s="82">
        <v>0</v>
      </c>
      <c r="BC30" s="78">
        <v>0</v>
      </c>
      <c r="BD30" s="82">
        <v>0</v>
      </c>
      <c r="BE30" s="83">
        <v>0</v>
      </c>
      <c r="BF30" s="83">
        <v>0</v>
      </c>
      <c r="BG30" s="83">
        <v>0</v>
      </c>
      <c r="BH30" s="83">
        <v>0</v>
      </c>
      <c r="BI30" s="84">
        <v>0</v>
      </c>
      <c r="BJ30" s="84">
        <v>0</v>
      </c>
      <c r="BK30" s="83">
        <v>0</v>
      </c>
      <c r="BL30" s="84">
        <v>0</v>
      </c>
      <c r="BM30" s="84">
        <v>0</v>
      </c>
      <c r="BN30" s="185">
        <f t="shared" si="0"/>
        <v>0</v>
      </c>
      <c r="BO30" s="188">
        <f t="shared" si="1"/>
        <v>0</v>
      </c>
    </row>
    <row r="31" spans="1:67" ht="16.5">
      <c r="A31" s="6">
        <v>24</v>
      </c>
      <c r="B31" s="77" t="s">
        <v>209</v>
      </c>
      <c r="C31" s="78">
        <v>0</v>
      </c>
      <c r="D31" s="79">
        <v>0</v>
      </c>
      <c r="E31" s="79">
        <v>0</v>
      </c>
      <c r="F31" s="78">
        <v>0</v>
      </c>
      <c r="G31" s="79">
        <v>0</v>
      </c>
      <c r="H31" s="79">
        <v>0</v>
      </c>
      <c r="I31" s="80">
        <v>0</v>
      </c>
      <c r="J31" s="80">
        <v>0</v>
      </c>
      <c r="K31" s="80">
        <v>0</v>
      </c>
      <c r="L31" s="81">
        <v>0</v>
      </c>
      <c r="M31" s="78">
        <v>0</v>
      </c>
      <c r="N31" s="78">
        <v>0</v>
      </c>
      <c r="O31" s="78">
        <v>0</v>
      </c>
      <c r="P31" s="79">
        <v>0</v>
      </c>
      <c r="Q31" s="79">
        <v>0</v>
      </c>
      <c r="R31" s="80">
        <v>0</v>
      </c>
      <c r="S31" s="80">
        <v>0</v>
      </c>
      <c r="T31" s="80">
        <v>0</v>
      </c>
      <c r="U31" s="81">
        <v>0</v>
      </c>
      <c r="V31" s="78">
        <v>0</v>
      </c>
      <c r="W31" s="78">
        <v>0</v>
      </c>
      <c r="X31" s="78">
        <v>1</v>
      </c>
      <c r="Y31" s="79">
        <v>4.6840000000000002</v>
      </c>
      <c r="Z31" s="79">
        <v>28.103999999999999</v>
      </c>
      <c r="AA31" s="80">
        <v>1</v>
      </c>
      <c r="AB31" s="80">
        <v>4.6840000000000002</v>
      </c>
      <c r="AC31" s="80">
        <v>28.103999999999999</v>
      </c>
      <c r="AD31" s="81">
        <v>0</v>
      </c>
      <c r="AE31" s="78">
        <v>0</v>
      </c>
      <c r="AF31" s="78">
        <v>0</v>
      </c>
      <c r="AG31" s="78">
        <v>0</v>
      </c>
      <c r="AH31" s="79">
        <v>0</v>
      </c>
      <c r="AI31" s="79">
        <v>0</v>
      </c>
      <c r="AJ31" s="78">
        <v>0</v>
      </c>
      <c r="AK31" s="78">
        <v>0</v>
      </c>
      <c r="AL31" s="78">
        <v>0</v>
      </c>
      <c r="AM31" s="81">
        <v>0</v>
      </c>
      <c r="AN31" s="78">
        <v>0</v>
      </c>
      <c r="AO31" s="82">
        <v>0</v>
      </c>
      <c r="AP31" s="78">
        <v>0</v>
      </c>
      <c r="AQ31" s="79">
        <v>0</v>
      </c>
      <c r="AR31" s="79">
        <v>0</v>
      </c>
      <c r="AS31" s="82">
        <v>0</v>
      </c>
      <c r="AT31" s="78">
        <v>0</v>
      </c>
      <c r="AU31" s="82">
        <v>0</v>
      </c>
      <c r="AV31" s="81">
        <v>0</v>
      </c>
      <c r="AW31" s="78">
        <v>0</v>
      </c>
      <c r="AX31" s="82">
        <v>0</v>
      </c>
      <c r="AY31" s="78">
        <v>0</v>
      </c>
      <c r="AZ31" s="79">
        <v>0</v>
      </c>
      <c r="BA31" s="79">
        <v>0</v>
      </c>
      <c r="BB31" s="82">
        <v>0</v>
      </c>
      <c r="BC31" s="78">
        <v>0</v>
      </c>
      <c r="BD31" s="82">
        <v>0</v>
      </c>
      <c r="BE31" s="83">
        <v>0</v>
      </c>
      <c r="BF31" s="83">
        <v>0</v>
      </c>
      <c r="BG31" s="83">
        <v>0</v>
      </c>
      <c r="BH31" s="83">
        <v>1</v>
      </c>
      <c r="BI31" s="84">
        <v>4.6840000000000002</v>
      </c>
      <c r="BJ31" s="84">
        <v>28.103999999999999</v>
      </c>
      <c r="BK31" s="83">
        <v>1</v>
      </c>
      <c r="BL31" s="84">
        <v>4.6840000000000002</v>
      </c>
      <c r="BM31" s="84">
        <v>28.103999999999999</v>
      </c>
      <c r="BN31" s="185">
        <f t="shared" si="0"/>
        <v>14.052</v>
      </c>
      <c r="BO31" s="188">
        <f t="shared" si="1"/>
        <v>14.1</v>
      </c>
    </row>
    <row r="32" spans="1:67" ht="16.5">
      <c r="A32" s="6">
        <v>25</v>
      </c>
      <c r="B32" s="77" t="s">
        <v>210</v>
      </c>
      <c r="C32" s="78">
        <v>0</v>
      </c>
      <c r="D32" s="79">
        <v>0</v>
      </c>
      <c r="E32" s="79">
        <v>0</v>
      </c>
      <c r="F32" s="78">
        <v>0</v>
      </c>
      <c r="G32" s="79">
        <v>0</v>
      </c>
      <c r="H32" s="79">
        <v>0</v>
      </c>
      <c r="I32" s="80">
        <v>0</v>
      </c>
      <c r="J32" s="80">
        <v>0</v>
      </c>
      <c r="K32" s="80">
        <v>0</v>
      </c>
      <c r="L32" s="81">
        <v>0</v>
      </c>
      <c r="M32" s="78">
        <v>0</v>
      </c>
      <c r="N32" s="78">
        <v>0</v>
      </c>
      <c r="O32" s="78">
        <v>0</v>
      </c>
      <c r="P32" s="79">
        <v>0</v>
      </c>
      <c r="Q32" s="79">
        <v>0</v>
      </c>
      <c r="R32" s="80">
        <v>0</v>
      </c>
      <c r="S32" s="80">
        <v>0</v>
      </c>
      <c r="T32" s="80">
        <v>0</v>
      </c>
      <c r="U32" s="81">
        <v>0</v>
      </c>
      <c r="V32" s="78">
        <v>0</v>
      </c>
      <c r="W32" s="78">
        <v>0</v>
      </c>
      <c r="X32" s="78">
        <v>2</v>
      </c>
      <c r="Y32" s="79">
        <v>9.3680000000000003</v>
      </c>
      <c r="Z32" s="79">
        <v>56.207999999999998</v>
      </c>
      <c r="AA32" s="80">
        <v>2</v>
      </c>
      <c r="AB32" s="80">
        <v>9.3680000000000003</v>
      </c>
      <c r="AC32" s="80">
        <v>56.207999999999998</v>
      </c>
      <c r="AD32" s="81">
        <v>0</v>
      </c>
      <c r="AE32" s="78">
        <v>0</v>
      </c>
      <c r="AF32" s="78">
        <v>0</v>
      </c>
      <c r="AG32" s="78">
        <v>0</v>
      </c>
      <c r="AH32" s="79">
        <v>0</v>
      </c>
      <c r="AI32" s="79">
        <v>0</v>
      </c>
      <c r="AJ32" s="78">
        <v>0</v>
      </c>
      <c r="AK32" s="78">
        <v>0</v>
      </c>
      <c r="AL32" s="78">
        <v>0</v>
      </c>
      <c r="AM32" s="81">
        <v>0</v>
      </c>
      <c r="AN32" s="78">
        <v>0</v>
      </c>
      <c r="AO32" s="82">
        <v>0</v>
      </c>
      <c r="AP32" s="78">
        <v>0</v>
      </c>
      <c r="AQ32" s="79">
        <v>0</v>
      </c>
      <c r="AR32" s="79">
        <v>0</v>
      </c>
      <c r="AS32" s="82">
        <v>0</v>
      </c>
      <c r="AT32" s="78">
        <v>0</v>
      </c>
      <c r="AU32" s="82">
        <v>0</v>
      </c>
      <c r="AV32" s="81">
        <v>0</v>
      </c>
      <c r="AW32" s="78">
        <v>0</v>
      </c>
      <c r="AX32" s="82">
        <v>0</v>
      </c>
      <c r="AY32" s="78">
        <v>0</v>
      </c>
      <c r="AZ32" s="79">
        <v>0</v>
      </c>
      <c r="BA32" s="79">
        <v>0</v>
      </c>
      <c r="BB32" s="82">
        <v>0</v>
      </c>
      <c r="BC32" s="78">
        <v>0</v>
      </c>
      <c r="BD32" s="82">
        <v>0</v>
      </c>
      <c r="BE32" s="83">
        <v>0</v>
      </c>
      <c r="BF32" s="83">
        <v>0</v>
      </c>
      <c r="BG32" s="83">
        <v>0</v>
      </c>
      <c r="BH32" s="83">
        <v>2</v>
      </c>
      <c r="BI32" s="84">
        <v>9.3680000000000003</v>
      </c>
      <c r="BJ32" s="84">
        <v>56.207999999999998</v>
      </c>
      <c r="BK32" s="83">
        <v>2</v>
      </c>
      <c r="BL32" s="84">
        <v>9.3680000000000003</v>
      </c>
      <c r="BM32" s="84">
        <v>56.207999999999998</v>
      </c>
      <c r="BN32" s="185">
        <f t="shared" si="0"/>
        <v>28.103999999999999</v>
      </c>
      <c r="BO32" s="188">
        <f t="shared" si="1"/>
        <v>28.1</v>
      </c>
    </row>
    <row r="33" spans="1:67" ht="16.5">
      <c r="A33" s="6">
        <v>26</v>
      </c>
      <c r="B33" s="77" t="s">
        <v>211</v>
      </c>
      <c r="C33" s="78">
        <v>0</v>
      </c>
      <c r="D33" s="79">
        <v>0</v>
      </c>
      <c r="E33" s="79">
        <v>0</v>
      </c>
      <c r="F33" s="78">
        <v>0</v>
      </c>
      <c r="G33" s="79">
        <v>0</v>
      </c>
      <c r="H33" s="79">
        <v>0</v>
      </c>
      <c r="I33" s="80">
        <v>0</v>
      </c>
      <c r="J33" s="80">
        <v>0</v>
      </c>
      <c r="K33" s="80">
        <v>0</v>
      </c>
      <c r="L33" s="81">
        <v>0</v>
      </c>
      <c r="M33" s="78">
        <v>0</v>
      </c>
      <c r="N33" s="78">
        <v>0</v>
      </c>
      <c r="O33" s="78">
        <v>0</v>
      </c>
      <c r="P33" s="79">
        <v>0</v>
      </c>
      <c r="Q33" s="79">
        <v>0</v>
      </c>
      <c r="R33" s="80">
        <v>0</v>
      </c>
      <c r="S33" s="80">
        <v>0</v>
      </c>
      <c r="T33" s="80">
        <v>0</v>
      </c>
      <c r="U33" s="81">
        <v>0</v>
      </c>
      <c r="V33" s="78">
        <v>0</v>
      </c>
      <c r="W33" s="78">
        <v>0</v>
      </c>
      <c r="X33" s="78">
        <v>0</v>
      </c>
      <c r="Y33" s="79">
        <v>0</v>
      </c>
      <c r="Z33" s="79">
        <v>0</v>
      </c>
      <c r="AA33" s="80">
        <v>0</v>
      </c>
      <c r="AB33" s="80">
        <v>0</v>
      </c>
      <c r="AC33" s="80">
        <v>0</v>
      </c>
      <c r="AD33" s="81">
        <v>0</v>
      </c>
      <c r="AE33" s="78">
        <v>0</v>
      </c>
      <c r="AF33" s="78">
        <v>0</v>
      </c>
      <c r="AG33" s="78">
        <v>0</v>
      </c>
      <c r="AH33" s="79">
        <v>0</v>
      </c>
      <c r="AI33" s="79">
        <v>0</v>
      </c>
      <c r="AJ33" s="78">
        <v>0</v>
      </c>
      <c r="AK33" s="78">
        <v>0</v>
      </c>
      <c r="AL33" s="78">
        <v>0</v>
      </c>
      <c r="AM33" s="81">
        <v>0</v>
      </c>
      <c r="AN33" s="78">
        <v>0</v>
      </c>
      <c r="AO33" s="82">
        <v>0</v>
      </c>
      <c r="AP33" s="78">
        <v>0</v>
      </c>
      <c r="AQ33" s="79">
        <v>0</v>
      </c>
      <c r="AR33" s="79">
        <v>0</v>
      </c>
      <c r="AS33" s="82">
        <v>0</v>
      </c>
      <c r="AT33" s="78">
        <v>0</v>
      </c>
      <c r="AU33" s="82">
        <v>0</v>
      </c>
      <c r="AV33" s="81">
        <v>0</v>
      </c>
      <c r="AW33" s="78">
        <v>0</v>
      </c>
      <c r="AX33" s="82">
        <v>0</v>
      </c>
      <c r="AY33" s="78">
        <v>0</v>
      </c>
      <c r="AZ33" s="79">
        <v>0</v>
      </c>
      <c r="BA33" s="79">
        <v>0</v>
      </c>
      <c r="BB33" s="82">
        <v>0</v>
      </c>
      <c r="BC33" s="78">
        <v>0</v>
      </c>
      <c r="BD33" s="82">
        <v>0</v>
      </c>
      <c r="BE33" s="83">
        <v>0</v>
      </c>
      <c r="BF33" s="83">
        <v>0</v>
      </c>
      <c r="BG33" s="83">
        <v>0</v>
      </c>
      <c r="BH33" s="83">
        <v>0</v>
      </c>
      <c r="BI33" s="84">
        <v>0</v>
      </c>
      <c r="BJ33" s="84">
        <v>0</v>
      </c>
      <c r="BK33" s="83">
        <v>0</v>
      </c>
      <c r="BL33" s="84">
        <v>0</v>
      </c>
      <c r="BM33" s="84">
        <v>0</v>
      </c>
      <c r="BN33" s="185">
        <f t="shared" si="0"/>
        <v>0</v>
      </c>
      <c r="BO33" s="188">
        <f t="shared" si="1"/>
        <v>0</v>
      </c>
    </row>
    <row r="34" spans="1:67" ht="16.5">
      <c r="A34" s="6">
        <v>27</v>
      </c>
      <c r="B34" s="77" t="s">
        <v>212</v>
      </c>
      <c r="C34" s="78">
        <v>0</v>
      </c>
      <c r="D34" s="79">
        <v>0</v>
      </c>
      <c r="E34" s="79">
        <v>0</v>
      </c>
      <c r="F34" s="78">
        <v>1</v>
      </c>
      <c r="G34" s="79">
        <v>4.6840000000000002</v>
      </c>
      <c r="H34" s="79">
        <v>28.103999999999999</v>
      </c>
      <c r="I34" s="80">
        <v>1</v>
      </c>
      <c r="J34" s="80">
        <v>4.6840000000000002</v>
      </c>
      <c r="K34" s="80">
        <v>28.103999999999999</v>
      </c>
      <c r="L34" s="81">
        <v>0</v>
      </c>
      <c r="M34" s="78">
        <v>0</v>
      </c>
      <c r="N34" s="78">
        <v>0</v>
      </c>
      <c r="O34" s="78">
        <v>0</v>
      </c>
      <c r="P34" s="79">
        <v>0</v>
      </c>
      <c r="Q34" s="79">
        <v>0</v>
      </c>
      <c r="R34" s="80">
        <v>0</v>
      </c>
      <c r="S34" s="80">
        <v>0</v>
      </c>
      <c r="T34" s="80">
        <v>0</v>
      </c>
      <c r="U34" s="81">
        <v>0</v>
      </c>
      <c r="V34" s="78">
        <v>0</v>
      </c>
      <c r="W34" s="78">
        <v>0</v>
      </c>
      <c r="X34" s="78">
        <v>0</v>
      </c>
      <c r="Y34" s="79">
        <v>0</v>
      </c>
      <c r="Z34" s="79">
        <v>0</v>
      </c>
      <c r="AA34" s="80">
        <v>0</v>
      </c>
      <c r="AB34" s="80">
        <v>0</v>
      </c>
      <c r="AC34" s="80">
        <v>0</v>
      </c>
      <c r="AD34" s="81">
        <v>0</v>
      </c>
      <c r="AE34" s="78">
        <v>0</v>
      </c>
      <c r="AF34" s="78">
        <v>0</v>
      </c>
      <c r="AG34" s="78">
        <v>0</v>
      </c>
      <c r="AH34" s="79">
        <v>0</v>
      </c>
      <c r="AI34" s="79">
        <v>0</v>
      </c>
      <c r="AJ34" s="78">
        <v>0</v>
      </c>
      <c r="AK34" s="78">
        <v>0</v>
      </c>
      <c r="AL34" s="78">
        <v>0</v>
      </c>
      <c r="AM34" s="81">
        <v>0</v>
      </c>
      <c r="AN34" s="78">
        <v>0</v>
      </c>
      <c r="AO34" s="82">
        <v>0</v>
      </c>
      <c r="AP34" s="78">
        <v>0</v>
      </c>
      <c r="AQ34" s="79">
        <v>0</v>
      </c>
      <c r="AR34" s="79">
        <v>0</v>
      </c>
      <c r="AS34" s="82">
        <v>0</v>
      </c>
      <c r="AT34" s="78">
        <v>0</v>
      </c>
      <c r="AU34" s="82">
        <v>0</v>
      </c>
      <c r="AV34" s="81">
        <v>0</v>
      </c>
      <c r="AW34" s="78">
        <v>0</v>
      </c>
      <c r="AX34" s="82">
        <v>0</v>
      </c>
      <c r="AY34" s="78">
        <v>0</v>
      </c>
      <c r="AZ34" s="79">
        <v>0</v>
      </c>
      <c r="BA34" s="79">
        <v>0</v>
      </c>
      <c r="BB34" s="82">
        <v>0</v>
      </c>
      <c r="BC34" s="78">
        <v>0</v>
      </c>
      <c r="BD34" s="82">
        <v>0</v>
      </c>
      <c r="BE34" s="83">
        <v>0</v>
      </c>
      <c r="BF34" s="83">
        <v>0</v>
      </c>
      <c r="BG34" s="83">
        <v>0</v>
      </c>
      <c r="BH34" s="83">
        <v>1</v>
      </c>
      <c r="BI34" s="84">
        <v>4.6840000000000002</v>
      </c>
      <c r="BJ34" s="84">
        <v>28.103999999999999</v>
      </c>
      <c r="BK34" s="83">
        <v>1</v>
      </c>
      <c r="BL34" s="84">
        <v>4.6840000000000002</v>
      </c>
      <c r="BM34" s="84">
        <v>28.103999999999999</v>
      </c>
      <c r="BN34" s="185">
        <f t="shared" si="0"/>
        <v>14.052</v>
      </c>
      <c r="BO34" s="188">
        <f t="shared" si="1"/>
        <v>14.1</v>
      </c>
    </row>
    <row r="35" spans="1:67" ht="16.5">
      <c r="A35" s="6">
        <v>28</v>
      </c>
      <c r="B35" s="77" t="s">
        <v>213</v>
      </c>
      <c r="C35" s="78">
        <v>0</v>
      </c>
      <c r="D35" s="79">
        <v>0</v>
      </c>
      <c r="E35" s="79">
        <v>0</v>
      </c>
      <c r="F35" s="78">
        <v>1</v>
      </c>
      <c r="G35" s="79">
        <v>4.6840000000000002</v>
      </c>
      <c r="H35" s="79">
        <v>28.103999999999999</v>
      </c>
      <c r="I35" s="80">
        <v>1</v>
      </c>
      <c r="J35" s="80">
        <v>4.6840000000000002</v>
      </c>
      <c r="K35" s="80">
        <v>28.103999999999999</v>
      </c>
      <c r="L35" s="81">
        <v>0</v>
      </c>
      <c r="M35" s="78">
        <v>0</v>
      </c>
      <c r="N35" s="78">
        <v>0</v>
      </c>
      <c r="O35" s="78">
        <v>0</v>
      </c>
      <c r="P35" s="79">
        <v>0</v>
      </c>
      <c r="Q35" s="79">
        <v>0</v>
      </c>
      <c r="R35" s="80">
        <v>0</v>
      </c>
      <c r="S35" s="80">
        <v>0</v>
      </c>
      <c r="T35" s="80">
        <v>0</v>
      </c>
      <c r="U35" s="81">
        <v>0</v>
      </c>
      <c r="V35" s="78">
        <v>0</v>
      </c>
      <c r="W35" s="78">
        <v>0</v>
      </c>
      <c r="X35" s="78">
        <v>0</v>
      </c>
      <c r="Y35" s="79">
        <v>0</v>
      </c>
      <c r="Z35" s="79">
        <v>0</v>
      </c>
      <c r="AA35" s="80">
        <v>0</v>
      </c>
      <c r="AB35" s="80">
        <v>0</v>
      </c>
      <c r="AC35" s="80">
        <v>0</v>
      </c>
      <c r="AD35" s="81">
        <v>0</v>
      </c>
      <c r="AE35" s="78">
        <v>0</v>
      </c>
      <c r="AF35" s="78">
        <v>0</v>
      </c>
      <c r="AG35" s="78">
        <v>0</v>
      </c>
      <c r="AH35" s="79">
        <v>0</v>
      </c>
      <c r="AI35" s="79">
        <v>0</v>
      </c>
      <c r="AJ35" s="78">
        <v>0</v>
      </c>
      <c r="AK35" s="78">
        <v>0</v>
      </c>
      <c r="AL35" s="78">
        <v>0</v>
      </c>
      <c r="AM35" s="81">
        <v>0</v>
      </c>
      <c r="AN35" s="78">
        <v>0</v>
      </c>
      <c r="AO35" s="82">
        <v>0</v>
      </c>
      <c r="AP35" s="78">
        <v>0</v>
      </c>
      <c r="AQ35" s="79">
        <v>0</v>
      </c>
      <c r="AR35" s="79">
        <v>0</v>
      </c>
      <c r="AS35" s="82">
        <v>0</v>
      </c>
      <c r="AT35" s="78">
        <v>0</v>
      </c>
      <c r="AU35" s="82">
        <v>0</v>
      </c>
      <c r="AV35" s="81">
        <v>0</v>
      </c>
      <c r="AW35" s="78">
        <v>0</v>
      </c>
      <c r="AX35" s="82">
        <v>0</v>
      </c>
      <c r="AY35" s="78">
        <v>0</v>
      </c>
      <c r="AZ35" s="79">
        <v>0</v>
      </c>
      <c r="BA35" s="79">
        <v>0</v>
      </c>
      <c r="BB35" s="82">
        <v>0</v>
      </c>
      <c r="BC35" s="78">
        <v>0</v>
      </c>
      <c r="BD35" s="82">
        <v>0</v>
      </c>
      <c r="BE35" s="83">
        <v>0</v>
      </c>
      <c r="BF35" s="83">
        <v>0</v>
      </c>
      <c r="BG35" s="83">
        <v>0</v>
      </c>
      <c r="BH35" s="83">
        <v>1</v>
      </c>
      <c r="BI35" s="84">
        <v>4.6840000000000002</v>
      </c>
      <c r="BJ35" s="84">
        <v>28.103999999999999</v>
      </c>
      <c r="BK35" s="83">
        <v>1</v>
      </c>
      <c r="BL35" s="84">
        <v>4.6840000000000002</v>
      </c>
      <c r="BM35" s="84">
        <v>28.103999999999999</v>
      </c>
      <c r="BN35" s="185">
        <f t="shared" si="0"/>
        <v>14.052</v>
      </c>
      <c r="BO35" s="188">
        <f t="shared" si="1"/>
        <v>14.1</v>
      </c>
    </row>
    <row r="36" spans="1:67" ht="16.5">
      <c r="A36" s="6">
        <v>29</v>
      </c>
      <c r="B36" s="77" t="s">
        <v>214</v>
      </c>
      <c r="C36" s="78">
        <v>0</v>
      </c>
      <c r="D36" s="79">
        <v>0</v>
      </c>
      <c r="E36" s="79">
        <v>0</v>
      </c>
      <c r="F36" s="78">
        <v>0</v>
      </c>
      <c r="G36" s="79">
        <v>0</v>
      </c>
      <c r="H36" s="79">
        <v>0</v>
      </c>
      <c r="I36" s="80">
        <v>0</v>
      </c>
      <c r="J36" s="80">
        <v>0</v>
      </c>
      <c r="K36" s="80">
        <v>0</v>
      </c>
      <c r="L36" s="81">
        <v>0</v>
      </c>
      <c r="M36" s="78">
        <v>0</v>
      </c>
      <c r="N36" s="78">
        <v>0</v>
      </c>
      <c r="O36" s="78">
        <v>0</v>
      </c>
      <c r="P36" s="79">
        <v>0</v>
      </c>
      <c r="Q36" s="79">
        <v>0</v>
      </c>
      <c r="R36" s="80">
        <v>0</v>
      </c>
      <c r="S36" s="80">
        <v>0</v>
      </c>
      <c r="T36" s="80">
        <v>0</v>
      </c>
      <c r="U36" s="81">
        <v>0</v>
      </c>
      <c r="V36" s="78">
        <v>0</v>
      </c>
      <c r="W36" s="78">
        <v>0</v>
      </c>
      <c r="X36" s="78">
        <v>0</v>
      </c>
      <c r="Y36" s="79">
        <v>0</v>
      </c>
      <c r="Z36" s="79">
        <v>0</v>
      </c>
      <c r="AA36" s="80">
        <v>0</v>
      </c>
      <c r="AB36" s="80">
        <v>0</v>
      </c>
      <c r="AC36" s="80">
        <v>0</v>
      </c>
      <c r="AD36" s="81">
        <v>0</v>
      </c>
      <c r="AE36" s="78">
        <v>0</v>
      </c>
      <c r="AF36" s="78">
        <v>0</v>
      </c>
      <c r="AG36" s="78">
        <v>0</v>
      </c>
      <c r="AH36" s="79">
        <v>0</v>
      </c>
      <c r="AI36" s="79">
        <v>0</v>
      </c>
      <c r="AJ36" s="78">
        <v>0</v>
      </c>
      <c r="AK36" s="78">
        <v>0</v>
      </c>
      <c r="AL36" s="78">
        <v>0</v>
      </c>
      <c r="AM36" s="81">
        <v>0</v>
      </c>
      <c r="AN36" s="78">
        <v>0</v>
      </c>
      <c r="AO36" s="82">
        <v>0</v>
      </c>
      <c r="AP36" s="78">
        <v>0</v>
      </c>
      <c r="AQ36" s="79">
        <v>0</v>
      </c>
      <c r="AR36" s="79">
        <v>0</v>
      </c>
      <c r="AS36" s="82">
        <v>0</v>
      </c>
      <c r="AT36" s="78">
        <v>0</v>
      </c>
      <c r="AU36" s="82">
        <v>0</v>
      </c>
      <c r="AV36" s="81">
        <v>0</v>
      </c>
      <c r="AW36" s="78">
        <v>0</v>
      </c>
      <c r="AX36" s="82">
        <v>0</v>
      </c>
      <c r="AY36" s="78">
        <v>0</v>
      </c>
      <c r="AZ36" s="79">
        <v>0</v>
      </c>
      <c r="BA36" s="79">
        <v>0</v>
      </c>
      <c r="BB36" s="82">
        <v>0</v>
      </c>
      <c r="BC36" s="78">
        <v>0</v>
      </c>
      <c r="BD36" s="82">
        <v>0</v>
      </c>
      <c r="BE36" s="83">
        <v>0</v>
      </c>
      <c r="BF36" s="83">
        <v>0</v>
      </c>
      <c r="BG36" s="83">
        <v>0</v>
      </c>
      <c r="BH36" s="83">
        <v>0</v>
      </c>
      <c r="BI36" s="84">
        <v>0</v>
      </c>
      <c r="BJ36" s="84">
        <v>0</v>
      </c>
      <c r="BK36" s="83">
        <v>0</v>
      </c>
      <c r="BL36" s="84">
        <v>0</v>
      </c>
      <c r="BM36" s="84">
        <v>0</v>
      </c>
      <c r="BN36" s="185">
        <f t="shared" si="0"/>
        <v>0</v>
      </c>
      <c r="BO36" s="188">
        <f t="shared" si="1"/>
        <v>0</v>
      </c>
    </row>
    <row r="37" spans="1:67" ht="16.5">
      <c r="A37" s="6">
        <v>30</v>
      </c>
      <c r="B37" s="77" t="s">
        <v>215</v>
      </c>
      <c r="C37" s="78">
        <v>0</v>
      </c>
      <c r="D37" s="79">
        <v>0</v>
      </c>
      <c r="E37" s="79">
        <v>0</v>
      </c>
      <c r="F37" s="78">
        <v>0</v>
      </c>
      <c r="G37" s="79">
        <v>0</v>
      </c>
      <c r="H37" s="79">
        <v>0</v>
      </c>
      <c r="I37" s="80">
        <v>0</v>
      </c>
      <c r="J37" s="80">
        <v>0</v>
      </c>
      <c r="K37" s="80">
        <v>0</v>
      </c>
      <c r="L37" s="81">
        <v>0</v>
      </c>
      <c r="M37" s="78">
        <v>0</v>
      </c>
      <c r="N37" s="78">
        <v>0</v>
      </c>
      <c r="O37" s="78">
        <v>0</v>
      </c>
      <c r="P37" s="79">
        <v>0</v>
      </c>
      <c r="Q37" s="79">
        <v>0</v>
      </c>
      <c r="R37" s="80">
        <v>0</v>
      </c>
      <c r="S37" s="80">
        <v>0</v>
      </c>
      <c r="T37" s="80">
        <v>0</v>
      </c>
      <c r="U37" s="81">
        <v>0</v>
      </c>
      <c r="V37" s="78">
        <v>0</v>
      </c>
      <c r="W37" s="78">
        <v>0</v>
      </c>
      <c r="X37" s="78">
        <v>0</v>
      </c>
      <c r="Y37" s="79">
        <v>0</v>
      </c>
      <c r="Z37" s="79">
        <v>0</v>
      </c>
      <c r="AA37" s="80">
        <v>0</v>
      </c>
      <c r="AB37" s="80">
        <v>0</v>
      </c>
      <c r="AC37" s="80">
        <v>0</v>
      </c>
      <c r="AD37" s="81">
        <v>0</v>
      </c>
      <c r="AE37" s="78">
        <v>0</v>
      </c>
      <c r="AF37" s="78">
        <v>0</v>
      </c>
      <c r="AG37" s="78">
        <v>0</v>
      </c>
      <c r="AH37" s="79">
        <v>0</v>
      </c>
      <c r="AI37" s="79">
        <v>0</v>
      </c>
      <c r="AJ37" s="78">
        <v>0</v>
      </c>
      <c r="AK37" s="78">
        <v>0</v>
      </c>
      <c r="AL37" s="78">
        <v>0</v>
      </c>
      <c r="AM37" s="81">
        <v>0</v>
      </c>
      <c r="AN37" s="78">
        <v>0</v>
      </c>
      <c r="AO37" s="82">
        <v>0</v>
      </c>
      <c r="AP37" s="78">
        <v>0</v>
      </c>
      <c r="AQ37" s="79">
        <v>0</v>
      </c>
      <c r="AR37" s="79">
        <v>0</v>
      </c>
      <c r="AS37" s="82">
        <v>0</v>
      </c>
      <c r="AT37" s="78">
        <v>0</v>
      </c>
      <c r="AU37" s="82">
        <v>0</v>
      </c>
      <c r="AV37" s="81">
        <v>0</v>
      </c>
      <c r="AW37" s="78">
        <v>0</v>
      </c>
      <c r="AX37" s="82">
        <v>0</v>
      </c>
      <c r="AY37" s="78">
        <v>0</v>
      </c>
      <c r="AZ37" s="79">
        <v>0</v>
      </c>
      <c r="BA37" s="79">
        <v>0</v>
      </c>
      <c r="BB37" s="82">
        <v>0</v>
      </c>
      <c r="BC37" s="78">
        <v>0</v>
      </c>
      <c r="BD37" s="82">
        <v>0</v>
      </c>
      <c r="BE37" s="83">
        <v>0</v>
      </c>
      <c r="BF37" s="83">
        <v>0</v>
      </c>
      <c r="BG37" s="83">
        <v>0</v>
      </c>
      <c r="BH37" s="83">
        <v>0</v>
      </c>
      <c r="BI37" s="84">
        <v>0</v>
      </c>
      <c r="BJ37" s="84">
        <v>0</v>
      </c>
      <c r="BK37" s="83">
        <v>0</v>
      </c>
      <c r="BL37" s="84">
        <v>0</v>
      </c>
      <c r="BM37" s="84">
        <v>0</v>
      </c>
      <c r="BN37" s="185">
        <f t="shared" si="0"/>
        <v>0</v>
      </c>
      <c r="BO37" s="188">
        <f t="shared" si="1"/>
        <v>0</v>
      </c>
    </row>
    <row r="38" spans="1:67" ht="16.5">
      <c r="A38" s="6">
        <v>31</v>
      </c>
      <c r="B38" s="77" t="s">
        <v>216</v>
      </c>
      <c r="C38" s="78">
        <v>0</v>
      </c>
      <c r="D38" s="79">
        <v>0</v>
      </c>
      <c r="E38" s="79">
        <v>0</v>
      </c>
      <c r="F38" s="78">
        <v>0</v>
      </c>
      <c r="G38" s="79">
        <v>0</v>
      </c>
      <c r="H38" s="79">
        <v>0</v>
      </c>
      <c r="I38" s="80">
        <v>0</v>
      </c>
      <c r="J38" s="80">
        <v>0</v>
      </c>
      <c r="K38" s="80">
        <v>0</v>
      </c>
      <c r="L38" s="81">
        <v>0</v>
      </c>
      <c r="M38" s="78">
        <v>0</v>
      </c>
      <c r="N38" s="78">
        <v>0</v>
      </c>
      <c r="O38" s="78">
        <v>0</v>
      </c>
      <c r="P38" s="79">
        <v>0</v>
      </c>
      <c r="Q38" s="79">
        <v>0</v>
      </c>
      <c r="R38" s="80">
        <v>0</v>
      </c>
      <c r="S38" s="80">
        <v>0</v>
      </c>
      <c r="T38" s="80">
        <v>0</v>
      </c>
      <c r="U38" s="81">
        <v>0</v>
      </c>
      <c r="V38" s="78">
        <v>0</v>
      </c>
      <c r="W38" s="78">
        <v>0</v>
      </c>
      <c r="X38" s="78">
        <v>0</v>
      </c>
      <c r="Y38" s="79">
        <v>0</v>
      </c>
      <c r="Z38" s="79">
        <v>0</v>
      </c>
      <c r="AA38" s="80">
        <v>0</v>
      </c>
      <c r="AB38" s="80">
        <v>0</v>
      </c>
      <c r="AC38" s="80">
        <v>0</v>
      </c>
      <c r="AD38" s="81">
        <v>0</v>
      </c>
      <c r="AE38" s="78">
        <v>0</v>
      </c>
      <c r="AF38" s="78">
        <v>0</v>
      </c>
      <c r="AG38" s="78">
        <v>0</v>
      </c>
      <c r="AH38" s="79">
        <v>0</v>
      </c>
      <c r="AI38" s="79">
        <v>0</v>
      </c>
      <c r="AJ38" s="78">
        <v>0</v>
      </c>
      <c r="AK38" s="78">
        <v>0</v>
      </c>
      <c r="AL38" s="78">
        <v>0</v>
      </c>
      <c r="AM38" s="81">
        <v>0</v>
      </c>
      <c r="AN38" s="78">
        <v>0</v>
      </c>
      <c r="AO38" s="82">
        <v>0</v>
      </c>
      <c r="AP38" s="78">
        <v>0</v>
      </c>
      <c r="AQ38" s="79">
        <v>0</v>
      </c>
      <c r="AR38" s="79">
        <v>0</v>
      </c>
      <c r="AS38" s="82">
        <v>0</v>
      </c>
      <c r="AT38" s="78">
        <v>0</v>
      </c>
      <c r="AU38" s="82">
        <v>0</v>
      </c>
      <c r="AV38" s="81">
        <v>0</v>
      </c>
      <c r="AW38" s="78">
        <v>0</v>
      </c>
      <c r="AX38" s="82">
        <v>0</v>
      </c>
      <c r="AY38" s="78">
        <v>0</v>
      </c>
      <c r="AZ38" s="79">
        <v>0</v>
      </c>
      <c r="BA38" s="79">
        <v>0</v>
      </c>
      <c r="BB38" s="82">
        <v>0</v>
      </c>
      <c r="BC38" s="78">
        <v>0</v>
      </c>
      <c r="BD38" s="82">
        <v>0</v>
      </c>
      <c r="BE38" s="83">
        <v>0</v>
      </c>
      <c r="BF38" s="83">
        <v>0</v>
      </c>
      <c r="BG38" s="83">
        <v>0</v>
      </c>
      <c r="BH38" s="83">
        <v>0</v>
      </c>
      <c r="BI38" s="84">
        <v>0</v>
      </c>
      <c r="BJ38" s="84">
        <v>0</v>
      </c>
      <c r="BK38" s="83">
        <v>0</v>
      </c>
      <c r="BL38" s="84">
        <v>0</v>
      </c>
      <c r="BM38" s="84">
        <v>0</v>
      </c>
      <c r="BN38" s="185">
        <f t="shared" si="0"/>
        <v>0</v>
      </c>
      <c r="BO38" s="188">
        <f t="shared" si="1"/>
        <v>0</v>
      </c>
    </row>
    <row r="39" spans="1:67" ht="16.5">
      <c r="A39" s="6">
        <v>32</v>
      </c>
      <c r="B39" s="77" t="s">
        <v>217</v>
      </c>
      <c r="C39" s="78">
        <v>0</v>
      </c>
      <c r="D39" s="79">
        <v>0</v>
      </c>
      <c r="E39" s="79">
        <v>0</v>
      </c>
      <c r="F39" s="78">
        <v>1</v>
      </c>
      <c r="G39" s="79">
        <v>4.6840000000000002</v>
      </c>
      <c r="H39" s="79">
        <v>28.103999999999999</v>
      </c>
      <c r="I39" s="80">
        <v>1</v>
      </c>
      <c r="J39" s="80">
        <v>4.6840000000000002</v>
      </c>
      <c r="K39" s="80">
        <v>28.103999999999999</v>
      </c>
      <c r="L39" s="81">
        <v>0</v>
      </c>
      <c r="M39" s="78">
        <v>0</v>
      </c>
      <c r="N39" s="78">
        <v>0</v>
      </c>
      <c r="O39" s="78">
        <v>0</v>
      </c>
      <c r="P39" s="79">
        <v>0</v>
      </c>
      <c r="Q39" s="79">
        <v>0</v>
      </c>
      <c r="R39" s="80">
        <v>0</v>
      </c>
      <c r="S39" s="80">
        <v>0</v>
      </c>
      <c r="T39" s="80">
        <v>0</v>
      </c>
      <c r="U39" s="81">
        <v>0</v>
      </c>
      <c r="V39" s="78">
        <v>0</v>
      </c>
      <c r="W39" s="78">
        <v>0</v>
      </c>
      <c r="X39" s="78">
        <v>2</v>
      </c>
      <c r="Y39" s="79">
        <v>9.3680000000000003</v>
      </c>
      <c r="Z39" s="79">
        <v>56.207999999999998</v>
      </c>
      <c r="AA39" s="80">
        <v>2</v>
      </c>
      <c r="AB39" s="80">
        <v>9.3680000000000003</v>
      </c>
      <c r="AC39" s="80">
        <v>56.207999999999998</v>
      </c>
      <c r="AD39" s="81">
        <v>0</v>
      </c>
      <c r="AE39" s="78">
        <v>0</v>
      </c>
      <c r="AF39" s="78">
        <v>0</v>
      </c>
      <c r="AG39" s="78">
        <v>0</v>
      </c>
      <c r="AH39" s="79">
        <v>0</v>
      </c>
      <c r="AI39" s="79">
        <v>0</v>
      </c>
      <c r="AJ39" s="78">
        <v>0</v>
      </c>
      <c r="AK39" s="78">
        <v>0</v>
      </c>
      <c r="AL39" s="78">
        <v>0</v>
      </c>
      <c r="AM39" s="81">
        <v>0</v>
      </c>
      <c r="AN39" s="78">
        <v>0</v>
      </c>
      <c r="AO39" s="82">
        <v>0</v>
      </c>
      <c r="AP39" s="78">
        <v>0</v>
      </c>
      <c r="AQ39" s="79">
        <v>0</v>
      </c>
      <c r="AR39" s="79">
        <v>0</v>
      </c>
      <c r="AS39" s="82">
        <v>0</v>
      </c>
      <c r="AT39" s="78">
        <v>0</v>
      </c>
      <c r="AU39" s="82">
        <v>0</v>
      </c>
      <c r="AV39" s="81">
        <v>0</v>
      </c>
      <c r="AW39" s="78">
        <v>0</v>
      </c>
      <c r="AX39" s="82">
        <v>0</v>
      </c>
      <c r="AY39" s="78">
        <v>0</v>
      </c>
      <c r="AZ39" s="79">
        <v>0</v>
      </c>
      <c r="BA39" s="79">
        <v>0</v>
      </c>
      <c r="BB39" s="82">
        <v>0</v>
      </c>
      <c r="BC39" s="78">
        <v>0</v>
      </c>
      <c r="BD39" s="82">
        <v>0</v>
      </c>
      <c r="BE39" s="83">
        <v>0</v>
      </c>
      <c r="BF39" s="83">
        <v>0</v>
      </c>
      <c r="BG39" s="83">
        <v>0</v>
      </c>
      <c r="BH39" s="83">
        <v>3</v>
      </c>
      <c r="BI39" s="84">
        <v>14.052</v>
      </c>
      <c r="BJ39" s="84">
        <v>84.311999999999998</v>
      </c>
      <c r="BK39" s="83">
        <v>3</v>
      </c>
      <c r="BL39" s="84">
        <v>14.052</v>
      </c>
      <c r="BM39" s="84">
        <v>84.311999999999998</v>
      </c>
      <c r="BN39" s="185">
        <f t="shared" si="0"/>
        <v>42.155999999999999</v>
      </c>
      <c r="BO39" s="188">
        <f t="shared" si="1"/>
        <v>42.2</v>
      </c>
    </row>
    <row r="40" spans="1:67" ht="16.5">
      <c r="A40" s="6">
        <v>33</v>
      </c>
      <c r="B40" s="77" t="s">
        <v>218</v>
      </c>
      <c r="C40" s="78">
        <v>0</v>
      </c>
      <c r="D40" s="79">
        <v>0</v>
      </c>
      <c r="E40" s="79">
        <v>0</v>
      </c>
      <c r="F40" s="78">
        <v>0</v>
      </c>
      <c r="G40" s="79">
        <v>0</v>
      </c>
      <c r="H40" s="79">
        <v>0</v>
      </c>
      <c r="I40" s="80">
        <v>0</v>
      </c>
      <c r="J40" s="80">
        <v>0</v>
      </c>
      <c r="K40" s="80">
        <v>0</v>
      </c>
      <c r="L40" s="81">
        <v>0</v>
      </c>
      <c r="M40" s="78">
        <v>0</v>
      </c>
      <c r="N40" s="78">
        <v>0</v>
      </c>
      <c r="O40" s="78">
        <v>0</v>
      </c>
      <c r="P40" s="79">
        <v>0</v>
      </c>
      <c r="Q40" s="79">
        <v>0</v>
      </c>
      <c r="R40" s="80">
        <v>0</v>
      </c>
      <c r="S40" s="80">
        <v>0</v>
      </c>
      <c r="T40" s="80">
        <v>0</v>
      </c>
      <c r="U40" s="81">
        <v>0</v>
      </c>
      <c r="V40" s="78">
        <v>0</v>
      </c>
      <c r="W40" s="78">
        <v>0</v>
      </c>
      <c r="X40" s="78">
        <v>0</v>
      </c>
      <c r="Y40" s="79">
        <v>0</v>
      </c>
      <c r="Z40" s="79">
        <v>0</v>
      </c>
      <c r="AA40" s="80">
        <v>0</v>
      </c>
      <c r="AB40" s="80">
        <v>0</v>
      </c>
      <c r="AC40" s="80">
        <v>0</v>
      </c>
      <c r="AD40" s="81">
        <v>0</v>
      </c>
      <c r="AE40" s="78">
        <v>0</v>
      </c>
      <c r="AF40" s="78">
        <v>0</v>
      </c>
      <c r="AG40" s="78">
        <v>0</v>
      </c>
      <c r="AH40" s="79">
        <v>0</v>
      </c>
      <c r="AI40" s="79">
        <v>0</v>
      </c>
      <c r="AJ40" s="78">
        <v>0</v>
      </c>
      <c r="AK40" s="78">
        <v>0</v>
      </c>
      <c r="AL40" s="78">
        <v>0</v>
      </c>
      <c r="AM40" s="81">
        <v>0</v>
      </c>
      <c r="AN40" s="78">
        <v>0</v>
      </c>
      <c r="AO40" s="82">
        <v>0</v>
      </c>
      <c r="AP40" s="78">
        <v>0</v>
      </c>
      <c r="AQ40" s="79">
        <v>0</v>
      </c>
      <c r="AR40" s="79">
        <v>0</v>
      </c>
      <c r="AS40" s="82">
        <v>0</v>
      </c>
      <c r="AT40" s="78">
        <v>0</v>
      </c>
      <c r="AU40" s="82">
        <v>0</v>
      </c>
      <c r="AV40" s="81">
        <v>0</v>
      </c>
      <c r="AW40" s="78">
        <v>0</v>
      </c>
      <c r="AX40" s="82">
        <v>0</v>
      </c>
      <c r="AY40" s="78">
        <v>0</v>
      </c>
      <c r="AZ40" s="79">
        <v>0</v>
      </c>
      <c r="BA40" s="79">
        <v>0</v>
      </c>
      <c r="BB40" s="82">
        <v>0</v>
      </c>
      <c r="BC40" s="78">
        <v>0</v>
      </c>
      <c r="BD40" s="82">
        <v>0</v>
      </c>
      <c r="BE40" s="83">
        <v>0</v>
      </c>
      <c r="BF40" s="83">
        <v>0</v>
      </c>
      <c r="BG40" s="83">
        <v>0</v>
      </c>
      <c r="BH40" s="83">
        <v>0</v>
      </c>
      <c r="BI40" s="84">
        <v>0</v>
      </c>
      <c r="BJ40" s="84">
        <v>0</v>
      </c>
      <c r="BK40" s="83">
        <v>0</v>
      </c>
      <c r="BL40" s="84">
        <v>0</v>
      </c>
      <c r="BM40" s="84">
        <v>0</v>
      </c>
      <c r="BN40" s="185">
        <f t="shared" si="0"/>
        <v>0</v>
      </c>
      <c r="BO40" s="188">
        <f t="shared" si="1"/>
        <v>0</v>
      </c>
    </row>
    <row r="41" spans="1:67" ht="16.5">
      <c r="A41" s="6">
        <v>34</v>
      </c>
      <c r="B41" s="77" t="s">
        <v>219</v>
      </c>
      <c r="C41" s="78">
        <v>0</v>
      </c>
      <c r="D41" s="79">
        <v>0</v>
      </c>
      <c r="E41" s="79">
        <v>0</v>
      </c>
      <c r="F41" s="78">
        <v>2</v>
      </c>
      <c r="G41" s="79">
        <v>9.3680000000000003</v>
      </c>
      <c r="H41" s="79">
        <v>56.207999999999998</v>
      </c>
      <c r="I41" s="80">
        <v>2</v>
      </c>
      <c r="J41" s="80">
        <v>9.3680000000000003</v>
      </c>
      <c r="K41" s="80">
        <v>56.207999999999998</v>
      </c>
      <c r="L41" s="81">
        <v>0</v>
      </c>
      <c r="M41" s="78">
        <v>0</v>
      </c>
      <c r="N41" s="78">
        <v>0</v>
      </c>
      <c r="O41" s="78">
        <v>0</v>
      </c>
      <c r="P41" s="79">
        <v>0</v>
      </c>
      <c r="Q41" s="79">
        <v>0</v>
      </c>
      <c r="R41" s="80">
        <v>0</v>
      </c>
      <c r="S41" s="80">
        <v>0</v>
      </c>
      <c r="T41" s="80">
        <v>0</v>
      </c>
      <c r="U41" s="81">
        <v>0</v>
      </c>
      <c r="V41" s="78">
        <v>0</v>
      </c>
      <c r="W41" s="78">
        <v>0</v>
      </c>
      <c r="X41" s="78">
        <v>0</v>
      </c>
      <c r="Y41" s="79">
        <v>0</v>
      </c>
      <c r="Z41" s="79">
        <v>0</v>
      </c>
      <c r="AA41" s="80">
        <v>0</v>
      </c>
      <c r="AB41" s="80">
        <v>0</v>
      </c>
      <c r="AC41" s="80">
        <v>0</v>
      </c>
      <c r="AD41" s="81">
        <v>0</v>
      </c>
      <c r="AE41" s="78">
        <v>0</v>
      </c>
      <c r="AF41" s="78">
        <v>0</v>
      </c>
      <c r="AG41" s="78">
        <v>0</v>
      </c>
      <c r="AH41" s="79">
        <v>0</v>
      </c>
      <c r="AI41" s="79">
        <v>0</v>
      </c>
      <c r="AJ41" s="78">
        <v>0</v>
      </c>
      <c r="AK41" s="78">
        <v>0</v>
      </c>
      <c r="AL41" s="78">
        <v>0</v>
      </c>
      <c r="AM41" s="81">
        <v>0</v>
      </c>
      <c r="AN41" s="78">
        <v>0</v>
      </c>
      <c r="AO41" s="82">
        <v>0</v>
      </c>
      <c r="AP41" s="78">
        <v>0</v>
      </c>
      <c r="AQ41" s="79">
        <v>0</v>
      </c>
      <c r="AR41" s="79">
        <v>0</v>
      </c>
      <c r="AS41" s="82">
        <v>0</v>
      </c>
      <c r="AT41" s="78">
        <v>0</v>
      </c>
      <c r="AU41" s="82">
        <v>0</v>
      </c>
      <c r="AV41" s="81">
        <v>0</v>
      </c>
      <c r="AW41" s="78">
        <v>0</v>
      </c>
      <c r="AX41" s="82">
        <v>0</v>
      </c>
      <c r="AY41" s="78">
        <v>0</v>
      </c>
      <c r="AZ41" s="79">
        <v>0</v>
      </c>
      <c r="BA41" s="79">
        <v>0</v>
      </c>
      <c r="BB41" s="82">
        <v>0</v>
      </c>
      <c r="BC41" s="78">
        <v>0</v>
      </c>
      <c r="BD41" s="82">
        <v>0</v>
      </c>
      <c r="BE41" s="83">
        <v>0</v>
      </c>
      <c r="BF41" s="83">
        <v>0</v>
      </c>
      <c r="BG41" s="83">
        <v>0</v>
      </c>
      <c r="BH41" s="83">
        <v>2</v>
      </c>
      <c r="BI41" s="84">
        <v>9.3680000000000003</v>
      </c>
      <c r="BJ41" s="84">
        <v>56.207999999999998</v>
      </c>
      <c r="BK41" s="83">
        <v>2</v>
      </c>
      <c r="BL41" s="84">
        <v>9.3680000000000003</v>
      </c>
      <c r="BM41" s="84">
        <v>56.207999999999998</v>
      </c>
      <c r="BN41" s="185">
        <f t="shared" si="0"/>
        <v>28.103999999999999</v>
      </c>
      <c r="BO41" s="188">
        <f t="shared" si="1"/>
        <v>28.1</v>
      </c>
    </row>
    <row r="42" spans="1:67" ht="16.5">
      <c r="A42" s="6">
        <v>35</v>
      </c>
      <c r="B42" s="85" t="s">
        <v>220</v>
      </c>
      <c r="C42" s="78">
        <v>0</v>
      </c>
      <c r="D42" s="79">
        <v>0</v>
      </c>
      <c r="E42" s="79">
        <v>0</v>
      </c>
      <c r="F42" s="78">
        <v>0</v>
      </c>
      <c r="G42" s="79">
        <v>0</v>
      </c>
      <c r="H42" s="79">
        <v>0</v>
      </c>
      <c r="I42" s="80">
        <v>0</v>
      </c>
      <c r="J42" s="80">
        <v>0</v>
      </c>
      <c r="K42" s="80">
        <v>0</v>
      </c>
      <c r="L42" s="81">
        <v>0</v>
      </c>
      <c r="M42" s="78">
        <v>0</v>
      </c>
      <c r="N42" s="78">
        <v>0</v>
      </c>
      <c r="O42" s="78">
        <v>0</v>
      </c>
      <c r="P42" s="79">
        <v>0</v>
      </c>
      <c r="Q42" s="79">
        <v>0</v>
      </c>
      <c r="R42" s="80">
        <v>0</v>
      </c>
      <c r="S42" s="80">
        <v>0</v>
      </c>
      <c r="T42" s="80">
        <v>0</v>
      </c>
      <c r="U42" s="81">
        <v>0</v>
      </c>
      <c r="V42" s="78">
        <v>0</v>
      </c>
      <c r="W42" s="78">
        <v>0</v>
      </c>
      <c r="X42" s="78">
        <v>61</v>
      </c>
      <c r="Y42" s="79">
        <v>285.72399999999999</v>
      </c>
      <c r="Z42" s="79">
        <v>1714.3440000000001</v>
      </c>
      <c r="AA42" s="80">
        <v>61</v>
      </c>
      <c r="AB42" s="80">
        <v>285.72399999999999</v>
      </c>
      <c r="AC42" s="80">
        <v>1714.3440000000001</v>
      </c>
      <c r="AD42" s="81">
        <v>0</v>
      </c>
      <c r="AE42" s="78">
        <v>0</v>
      </c>
      <c r="AF42" s="78">
        <v>0</v>
      </c>
      <c r="AG42" s="78">
        <v>0</v>
      </c>
      <c r="AH42" s="79">
        <v>0</v>
      </c>
      <c r="AI42" s="79">
        <v>0</v>
      </c>
      <c r="AJ42" s="78">
        <v>0</v>
      </c>
      <c r="AK42" s="78">
        <v>0</v>
      </c>
      <c r="AL42" s="78">
        <v>0</v>
      </c>
      <c r="AM42" s="81">
        <v>0</v>
      </c>
      <c r="AN42" s="78">
        <v>0</v>
      </c>
      <c r="AO42" s="82">
        <v>0</v>
      </c>
      <c r="AP42" s="78">
        <v>0</v>
      </c>
      <c r="AQ42" s="79">
        <v>0</v>
      </c>
      <c r="AR42" s="79">
        <v>0</v>
      </c>
      <c r="AS42" s="82">
        <v>0</v>
      </c>
      <c r="AT42" s="78">
        <v>0</v>
      </c>
      <c r="AU42" s="82">
        <v>0</v>
      </c>
      <c r="AV42" s="81">
        <v>0</v>
      </c>
      <c r="AW42" s="78">
        <v>0</v>
      </c>
      <c r="AX42" s="82">
        <v>0</v>
      </c>
      <c r="AY42" s="78">
        <v>0</v>
      </c>
      <c r="AZ42" s="79">
        <v>0</v>
      </c>
      <c r="BA42" s="79">
        <v>0</v>
      </c>
      <c r="BB42" s="82">
        <v>0</v>
      </c>
      <c r="BC42" s="78">
        <v>0</v>
      </c>
      <c r="BD42" s="82">
        <v>0</v>
      </c>
      <c r="BE42" s="83">
        <v>0</v>
      </c>
      <c r="BF42" s="83">
        <v>0</v>
      </c>
      <c r="BG42" s="83">
        <v>0</v>
      </c>
      <c r="BH42" s="83">
        <v>61</v>
      </c>
      <c r="BI42" s="84">
        <v>285.72399999999999</v>
      </c>
      <c r="BJ42" s="84">
        <v>1714.3440000000001</v>
      </c>
      <c r="BK42" s="83">
        <v>61</v>
      </c>
      <c r="BL42" s="84">
        <v>285.72399999999999</v>
      </c>
      <c r="BM42" s="84">
        <v>1714.3440000000001</v>
      </c>
      <c r="BN42" s="185">
        <f t="shared" si="0"/>
        <v>857.17200000000003</v>
      </c>
      <c r="BO42" s="188">
        <f t="shared" si="1"/>
        <v>857.2</v>
      </c>
    </row>
    <row r="43" spans="1:67" ht="16.5">
      <c r="A43" s="6">
        <v>36</v>
      </c>
      <c r="B43" s="86" t="s">
        <v>221</v>
      </c>
      <c r="C43" s="78">
        <v>0</v>
      </c>
      <c r="D43" s="79">
        <v>0</v>
      </c>
      <c r="E43" s="79">
        <v>0</v>
      </c>
      <c r="F43" s="78">
        <v>0</v>
      </c>
      <c r="G43" s="79">
        <v>0</v>
      </c>
      <c r="H43" s="79">
        <v>0</v>
      </c>
      <c r="I43" s="80">
        <v>0</v>
      </c>
      <c r="J43" s="80">
        <v>0</v>
      </c>
      <c r="K43" s="80">
        <v>0</v>
      </c>
      <c r="L43" s="81">
        <v>0</v>
      </c>
      <c r="M43" s="78">
        <v>0</v>
      </c>
      <c r="N43" s="78">
        <v>0</v>
      </c>
      <c r="O43" s="78">
        <v>0</v>
      </c>
      <c r="P43" s="79">
        <v>0</v>
      </c>
      <c r="Q43" s="79">
        <v>0</v>
      </c>
      <c r="R43" s="80">
        <v>0</v>
      </c>
      <c r="S43" s="80">
        <v>0</v>
      </c>
      <c r="T43" s="80">
        <v>0</v>
      </c>
      <c r="U43" s="81">
        <v>0</v>
      </c>
      <c r="V43" s="78">
        <v>0</v>
      </c>
      <c r="W43" s="78">
        <v>0</v>
      </c>
      <c r="X43" s="78">
        <v>0</v>
      </c>
      <c r="Y43" s="79">
        <v>0</v>
      </c>
      <c r="Z43" s="79">
        <v>0</v>
      </c>
      <c r="AA43" s="80">
        <v>0</v>
      </c>
      <c r="AB43" s="80">
        <v>0</v>
      </c>
      <c r="AC43" s="80">
        <v>0</v>
      </c>
      <c r="AD43" s="81">
        <v>0</v>
      </c>
      <c r="AE43" s="78">
        <v>0</v>
      </c>
      <c r="AF43" s="78">
        <v>0</v>
      </c>
      <c r="AG43" s="78">
        <v>0</v>
      </c>
      <c r="AH43" s="79">
        <v>0</v>
      </c>
      <c r="AI43" s="79">
        <v>0</v>
      </c>
      <c r="AJ43" s="78">
        <v>0</v>
      </c>
      <c r="AK43" s="78">
        <v>0</v>
      </c>
      <c r="AL43" s="78">
        <v>0</v>
      </c>
      <c r="AM43" s="81">
        <v>0</v>
      </c>
      <c r="AN43" s="78">
        <v>0</v>
      </c>
      <c r="AO43" s="82">
        <v>0</v>
      </c>
      <c r="AP43" s="78">
        <v>0</v>
      </c>
      <c r="AQ43" s="79">
        <v>0</v>
      </c>
      <c r="AR43" s="79">
        <v>0</v>
      </c>
      <c r="AS43" s="82">
        <v>0</v>
      </c>
      <c r="AT43" s="78">
        <v>0</v>
      </c>
      <c r="AU43" s="82">
        <v>0</v>
      </c>
      <c r="AV43" s="81">
        <v>0</v>
      </c>
      <c r="AW43" s="78">
        <v>0</v>
      </c>
      <c r="AX43" s="82">
        <v>0</v>
      </c>
      <c r="AY43" s="78">
        <v>0</v>
      </c>
      <c r="AZ43" s="79">
        <v>0</v>
      </c>
      <c r="BA43" s="79">
        <v>0</v>
      </c>
      <c r="BB43" s="82">
        <v>0</v>
      </c>
      <c r="BC43" s="78">
        <v>0</v>
      </c>
      <c r="BD43" s="82">
        <v>0</v>
      </c>
      <c r="BE43" s="83">
        <v>0</v>
      </c>
      <c r="BF43" s="83">
        <v>0</v>
      </c>
      <c r="BG43" s="83">
        <v>0</v>
      </c>
      <c r="BH43" s="83">
        <v>0</v>
      </c>
      <c r="BI43" s="84">
        <v>0</v>
      </c>
      <c r="BJ43" s="84">
        <v>0</v>
      </c>
      <c r="BK43" s="83">
        <v>0</v>
      </c>
      <c r="BL43" s="84">
        <v>0</v>
      </c>
      <c r="BM43" s="84">
        <v>0</v>
      </c>
      <c r="BN43" s="185">
        <f t="shared" si="0"/>
        <v>0</v>
      </c>
      <c r="BO43" s="188">
        <f t="shared" si="1"/>
        <v>0</v>
      </c>
    </row>
    <row r="44" spans="1:67" ht="16.5">
      <c r="A44" s="6">
        <v>37</v>
      </c>
      <c r="B44" s="85" t="s">
        <v>222</v>
      </c>
      <c r="C44" s="78">
        <v>0</v>
      </c>
      <c r="D44" s="79">
        <v>0</v>
      </c>
      <c r="E44" s="79">
        <v>0</v>
      </c>
      <c r="F44" s="78">
        <v>1</v>
      </c>
      <c r="G44" s="79">
        <v>4.6840000000000002</v>
      </c>
      <c r="H44" s="79">
        <v>28.103999999999999</v>
      </c>
      <c r="I44" s="80">
        <v>1</v>
      </c>
      <c r="J44" s="80">
        <v>4.6840000000000002</v>
      </c>
      <c r="K44" s="80">
        <v>28.103999999999999</v>
      </c>
      <c r="L44" s="81">
        <v>0</v>
      </c>
      <c r="M44" s="78">
        <v>0</v>
      </c>
      <c r="N44" s="78">
        <v>0</v>
      </c>
      <c r="O44" s="78">
        <v>0</v>
      </c>
      <c r="P44" s="79">
        <v>0</v>
      </c>
      <c r="Q44" s="79">
        <v>0</v>
      </c>
      <c r="R44" s="80">
        <v>0</v>
      </c>
      <c r="S44" s="80">
        <v>0</v>
      </c>
      <c r="T44" s="80">
        <v>0</v>
      </c>
      <c r="U44" s="81">
        <v>0</v>
      </c>
      <c r="V44" s="78">
        <v>0</v>
      </c>
      <c r="W44" s="78">
        <v>0</v>
      </c>
      <c r="X44" s="78">
        <v>0</v>
      </c>
      <c r="Y44" s="79">
        <v>0</v>
      </c>
      <c r="Z44" s="79">
        <v>0</v>
      </c>
      <c r="AA44" s="80">
        <v>0</v>
      </c>
      <c r="AB44" s="80">
        <v>0</v>
      </c>
      <c r="AC44" s="80">
        <v>0</v>
      </c>
      <c r="AD44" s="81">
        <v>0</v>
      </c>
      <c r="AE44" s="78">
        <v>0</v>
      </c>
      <c r="AF44" s="78">
        <v>0</v>
      </c>
      <c r="AG44" s="78">
        <v>0</v>
      </c>
      <c r="AH44" s="79">
        <v>0</v>
      </c>
      <c r="AI44" s="79">
        <v>0</v>
      </c>
      <c r="AJ44" s="78">
        <v>0</v>
      </c>
      <c r="AK44" s="78">
        <v>0</v>
      </c>
      <c r="AL44" s="78">
        <v>0</v>
      </c>
      <c r="AM44" s="81">
        <v>0</v>
      </c>
      <c r="AN44" s="78">
        <v>0</v>
      </c>
      <c r="AO44" s="82">
        <v>0</v>
      </c>
      <c r="AP44" s="78">
        <v>0</v>
      </c>
      <c r="AQ44" s="79">
        <v>0</v>
      </c>
      <c r="AR44" s="79">
        <v>0</v>
      </c>
      <c r="AS44" s="82">
        <v>0</v>
      </c>
      <c r="AT44" s="78">
        <v>0</v>
      </c>
      <c r="AU44" s="82">
        <v>0</v>
      </c>
      <c r="AV44" s="81">
        <v>0</v>
      </c>
      <c r="AW44" s="78">
        <v>0</v>
      </c>
      <c r="AX44" s="82">
        <v>0</v>
      </c>
      <c r="AY44" s="78">
        <v>0</v>
      </c>
      <c r="AZ44" s="79">
        <v>0</v>
      </c>
      <c r="BA44" s="79">
        <v>0</v>
      </c>
      <c r="BB44" s="82">
        <v>0</v>
      </c>
      <c r="BC44" s="78">
        <v>0</v>
      </c>
      <c r="BD44" s="82">
        <v>0</v>
      </c>
      <c r="BE44" s="83">
        <v>0</v>
      </c>
      <c r="BF44" s="83">
        <v>0</v>
      </c>
      <c r="BG44" s="83">
        <v>0</v>
      </c>
      <c r="BH44" s="83">
        <v>1</v>
      </c>
      <c r="BI44" s="84">
        <v>4.6840000000000002</v>
      </c>
      <c r="BJ44" s="84">
        <v>28.103999999999999</v>
      </c>
      <c r="BK44" s="83">
        <v>1</v>
      </c>
      <c r="BL44" s="84">
        <v>4.6840000000000002</v>
      </c>
      <c r="BM44" s="84">
        <v>28.103999999999999</v>
      </c>
      <c r="BN44" s="185">
        <f t="shared" si="0"/>
        <v>14.052</v>
      </c>
      <c r="BO44" s="188">
        <f t="shared" si="1"/>
        <v>14.1</v>
      </c>
    </row>
    <row r="45" spans="1:67" ht="16.5">
      <c r="A45" s="6">
        <v>38</v>
      </c>
      <c r="B45" s="85" t="s">
        <v>223</v>
      </c>
      <c r="C45" s="78">
        <v>0</v>
      </c>
      <c r="D45" s="79">
        <v>0</v>
      </c>
      <c r="E45" s="79">
        <v>0</v>
      </c>
      <c r="F45" s="78">
        <v>1</v>
      </c>
      <c r="G45" s="79">
        <v>4.6840000000000002</v>
      </c>
      <c r="H45" s="79">
        <v>28.103999999999999</v>
      </c>
      <c r="I45" s="80">
        <v>1</v>
      </c>
      <c r="J45" s="80">
        <v>4.6840000000000002</v>
      </c>
      <c r="K45" s="80">
        <v>28.103999999999999</v>
      </c>
      <c r="L45" s="81">
        <v>0</v>
      </c>
      <c r="M45" s="78">
        <v>0</v>
      </c>
      <c r="N45" s="78">
        <v>0</v>
      </c>
      <c r="O45" s="78">
        <v>0</v>
      </c>
      <c r="P45" s="79">
        <v>0</v>
      </c>
      <c r="Q45" s="79">
        <v>0</v>
      </c>
      <c r="R45" s="80">
        <v>0</v>
      </c>
      <c r="S45" s="80">
        <v>0</v>
      </c>
      <c r="T45" s="80">
        <v>0</v>
      </c>
      <c r="U45" s="81">
        <v>0</v>
      </c>
      <c r="V45" s="78">
        <v>0</v>
      </c>
      <c r="W45" s="78">
        <v>0</v>
      </c>
      <c r="X45" s="78">
        <v>0</v>
      </c>
      <c r="Y45" s="79">
        <v>0</v>
      </c>
      <c r="Z45" s="79">
        <v>0</v>
      </c>
      <c r="AA45" s="80">
        <v>0</v>
      </c>
      <c r="AB45" s="80">
        <v>0</v>
      </c>
      <c r="AC45" s="80">
        <v>0</v>
      </c>
      <c r="AD45" s="81">
        <v>0</v>
      </c>
      <c r="AE45" s="78">
        <v>0</v>
      </c>
      <c r="AF45" s="78">
        <v>0</v>
      </c>
      <c r="AG45" s="78">
        <v>0</v>
      </c>
      <c r="AH45" s="79">
        <v>0</v>
      </c>
      <c r="AI45" s="79">
        <v>0</v>
      </c>
      <c r="AJ45" s="78">
        <v>0</v>
      </c>
      <c r="AK45" s="78">
        <v>0</v>
      </c>
      <c r="AL45" s="78">
        <v>0</v>
      </c>
      <c r="AM45" s="81">
        <v>0</v>
      </c>
      <c r="AN45" s="78">
        <v>0</v>
      </c>
      <c r="AO45" s="82">
        <v>0</v>
      </c>
      <c r="AP45" s="78">
        <v>0</v>
      </c>
      <c r="AQ45" s="79">
        <v>0</v>
      </c>
      <c r="AR45" s="79">
        <v>0</v>
      </c>
      <c r="AS45" s="82">
        <v>0</v>
      </c>
      <c r="AT45" s="78">
        <v>0</v>
      </c>
      <c r="AU45" s="82">
        <v>0</v>
      </c>
      <c r="AV45" s="81">
        <v>0</v>
      </c>
      <c r="AW45" s="78">
        <v>0</v>
      </c>
      <c r="AX45" s="82">
        <v>0</v>
      </c>
      <c r="AY45" s="78">
        <v>0</v>
      </c>
      <c r="AZ45" s="79">
        <v>0</v>
      </c>
      <c r="BA45" s="79">
        <v>0</v>
      </c>
      <c r="BB45" s="82">
        <v>0</v>
      </c>
      <c r="BC45" s="78">
        <v>0</v>
      </c>
      <c r="BD45" s="82">
        <v>0</v>
      </c>
      <c r="BE45" s="83">
        <v>0</v>
      </c>
      <c r="BF45" s="83">
        <v>0</v>
      </c>
      <c r="BG45" s="83">
        <v>0</v>
      </c>
      <c r="BH45" s="83">
        <v>1</v>
      </c>
      <c r="BI45" s="84">
        <v>4.6840000000000002</v>
      </c>
      <c r="BJ45" s="84">
        <v>28.103999999999999</v>
      </c>
      <c r="BK45" s="83">
        <v>1</v>
      </c>
      <c r="BL45" s="84">
        <v>4.6840000000000002</v>
      </c>
      <c r="BM45" s="84">
        <v>28.103999999999999</v>
      </c>
      <c r="BN45" s="185">
        <f t="shared" si="0"/>
        <v>14.052</v>
      </c>
      <c r="BO45" s="188">
        <f t="shared" si="1"/>
        <v>14.1</v>
      </c>
    </row>
    <row r="46" spans="1:67" ht="16.5">
      <c r="A46" s="6">
        <v>39</v>
      </c>
      <c r="B46" s="85" t="s">
        <v>224</v>
      </c>
      <c r="C46" s="78">
        <v>0</v>
      </c>
      <c r="D46" s="79">
        <v>0</v>
      </c>
      <c r="E46" s="79">
        <v>0</v>
      </c>
      <c r="F46" s="78">
        <v>1</v>
      </c>
      <c r="G46" s="79">
        <v>4.6840000000000002</v>
      </c>
      <c r="H46" s="79">
        <v>28.103999999999999</v>
      </c>
      <c r="I46" s="80">
        <v>1</v>
      </c>
      <c r="J46" s="80">
        <v>4.6840000000000002</v>
      </c>
      <c r="K46" s="80">
        <v>28.103999999999999</v>
      </c>
      <c r="L46" s="81">
        <v>0</v>
      </c>
      <c r="M46" s="78">
        <v>0</v>
      </c>
      <c r="N46" s="78">
        <v>0</v>
      </c>
      <c r="O46" s="78">
        <v>0</v>
      </c>
      <c r="P46" s="79">
        <v>0</v>
      </c>
      <c r="Q46" s="79">
        <v>0</v>
      </c>
      <c r="R46" s="80">
        <v>0</v>
      </c>
      <c r="S46" s="80">
        <v>0</v>
      </c>
      <c r="T46" s="80">
        <v>0</v>
      </c>
      <c r="U46" s="81">
        <v>0</v>
      </c>
      <c r="V46" s="78">
        <v>0</v>
      </c>
      <c r="W46" s="78">
        <v>0</v>
      </c>
      <c r="X46" s="78">
        <v>0</v>
      </c>
      <c r="Y46" s="79">
        <v>0</v>
      </c>
      <c r="Z46" s="79">
        <v>0</v>
      </c>
      <c r="AA46" s="80">
        <v>0</v>
      </c>
      <c r="AB46" s="80">
        <v>0</v>
      </c>
      <c r="AC46" s="80">
        <v>0</v>
      </c>
      <c r="AD46" s="81">
        <v>0</v>
      </c>
      <c r="AE46" s="78">
        <v>0</v>
      </c>
      <c r="AF46" s="78">
        <v>0</v>
      </c>
      <c r="AG46" s="78">
        <v>0</v>
      </c>
      <c r="AH46" s="79">
        <v>0</v>
      </c>
      <c r="AI46" s="79">
        <v>0</v>
      </c>
      <c r="AJ46" s="78">
        <v>0</v>
      </c>
      <c r="AK46" s="78">
        <v>0</v>
      </c>
      <c r="AL46" s="78">
        <v>0</v>
      </c>
      <c r="AM46" s="81">
        <v>0</v>
      </c>
      <c r="AN46" s="78">
        <v>0</v>
      </c>
      <c r="AO46" s="82">
        <v>0</v>
      </c>
      <c r="AP46" s="78">
        <v>0</v>
      </c>
      <c r="AQ46" s="79">
        <v>0</v>
      </c>
      <c r="AR46" s="79">
        <v>0</v>
      </c>
      <c r="AS46" s="82">
        <v>0</v>
      </c>
      <c r="AT46" s="78">
        <v>0</v>
      </c>
      <c r="AU46" s="82">
        <v>0</v>
      </c>
      <c r="AV46" s="81">
        <v>0</v>
      </c>
      <c r="AW46" s="78">
        <v>0</v>
      </c>
      <c r="AX46" s="82">
        <v>0</v>
      </c>
      <c r="AY46" s="78">
        <v>0</v>
      </c>
      <c r="AZ46" s="79">
        <v>0</v>
      </c>
      <c r="BA46" s="79">
        <v>0</v>
      </c>
      <c r="BB46" s="82">
        <v>0</v>
      </c>
      <c r="BC46" s="78">
        <v>0</v>
      </c>
      <c r="BD46" s="82">
        <v>0</v>
      </c>
      <c r="BE46" s="83">
        <v>0</v>
      </c>
      <c r="BF46" s="83">
        <v>0</v>
      </c>
      <c r="BG46" s="83">
        <v>0</v>
      </c>
      <c r="BH46" s="83">
        <v>1</v>
      </c>
      <c r="BI46" s="84">
        <v>4.6840000000000002</v>
      </c>
      <c r="BJ46" s="84">
        <v>28.103999999999999</v>
      </c>
      <c r="BK46" s="83">
        <v>1</v>
      </c>
      <c r="BL46" s="84">
        <v>4.6840000000000002</v>
      </c>
      <c r="BM46" s="84">
        <v>28.103999999999999</v>
      </c>
      <c r="BN46" s="185">
        <f t="shared" si="0"/>
        <v>14.052</v>
      </c>
      <c r="BO46" s="188">
        <f t="shared" si="1"/>
        <v>14.1</v>
      </c>
    </row>
    <row r="47" spans="1:67" ht="16.5">
      <c r="A47" s="6">
        <v>40</v>
      </c>
      <c r="B47" s="85" t="s">
        <v>225</v>
      </c>
      <c r="C47" s="78">
        <v>0</v>
      </c>
      <c r="D47" s="79">
        <v>0</v>
      </c>
      <c r="E47" s="79">
        <v>0</v>
      </c>
      <c r="F47" s="78">
        <v>0</v>
      </c>
      <c r="G47" s="79">
        <v>0</v>
      </c>
      <c r="H47" s="79">
        <v>0</v>
      </c>
      <c r="I47" s="80">
        <v>0</v>
      </c>
      <c r="J47" s="80">
        <v>0</v>
      </c>
      <c r="K47" s="80">
        <v>0</v>
      </c>
      <c r="L47" s="81">
        <v>0</v>
      </c>
      <c r="M47" s="78">
        <v>0</v>
      </c>
      <c r="N47" s="78">
        <v>0</v>
      </c>
      <c r="O47" s="78">
        <v>0</v>
      </c>
      <c r="P47" s="79">
        <v>0</v>
      </c>
      <c r="Q47" s="79">
        <v>0</v>
      </c>
      <c r="R47" s="80">
        <v>0</v>
      </c>
      <c r="S47" s="80">
        <v>0</v>
      </c>
      <c r="T47" s="80">
        <v>0</v>
      </c>
      <c r="U47" s="81">
        <v>0</v>
      </c>
      <c r="V47" s="78">
        <v>0</v>
      </c>
      <c r="W47" s="78">
        <v>0</v>
      </c>
      <c r="X47" s="78">
        <v>3</v>
      </c>
      <c r="Y47" s="79">
        <v>14.052</v>
      </c>
      <c r="Z47" s="79">
        <v>84.311999999999998</v>
      </c>
      <c r="AA47" s="80">
        <v>3</v>
      </c>
      <c r="AB47" s="80">
        <v>14.052</v>
      </c>
      <c r="AC47" s="80">
        <v>84.311999999999998</v>
      </c>
      <c r="AD47" s="81">
        <v>0</v>
      </c>
      <c r="AE47" s="78">
        <v>0</v>
      </c>
      <c r="AF47" s="78">
        <v>0</v>
      </c>
      <c r="AG47" s="78">
        <v>0</v>
      </c>
      <c r="AH47" s="79">
        <v>0</v>
      </c>
      <c r="AI47" s="79">
        <v>0</v>
      </c>
      <c r="AJ47" s="78">
        <v>0</v>
      </c>
      <c r="AK47" s="78">
        <v>0</v>
      </c>
      <c r="AL47" s="78">
        <v>0</v>
      </c>
      <c r="AM47" s="81">
        <v>0</v>
      </c>
      <c r="AN47" s="78">
        <v>0</v>
      </c>
      <c r="AO47" s="82">
        <v>0</v>
      </c>
      <c r="AP47" s="78">
        <v>0</v>
      </c>
      <c r="AQ47" s="79">
        <v>0</v>
      </c>
      <c r="AR47" s="79">
        <v>0</v>
      </c>
      <c r="AS47" s="82">
        <v>0</v>
      </c>
      <c r="AT47" s="78">
        <v>0</v>
      </c>
      <c r="AU47" s="82">
        <v>0</v>
      </c>
      <c r="AV47" s="81">
        <v>0</v>
      </c>
      <c r="AW47" s="78">
        <v>0</v>
      </c>
      <c r="AX47" s="82">
        <v>0</v>
      </c>
      <c r="AY47" s="78">
        <v>0</v>
      </c>
      <c r="AZ47" s="79">
        <v>0</v>
      </c>
      <c r="BA47" s="79">
        <v>0</v>
      </c>
      <c r="BB47" s="82">
        <v>0</v>
      </c>
      <c r="BC47" s="78">
        <v>0</v>
      </c>
      <c r="BD47" s="82">
        <v>0</v>
      </c>
      <c r="BE47" s="83">
        <v>0</v>
      </c>
      <c r="BF47" s="83">
        <v>0</v>
      </c>
      <c r="BG47" s="83">
        <v>0</v>
      </c>
      <c r="BH47" s="83">
        <v>3</v>
      </c>
      <c r="BI47" s="84">
        <v>14.052</v>
      </c>
      <c r="BJ47" s="84">
        <v>84.311999999999998</v>
      </c>
      <c r="BK47" s="83">
        <v>3</v>
      </c>
      <c r="BL47" s="84">
        <v>14.052</v>
      </c>
      <c r="BM47" s="84">
        <v>84.311999999999998</v>
      </c>
      <c r="BN47" s="185">
        <f t="shared" si="0"/>
        <v>42.155999999999999</v>
      </c>
      <c r="BO47" s="188">
        <f t="shared" si="1"/>
        <v>42.2</v>
      </c>
    </row>
    <row r="48" spans="1:67" ht="16.5">
      <c r="A48" s="6">
        <v>41</v>
      </c>
      <c r="B48" s="85" t="s">
        <v>226</v>
      </c>
      <c r="C48" s="78">
        <v>0</v>
      </c>
      <c r="D48" s="79">
        <v>0</v>
      </c>
      <c r="E48" s="79">
        <v>0</v>
      </c>
      <c r="F48" s="78">
        <v>0</v>
      </c>
      <c r="G48" s="79">
        <v>0</v>
      </c>
      <c r="H48" s="79">
        <v>0</v>
      </c>
      <c r="I48" s="80">
        <v>0</v>
      </c>
      <c r="J48" s="80">
        <v>0</v>
      </c>
      <c r="K48" s="80">
        <v>0</v>
      </c>
      <c r="L48" s="81">
        <v>0</v>
      </c>
      <c r="M48" s="78">
        <v>0</v>
      </c>
      <c r="N48" s="78">
        <v>0</v>
      </c>
      <c r="O48" s="78">
        <v>0</v>
      </c>
      <c r="P48" s="79">
        <v>0</v>
      </c>
      <c r="Q48" s="79">
        <v>0</v>
      </c>
      <c r="R48" s="80">
        <v>0</v>
      </c>
      <c r="S48" s="80">
        <v>0</v>
      </c>
      <c r="T48" s="80">
        <v>0</v>
      </c>
      <c r="U48" s="81">
        <v>0</v>
      </c>
      <c r="V48" s="78">
        <v>0</v>
      </c>
      <c r="W48" s="78">
        <v>0</v>
      </c>
      <c r="X48" s="78">
        <v>0</v>
      </c>
      <c r="Y48" s="79">
        <v>0</v>
      </c>
      <c r="Z48" s="79">
        <v>0</v>
      </c>
      <c r="AA48" s="80">
        <v>0</v>
      </c>
      <c r="AB48" s="80">
        <v>0</v>
      </c>
      <c r="AC48" s="80">
        <v>0</v>
      </c>
      <c r="AD48" s="81">
        <v>0</v>
      </c>
      <c r="AE48" s="78">
        <v>0</v>
      </c>
      <c r="AF48" s="78">
        <v>0</v>
      </c>
      <c r="AG48" s="78">
        <v>0</v>
      </c>
      <c r="AH48" s="79">
        <v>0</v>
      </c>
      <c r="AI48" s="79">
        <v>0</v>
      </c>
      <c r="AJ48" s="78">
        <v>0</v>
      </c>
      <c r="AK48" s="78">
        <v>0</v>
      </c>
      <c r="AL48" s="78">
        <v>0</v>
      </c>
      <c r="AM48" s="81">
        <v>0</v>
      </c>
      <c r="AN48" s="78">
        <v>0</v>
      </c>
      <c r="AO48" s="82">
        <v>0</v>
      </c>
      <c r="AP48" s="78">
        <v>0</v>
      </c>
      <c r="AQ48" s="79">
        <v>0</v>
      </c>
      <c r="AR48" s="79">
        <v>0</v>
      </c>
      <c r="AS48" s="82">
        <v>0</v>
      </c>
      <c r="AT48" s="78">
        <v>0</v>
      </c>
      <c r="AU48" s="82">
        <v>0</v>
      </c>
      <c r="AV48" s="81">
        <v>0</v>
      </c>
      <c r="AW48" s="78">
        <v>0</v>
      </c>
      <c r="AX48" s="82">
        <v>0</v>
      </c>
      <c r="AY48" s="78">
        <v>0</v>
      </c>
      <c r="AZ48" s="79">
        <v>0</v>
      </c>
      <c r="BA48" s="79">
        <v>0</v>
      </c>
      <c r="BB48" s="82">
        <v>0</v>
      </c>
      <c r="BC48" s="78">
        <v>0</v>
      </c>
      <c r="BD48" s="82">
        <v>0</v>
      </c>
      <c r="BE48" s="83">
        <v>0</v>
      </c>
      <c r="BF48" s="83">
        <v>0</v>
      </c>
      <c r="BG48" s="83">
        <v>0</v>
      </c>
      <c r="BH48" s="83">
        <v>0</v>
      </c>
      <c r="BI48" s="84">
        <v>0</v>
      </c>
      <c r="BJ48" s="84">
        <v>0</v>
      </c>
      <c r="BK48" s="83">
        <v>0</v>
      </c>
      <c r="BL48" s="84">
        <v>0</v>
      </c>
      <c r="BM48" s="84">
        <v>0</v>
      </c>
      <c r="BN48" s="185">
        <f t="shared" si="0"/>
        <v>0</v>
      </c>
      <c r="BO48" s="188">
        <f t="shared" si="1"/>
        <v>0</v>
      </c>
    </row>
    <row r="49" spans="1:67" ht="16.5">
      <c r="A49" s="6">
        <v>42</v>
      </c>
      <c r="B49" s="85" t="s">
        <v>227</v>
      </c>
      <c r="C49" s="78">
        <v>0</v>
      </c>
      <c r="D49" s="79">
        <v>0</v>
      </c>
      <c r="E49" s="79">
        <v>0</v>
      </c>
      <c r="F49" s="78">
        <v>2</v>
      </c>
      <c r="G49" s="79">
        <v>9.3680000000000003</v>
      </c>
      <c r="H49" s="79">
        <v>56.207999999999998</v>
      </c>
      <c r="I49" s="80">
        <v>2</v>
      </c>
      <c r="J49" s="80">
        <v>9.3680000000000003</v>
      </c>
      <c r="K49" s="80">
        <v>56.207999999999998</v>
      </c>
      <c r="L49" s="81">
        <v>0</v>
      </c>
      <c r="M49" s="78">
        <v>0</v>
      </c>
      <c r="N49" s="78">
        <v>0</v>
      </c>
      <c r="O49" s="78">
        <v>1</v>
      </c>
      <c r="P49" s="79">
        <v>4.6840000000000002</v>
      </c>
      <c r="Q49" s="79">
        <v>28.103999999999999</v>
      </c>
      <c r="R49" s="80">
        <v>1</v>
      </c>
      <c r="S49" s="80">
        <v>4.6840000000000002</v>
      </c>
      <c r="T49" s="80">
        <v>28.103999999999999</v>
      </c>
      <c r="U49" s="81">
        <v>0</v>
      </c>
      <c r="V49" s="78">
        <v>0</v>
      </c>
      <c r="W49" s="78">
        <v>0</v>
      </c>
      <c r="X49" s="78">
        <v>0</v>
      </c>
      <c r="Y49" s="79">
        <v>0</v>
      </c>
      <c r="Z49" s="79">
        <v>0</v>
      </c>
      <c r="AA49" s="80">
        <v>0</v>
      </c>
      <c r="AB49" s="80">
        <v>0</v>
      </c>
      <c r="AC49" s="80">
        <v>0</v>
      </c>
      <c r="AD49" s="81">
        <v>0</v>
      </c>
      <c r="AE49" s="78">
        <v>0</v>
      </c>
      <c r="AF49" s="78">
        <v>0</v>
      </c>
      <c r="AG49" s="78">
        <v>0</v>
      </c>
      <c r="AH49" s="79">
        <v>0</v>
      </c>
      <c r="AI49" s="79">
        <v>0</v>
      </c>
      <c r="AJ49" s="78">
        <v>0</v>
      </c>
      <c r="AK49" s="78">
        <v>0</v>
      </c>
      <c r="AL49" s="78">
        <v>0</v>
      </c>
      <c r="AM49" s="81">
        <v>0</v>
      </c>
      <c r="AN49" s="78">
        <v>0</v>
      </c>
      <c r="AO49" s="82">
        <v>0</v>
      </c>
      <c r="AP49" s="78">
        <v>0</v>
      </c>
      <c r="AQ49" s="79">
        <v>0</v>
      </c>
      <c r="AR49" s="79">
        <v>0</v>
      </c>
      <c r="AS49" s="82">
        <v>0</v>
      </c>
      <c r="AT49" s="78">
        <v>0</v>
      </c>
      <c r="AU49" s="82">
        <v>0</v>
      </c>
      <c r="AV49" s="81">
        <v>0</v>
      </c>
      <c r="AW49" s="78">
        <v>0</v>
      </c>
      <c r="AX49" s="82">
        <v>0</v>
      </c>
      <c r="AY49" s="78">
        <v>0</v>
      </c>
      <c r="AZ49" s="79">
        <v>0</v>
      </c>
      <c r="BA49" s="79">
        <v>0</v>
      </c>
      <c r="BB49" s="82">
        <v>0</v>
      </c>
      <c r="BC49" s="78">
        <v>0</v>
      </c>
      <c r="BD49" s="82">
        <v>0</v>
      </c>
      <c r="BE49" s="83">
        <v>0</v>
      </c>
      <c r="BF49" s="83">
        <v>0</v>
      </c>
      <c r="BG49" s="83">
        <v>0</v>
      </c>
      <c r="BH49" s="83">
        <v>2</v>
      </c>
      <c r="BI49" s="84">
        <v>9.3680000000000003</v>
      </c>
      <c r="BJ49" s="84">
        <v>56.207999999999998</v>
      </c>
      <c r="BK49" s="83">
        <v>2</v>
      </c>
      <c r="BL49" s="84">
        <v>9.3680000000000003</v>
      </c>
      <c r="BM49" s="84">
        <v>56.207999999999998</v>
      </c>
      <c r="BN49" s="185">
        <f t="shared" si="0"/>
        <v>28.103999999999999</v>
      </c>
      <c r="BO49" s="188">
        <f t="shared" si="1"/>
        <v>28.1</v>
      </c>
    </row>
    <row r="50" spans="1:67" ht="16.5">
      <c r="A50" s="6">
        <v>43</v>
      </c>
      <c r="B50" s="85" t="s">
        <v>228</v>
      </c>
      <c r="C50" s="78">
        <v>0</v>
      </c>
      <c r="D50" s="79">
        <v>0</v>
      </c>
      <c r="E50" s="79">
        <v>0</v>
      </c>
      <c r="F50" s="78">
        <v>0</v>
      </c>
      <c r="G50" s="79">
        <v>0</v>
      </c>
      <c r="H50" s="79">
        <v>0</v>
      </c>
      <c r="I50" s="80">
        <v>0</v>
      </c>
      <c r="J50" s="80">
        <v>0</v>
      </c>
      <c r="K50" s="80">
        <v>0</v>
      </c>
      <c r="L50" s="81">
        <v>0</v>
      </c>
      <c r="M50" s="78">
        <v>0</v>
      </c>
      <c r="N50" s="78">
        <v>0</v>
      </c>
      <c r="O50" s="78">
        <v>0</v>
      </c>
      <c r="P50" s="79">
        <v>0</v>
      </c>
      <c r="Q50" s="79">
        <v>0</v>
      </c>
      <c r="R50" s="80">
        <v>0</v>
      </c>
      <c r="S50" s="80">
        <v>0</v>
      </c>
      <c r="T50" s="80">
        <v>0</v>
      </c>
      <c r="U50" s="81">
        <v>0</v>
      </c>
      <c r="V50" s="78">
        <v>0</v>
      </c>
      <c r="W50" s="78">
        <v>0</v>
      </c>
      <c r="X50" s="78">
        <v>0</v>
      </c>
      <c r="Y50" s="79">
        <v>0</v>
      </c>
      <c r="Z50" s="79">
        <v>0</v>
      </c>
      <c r="AA50" s="80">
        <v>0</v>
      </c>
      <c r="AB50" s="80">
        <v>0</v>
      </c>
      <c r="AC50" s="80">
        <v>0</v>
      </c>
      <c r="AD50" s="81">
        <v>0</v>
      </c>
      <c r="AE50" s="78">
        <v>0</v>
      </c>
      <c r="AF50" s="78">
        <v>0</v>
      </c>
      <c r="AG50" s="78">
        <v>0</v>
      </c>
      <c r="AH50" s="79">
        <v>0</v>
      </c>
      <c r="AI50" s="79">
        <v>0</v>
      </c>
      <c r="AJ50" s="78">
        <v>0</v>
      </c>
      <c r="AK50" s="78">
        <v>0</v>
      </c>
      <c r="AL50" s="78">
        <v>0</v>
      </c>
      <c r="AM50" s="81">
        <v>0</v>
      </c>
      <c r="AN50" s="78">
        <v>0</v>
      </c>
      <c r="AO50" s="82">
        <v>0</v>
      </c>
      <c r="AP50" s="78">
        <v>0</v>
      </c>
      <c r="AQ50" s="79">
        <v>0</v>
      </c>
      <c r="AR50" s="79">
        <v>0</v>
      </c>
      <c r="AS50" s="82">
        <v>0</v>
      </c>
      <c r="AT50" s="78">
        <v>0</v>
      </c>
      <c r="AU50" s="82">
        <v>0</v>
      </c>
      <c r="AV50" s="81">
        <v>0</v>
      </c>
      <c r="AW50" s="78">
        <v>0</v>
      </c>
      <c r="AX50" s="82">
        <v>0</v>
      </c>
      <c r="AY50" s="78">
        <v>0</v>
      </c>
      <c r="AZ50" s="79">
        <v>0</v>
      </c>
      <c r="BA50" s="79">
        <v>0</v>
      </c>
      <c r="BB50" s="82">
        <v>0</v>
      </c>
      <c r="BC50" s="78">
        <v>0</v>
      </c>
      <c r="BD50" s="82">
        <v>0</v>
      </c>
      <c r="BE50" s="83">
        <v>0</v>
      </c>
      <c r="BF50" s="83">
        <v>0</v>
      </c>
      <c r="BG50" s="83">
        <v>0</v>
      </c>
      <c r="BH50" s="83">
        <v>0</v>
      </c>
      <c r="BI50" s="84">
        <v>0</v>
      </c>
      <c r="BJ50" s="84">
        <v>0</v>
      </c>
      <c r="BK50" s="83">
        <v>0</v>
      </c>
      <c r="BL50" s="84">
        <v>0</v>
      </c>
      <c r="BM50" s="84">
        <v>0</v>
      </c>
      <c r="BN50" s="185">
        <f t="shared" si="0"/>
        <v>0</v>
      </c>
      <c r="BO50" s="188">
        <f t="shared" si="1"/>
        <v>0</v>
      </c>
    </row>
    <row r="51" spans="1:67" ht="16.5">
      <c r="A51" s="6">
        <v>44</v>
      </c>
      <c r="B51" s="85" t="s">
        <v>229</v>
      </c>
      <c r="C51" s="78">
        <v>0</v>
      </c>
      <c r="D51" s="79">
        <v>0</v>
      </c>
      <c r="E51" s="79">
        <v>0</v>
      </c>
      <c r="F51" s="78">
        <v>3</v>
      </c>
      <c r="G51" s="79">
        <v>14.052</v>
      </c>
      <c r="H51" s="79">
        <v>84.311999999999998</v>
      </c>
      <c r="I51" s="80">
        <v>3</v>
      </c>
      <c r="J51" s="80">
        <v>14.052</v>
      </c>
      <c r="K51" s="80">
        <v>84.311999999999998</v>
      </c>
      <c r="L51" s="81">
        <v>0</v>
      </c>
      <c r="M51" s="78">
        <v>0</v>
      </c>
      <c r="N51" s="78">
        <v>0</v>
      </c>
      <c r="O51" s="78">
        <v>0</v>
      </c>
      <c r="P51" s="79">
        <v>0</v>
      </c>
      <c r="Q51" s="79">
        <v>0</v>
      </c>
      <c r="R51" s="80">
        <v>0</v>
      </c>
      <c r="S51" s="80">
        <v>0</v>
      </c>
      <c r="T51" s="80">
        <v>0</v>
      </c>
      <c r="U51" s="81">
        <v>0</v>
      </c>
      <c r="V51" s="78">
        <v>0</v>
      </c>
      <c r="W51" s="78">
        <v>0</v>
      </c>
      <c r="X51" s="78">
        <v>6</v>
      </c>
      <c r="Y51" s="79">
        <v>28.103999999999999</v>
      </c>
      <c r="Z51" s="79">
        <v>168.624</v>
      </c>
      <c r="AA51" s="80">
        <v>6</v>
      </c>
      <c r="AB51" s="80">
        <v>28.103999999999999</v>
      </c>
      <c r="AC51" s="80">
        <v>168.624</v>
      </c>
      <c r="AD51" s="81">
        <v>0</v>
      </c>
      <c r="AE51" s="78">
        <v>0</v>
      </c>
      <c r="AF51" s="78">
        <v>0</v>
      </c>
      <c r="AG51" s="78">
        <v>0</v>
      </c>
      <c r="AH51" s="79">
        <v>0</v>
      </c>
      <c r="AI51" s="79">
        <v>0</v>
      </c>
      <c r="AJ51" s="78">
        <v>0</v>
      </c>
      <c r="AK51" s="78">
        <v>0</v>
      </c>
      <c r="AL51" s="78">
        <v>0</v>
      </c>
      <c r="AM51" s="81">
        <v>0</v>
      </c>
      <c r="AN51" s="78">
        <v>0</v>
      </c>
      <c r="AO51" s="82">
        <v>0</v>
      </c>
      <c r="AP51" s="78">
        <v>0</v>
      </c>
      <c r="AQ51" s="79">
        <v>0</v>
      </c>
      <c r="AR51" s="79">
        <v>0</v>
      </c>
      <c r="AS51" s="82">
        <v>0</v>
      </c>
      <c r="AT51" s="78">
        <v>0</v>
      </c>
      <c r="AU51" s="82">
        <v>0</v>
      </c>
      <c r="AV51" s="81">
        <v>0</v>
      </c>
      <c r="AW51" s="78">
        <v>0</v>
      </c>
      <c r="AX51" s="82">
        <v>0</v>
      </c>
      <c r="AY51" s="78">
        <v>0</v>
      </c>
      <c r="AZ51" s="79">
        <v>0</v>
      </c>
      <c r="BA51" s="79">
        <v>0</v>
      </c>
      <c r="BB51" s="82">
        <v>0</v>
      </c>
      <c r="BC51" s="78">
        <v>0</v>
      </c>
      <c r="BD51" s="82">
        <v>0</v>
      </c>
      <c r="BE51" s="83">
        <v>0</v>
      </c>
      <c r="BF51" s="83">
        <v>0</v>
      </c>
      <c r="BG51" s="83">
        <v>0</v>
      </c>
      <c r="BH51" s="83">
        <v>9</v>
      </c>
      <c r="BI51" s="84">
        <v>42.155999999999999</v>
      </c>
      <c r="BJ51" s="84">
        <v>252.93599999999998</v>
      </c>
      <c r="BK51" s="83">
        <v>9</v>
      </c>
      <c r="BL51" s="84">
        <v>42.155999999999999</v>
      </c>
      <c r="BM51" s="84">
        <v>252.93599999999998</v>
      </c>
      <c r="BN51" s="185">
        <f t="shared" si="0"/>
        <v>126.46799999999999</v>
      </c>
      <c r="BO51" s="188">
        <f t="shared" si="1"/>
        <v>126.5</v>
      </c>
    </row>
    <row r="52" spans="1:67" ht="16.5">
      <c r="A52" s="6">
        <v>45</v>
      </c>
      <c r="B52" s="85" t="s">
        <v>230</v>
      </c>
      <c r="C52" s="78">
        <v>0</v>
      </c>
      <c r="D52" s="79">
        <v>0</v>
      </c>
      <c r="E52" s="79">
        <v>0</v>
      </c>
      <c r="F52" s="78">
        <v>0</v>
      </c>
      <c r="G52" s="79">
        <v>0</v>
      </c>
      <c r="H52" s="79">
        <v>0</v>
      </c>
      <c r="I52" s="80">
        <v>0</v>
      </c>
      <c r="J52" s="80">
        <v>0</v>
      </c>
      <c r="K52" s="80">
        <v>0</v>
      </c>
      <c r="L52" s="81">
        <v>0</v>
      </c>
      <c r="M52" s="78">
        <v>0</v>
      </c>
      <c r="N52" s="78">
        <v>0</v>
      </c>
      <c r="O52" s="78">
        <v>0</v>
      </c>
      <c r="P52" s="79">
        <v>0</v>
      </c>
      <c r="Q52" s="79">
        <v>0</v>
      </c>
      <c r="R52" s="80">
        <v>0</v>
      </c>
      <c r="S52" s="80">
        <v>0</v>
      </c>
      <c r="T52" s="80">
        <v>0</v>
      </c>
      <c r="U52" s="81">
        <v>0</v>
      </c>
      <c r="V52" s="78">
        <v>0</v>
      </c>
      <c r="W52" s="78">
        <v>0</v>
      </c>
      <c r="X52" s="78">
        <v>0</v>
      </c>
      <c r="Y52" s="79">
        <v>0</v>
      </c>
      <c r="Z52" s="79">
        <v>0</v>
      </c>
      <c r="AA52" s="80">
        <v>0</v>
      </c>
      <c r="AB52" s="80">
        <v>0</v>
      </c>
      <c r="AC52" s="80">
        <v>0</v>
      </c>
      <c r="AD52" s="81">
        <v>0</v>
      </c>
      <c r="AE52" s="78">
        <v>0</v>
      </c>
      <c r="AF52" s="78">
        <v>0</v>
      </c>
      <c r="AG52" s="78">
        <v>0</v>
      </c>
      <c r="AH52" s="79">
        <v>0</v>
      </c>
      <c r="AI52" s="79">
        <v>0</v>
      </c>
      <c r="AJ52" s="78">
        <v>0</v>
      </c>
      <c r="AK52" s="78">
        <v>0</v>
      </c>
      <c r="AL52" s="78">
        <v>0</v>
      </c>
      <c r="AM52" s="81">
        <v>0</v>
      </c>
      <c r="AN52" s="78">
        <v>0</v>
      </c>
      <c r="AO52" s="82">
        <v>0</v>
      </c>
      <c r="AP52" s="78">
        <v>0</v>
      </c>
      <c r="AQ52" s="79">
        <v>0</v>
      </c>
      <c r="AR52" s="79">
        <v>0</v>
      </c>
      <c r="AS52" s="82">
        <v>0</v>
      </c>
      <c r="AT52" s="78">
        <v>0</v>
      </c>
      <c r="AU52" s="82">
        <v>0</v>
      </c>
      <c r="AV52" s="81">
        <v>0</v>
      </c>
      <c r="AW52" s="78">
        <v>0</v>
      </c>
      <c r="AX52" s="82">
        <v>0</v>
      </c>
      <c r="AY52" s="78">
        <v>0</v>
      </c>
      <c r="AZ52" s="79">
        <v>0</v>
      </c>
      <c r="BA52" s="79">
        <v>0</v>
      </c>
      <c r="BB52" s="82">
        <v>0</v>
      </c>
      <c r="BC52" s="78">
        <v>0</v>
      </c>
      <c r="BD52" s="82">
        <v>0</v>
      </c>
      <c r="BE52" s="83">
        <v>0</v>
      </c>
      <c r="BF52" s="83">
        <v>0</v>
      </c>
      <c r="BG52" s="83">
        <v>0</v>
      </c>
      <c r="BH52" s="83">
        <v>0</v>
      </c>
      <c r="BI52" s="84">
        <v>0</v>
      </c>
      <c r="BJ52" s="84">
        <v>0</v>
      </c>
      <c r="BK52" s="83">
        <v>0</v>
      </c>
      <c r="BL52" s="84">
        <v>0</v>
      </c>
      <c r="BM52" s="84">
        <v>0</v>
      </c>
      <c r="BN52" s="185">
        <f t="shared" si="0"/>
        <v>0</v>
      </c>
      <c r="BO52" s="188">
        <f t="shared" si="1"/>
        <v>0</v>
      </c>
    </row>
    <row r="53" spans="1:67" ht="16.5">
      <c r="A53" s="6">
        <v>46</v>
      </c>
      <c r="B53" s="85" t="s">
        <v>231</v>
      </c>
      <c r="C53" s="78">
        <v>0</v>
      </c>
      <c r="D53" s="79">
        <v>0</v>
      </c>
      <c r="E53" s="79">
        <v>0</v>
      </c>
      <c r="F53" s="78">
        <v>0</v>
      </c>
      <c r="G53" s="79">
        <v>0</v>
      </c>
      <c r="H53" s="79">
        <v>0</v>
      </c>
      <c r="I53" s="80">
        <v>0</v>
      </c>
      <c r="J53" s="80">
        <v>0</v>
      </c>
      <c r="K53" s="80">
        <v>0</v>
      </c>
      <c r="L53" s="81">
        <v>0</v>
      </c>
      <c r="M53" s="78">
        <v>0</v>
      </c>
      <c r="N53" s="78">
        <v>0</v>
      </c>
      <c r="O53" s="78">
        <v>0</v>
      </c>
      <c r="P53" s="79">
        <v>0</v>
      </c>
      <c r="Q53" s="79">
        <v>0</v>
      </c>
      <c r="R53" s="80">
        <v>0</v>
      </c>
      <c r="S53" s="80">
        <v>0</v>
      </c>
      <c r="T53" s="80">
        <v>0</v>
      </c>
      <c r="U53" s="81">
        <v>0</v>
      </c>
      <c r="V53" s="78">
        <v>0</v>
      </c>
      <c r="W53" s="78">
        <v>0</v>
      </c>
      <c r="X53" s="78">
        <v>0</v>
      </c>
      <c r="Y53" s="79">
        <v>0</v>
      </c>
      <c r="Z53" s="79">
        <v>0</v>
      </c>
      <c r="AA53" s="80">
        <v>0</v>
      </c>
      <c r="AB53" s="80">
        <v>0</v>
      </c>
      <c r="AC53" s="80">
        <v>0</v>
      </c>
      <c r="AD53" s="81">
        <v>0</v>
      </c>
      <c r="AE53" s="78">
        <v>0</v>
      </c>
      <c r="AF53" s="78">
        <v>0</v>
      </c>
      <c r="AG53" s="78">
        <v>0</v>
      </c>
      <c r="AH53" s="79">
        <v>0</v>
      </c>
      <c r="AI53" s="79">
        <v>0</v>
      </c>
      <c r="AJ53" s="78">
        <v>0</v>
      </c>
      <c r="AK53" s="78">
        <v>0</v>
      </c>
      <c r="AL53" s="78">
        <v>0</v>
      </c>
      <c r="AM53" s="81">
        <v>0</v>
      </c>
      <c r="AN53" s="78">
        <v>0</v>
      </c>
      <c r="AO53" s="82">
        <v>0</v>
      </c>
      <c r="AP53" s="78">
        <v>0</v>
      </c>
      <c r="AQ53" s="79">
        <v>0</v>
      </c>
      <c r="AR53" s="79">
        <v>0</v>
      </c>
      <c r="AS53" s="82">
        <v>0</v>
      </c>
      <c r="AT53" s="78">
        <v>0</v>
      </c>
      <c r="AU53" s="82">
        <v>0</v>
      </c>
      <c r="AV53" s="81">
        <v>0</v>
      </c>
      <c r="AW53" s="78">
        <v>0</v>
      </c>
      <c r="AX53" s="82">
        <v>0</v>
      </c>
      <c r="AY53" s="78">
        <v>0</v>
      </c>
      <c r="AZ53" s="79">
        <v>0</v>
      </c>
      <c r="BA53" s="79">
        <v>0</v>
      </c>
      <c r="BB53" s="82">
        <v>0</v>
      </c>
      <c r="BC53" s="78">
        <v>0</v>
      </c>
      <c r="BD53" s="82">
        <v>0</v>
      </c>
      <c r="BE53" s="83">
        <v>0</v>
      </c>
      <c r="BF53" s="83">
        <v>0</v>
      </c>
      <c r="BG53" s="83">
        <v>0</v>
      </c>
      <c r="BH53" s="83">
        <v>0</v>
      </c>
      <c r="BI53" s="84">
        <v>0</v>
      </c>
      <c r="BJ53" s="84">
        <v>0</v>
      </c>
      <c r="BK53" s="83">
        <v>0</v>
      </c>
      <c r="BL53" s="84">
        <v>0</v>
      </c>
      <c r="BM53" s="84">
        <v>0</v>
      </c>
      <c r="BN53" s="185">
        <f t="shared" si="0"/>
        <v>0</v>
      </c>
      <c r="BO53" s="188">
        <f t="shared" si="1"/>
        <v>0</v>
      </c>
    </row>
    <row r="54" spans="1:67" ht="16.5">
      <c r="A54" s="6">
        <v>47</v>
      </c>
      <c r="B54" s="85" t="s">
        <v>232</v>
      </c>
      <c r="C54" s="78">
        <v>0</v>
      </c>
      <c r="D54" s="79">
        <v>0</v>
      </c>
      <c r="E54" s="79">
        <v>0</v>
      </c>
      <c r="F54" s="78">
        <v>0</v>
      </c>
      <c r="G54" s="79">
        <v>0</v>
      </c>
      <c r="H54" s="79">
        <v>0</v>
      </c>
      <c r="I54" s="80">
        <v>0</v>
      </c>
      <c r="J54" s="80">
        <v>0</v>
      </c>
      <c r="K54" s="80">
        <v>0</v>
      </c>
      <c r="L54" s="81">
        <v>0</v>
      </c>
      <c r="M54" s="78">
        <v>0</v>
      </c>
      <c r="N54" s="78">
        <v>0</v>
      </c>
      <c r="O54" s="78">
        <v>0</v>
      </c>
      <c r="P54" s="79">
        <v>0</v>
      </c>
      <c r="Q54" s="79">
        <v>0</v>
      </c>
      <c r="R54" s="80">
        <v>0</v>
      </c>
      <c r="S54" s="80">
        <v>0</v>
      </c>
      <c r="T54" s="80">
        <v>0</v>
      </c>
      <c r="U54" s="81">
        <v>0</v>
      </c>
      <c r="V54" s="78">
        <v>0</v>
      </c>
      <c r="W54" s="78">
        <v>0</v>
      </c>
      <c r="X54" s="78">
        <v>8</v>
      </c>
      <c r="Y54" s="79">
        <v>37.472000000000001</v>
      </c>
      <c r="Z54" s="79">
        <v>224.83199999999999</v>
      </c>
      <c r="AA54" s="80">
        <v>8</v>
      </c>
      <c r="AB54" s="80">
        <v>37.472000000000001</v>
      </c>
      <c r="AC54" s="80">
        <v>224.83199999999999</v>
      </c>
      <c r="AD54" s="81">
        <v>0</v>
      </c>
      <c r="AE54" s="78">
        <v>0</v>
      </c>
      <c r="AF54" s="78">
        <v>0</v>
      </c>
      <c r="AG54" s="78">
        <v>0</v>
      </c>
      <c r="AH54" s="79">
        <v>0</v>
      </c>
      <c r="AI54" s="79">
        <v>0</v>
      </c>
      <c r="AJ54" s="78">
        <v>0</v>
      </c>
      <c r="AK54" s="78">
        <v>0</v>
      </c>
      <c r="AL54" s="78">
        <v>0</v>
      </c>
      <c r="AM54" s="81">
        <v>0</v>
      </c>
      <c r="AN54" s="78">
        <v>0</v>
      </c>
      <c r="AO54" s="82">
        <v>0</v>
      </c>
      <c r="AP54" s="78">
        <v>0</v>
      </c>
      <c r="AQ54" s="79">
        <v>0</v>
      </c>
      <c r="AR54" s="79">
        <v>0</v>
      </c>
      <c r="AS54" s="82">
        <v>0</v>
      </c>
      <c r="AT54" s="78">
        <v>0</v>
      </c>
      <c r="AU54" s="82">
        <v>0</v>
      </c>
      <c r="AV54" s="81">
        <v>0</v>
      </c>
      <c r="AW54" s="78">
        <v>0</v>
      </c>
      <c r="AX54" s="82">
        <v>0</v>
      </c>
      <c r="AY54" s="78">
        <v>0</v>
      </c>
      <c r="AZ54" s="79">
        <v>0</v>
      </c>
      <c r="BA54" s="79">
        <v>0</v>
      </c>
      <c r="BB54" s="82">
        <v>0</v>
      </c>
      <c r="BC54" s="78">
        <v>0</v>
      </c>
      <c r="BD54" s="82">
        <v>0</v>
      </c>
      <c r="BE54" s="83">
        <v>0</v>
      </c>
      <c r="BF54" s="83">
        <v>0</v>
      </c>
      <c r="BG54" s="83">
        <v>0</v>
      </c>
      <c r="BH54" s="83">
        <v>8</v>
      </c>
      <c r="BI54" s="84">
        <v>37.472000000000001</v>
      </c>
      <c r="BJ54" s="84">
        <v>224.83199999999999</v>
      </c>
      <c r="BK54" s="83">
        <v>8</v>
      </c>
      <c r="BL54" s="84">
        <v>37.472000000000001</v>
      </c>
      <c r="BM54" s="84">
        <v>224.83199999999999</v>
      </c>
      <c r="BN54" s="185">
        <f t="shared" si="0"/>
        <v>112.416</v>
      </c>
      <c r="BO54" s="188">
        <f t="shared" si="1"/>
        <v>112.4</v>
      </c>
    </row>
    <row r="55" spans="1:67" ht="16.5">
      <c r="A55" s="6">
        <v>48</v>
      </c>
      <c r="B55" s="85" t="s">
        <v>233</v>
      </c>
      <c r="C55" s="78">
        <v>0</v>
      </c>
      <c r="D55" s="79">
        <v>0</v>
      </c>
      <c r="E55" s="79">
        <v>0</v>
      </c>
      <c r="F55" s="78">
        <v>0</v>
      </c>
      <c r="G55" s="79">
        <v>0</v>
      </c>
      <c r="H55" s="79">
        <v>0</v>
      </c>
      <c r="I55" s="80">
        <v>0</v>
      </c>
      <c r="J55" s="80">
        <v>0</v>
      </c>
      <c r="K55" s="80">
        <v>0</v>
      </c>
      <c r="L55" s="81">
        <v>0</v>
      </c>
      <c r="M55" s="78">
        <v>0</v>
      </c>
      <c r="N55" s="78">
        <v>0</v>
      </c>
      <c r="O55" s="78">
        <v>0</v>
      </c>
      <c r="P55" s="79">
        <v>0</v>
      </c>
      <c r="Q55" s="79">
        <v>0</v>
      </c>
      <c r="R55" s="80">
        <v>0</v>
      </c>
      <c r="S55" s="80">
        <v>0</v>
      </c>
      <c r="T55" s="80">
        <v>0</v>
      </c>
      <c r="U55" s="81">
        <v>0</v>
      </c>
      <c r="V55" s="78">
        <v>0</v>
      </c>
      <c r="W55" s="78">
        <v>0</v>
      </c>
      <c r="X55" s="78">
        <v>4</v>
      </c>
      <c r="Y55" s="79">
        <v>18.736000000000001</v>
      </c>
      <c r="Z55" s="79">
        <v>112.416</v>
      </c>
      <c r="AA55" s="80">
        <v>4</v>
      </c>
      <c r="AB55" s="80">
        <v>18.736000000000001</v>
      </c>
      <c r="AC55" s="80">
        <v>112.416</v>
      </c>
      <c r="AD55" s="81">
        <v>0</v>
      </c>
      <c r="AE55" s="78">
        <v>0</v>
      </c>
      <c r="AF55" s="78">
        <v>0</v>
      </c>
      <c r="AG55" s="78">
        <v>0</v>
      </c>
      <c r="AH55" s="79">
        <v>0</v>
      </c>
      <c r="AI55" s="79">
        <v>0</v>
      </c>
      <c r="AJ55" s="78">
        <v>0</v>
      </c>
      <c r="AK55" s="78">
        <v>0</v>
      </c>
      <c r="AL55" s="78">
        <v>0</v>
      </c>
      <c r="AM55" s="81">
        <v>0</v>
      </c>
      <c r="AN55" s="78">
        <v>0</v>
      </c>
      <c r="AO55" s="82">
        <v>0</v>
      </c>
      <c r="AP55" s="78">
        <v>0</v>
      </c>
      <c r="AQ55" s="79">
        <v>0</v>
      </c>
      <c r="AR55" s="79">
        <v>0</v>
      </c>
      <c r="AS55" s="82">
        <v>0</v>
      </c>
      <c r="AT55" s="78">
        <v>0</v>
      </c>
      <c r="AU55" s="82">
        <v>0</v>
      </c>
      <c r="AV55" s="81">
        <v>0</v>
      </c>
      <c r="AW55" s="78">
        <v>0</v>
      </c>
      <c r="AX55" s="82">
        <v>0</v>
      </c>
      <c r="AY55" s="78">
        <v>0</v>
      </c>
      <c r="AZ55" s="79">
        <v>0</v>
      </c>
      <c r="BA55" s="79">
        <v>0</v>
      </c>
      <c r="BB55" s="82">
        <v>0</v>
      </c>
      <c r="BC55" s="78">
        <v>0</v>
      </c>
      <c r="BD55" s="82">
        <v>0</v>
      </c>
      <c r="BE55" s="83">
        <v>0</v>
      </c>
      <c r="BF55" s="83">
        <v>0</v>
      </c>
      <c r="BG55" s="83">
        <v>0</v>
      </c>
      <c r="BH55" s="83">
        <v>4</v>
      </c>
      <c r="BI55" s="84">
        <v>18.736000000000001</v>
      </c>
      <c r="BJ55" s="84">
        <v>112.416</v>
      </c>
      <c r="BK55" s="83">
        <v>4</v>
      </c>
      <c r="BL55" s="84">
        <v>18.736000000000001</v>
      </c>
      <c r="BM55" s="84">
        <v>112.416</v>
      </c>
      <c r="BN55" s="185">
        <f t="shared" si="0"/>
        <v>56.207999999999998</v>
      </c>
      <c r="BO55" s="188">
        <f t="shared" si="1"/>
        <v>56.2</v>
      </c>
    </row>
    <row r="56" spans="1:67" ht="16.5">
      <c r="A56" s="6">
        <v>49</v>
      </c>
      <c r="B56" s="85" t="s">
        <v>234</v>
      </c>
      <c r="C56" s="78">
        <v>0</v>
      </c>
      <c r="D56" s="79">
        <v>0</v>
      </c>
      <c r="E56" s="79">
        <v>0</v>
      </c>
      <c r="F56" s="78">
        <v>1</v>
      </c>
      <c r="G56" s="79">
        <v>4.6840000000000002</v>
      </c>
      <c r="H56" s="79">
        <v>28.103999999999999</v>
      </c>
      <c r="I56" s="80">
        <v>1</v>
      </c>
      <c r="J56" s="80">
        <v>4.6840000000000002</v>
      </c>
      <c r="K56" s="80">
        <v>28.103999999999999</v>
      </c>
      <c r="L56" s="81">
        <v>0</v>
      </c>
      <c r="M56" s="78">
        <v>0</v>
      </c>
      <c r="N56" s="78">
        <v>0</v>
      </c>
      <c r="O56" s="78">
        <v>0</v>
      </c>
      <c r="P56" s="79">
        <v>0</v>
      </c>
      <c r="Q56" s="79">
        <v>0</v>
      </c>
      <c r="R56" s="80">
        <v>0</v>
      </c>
      <c r="S56" s="80">
        <v>0</v>
      </c>
      <c r="T56" s="80">
        <v>0</v>
      </c>
      <c r="U56" s="81">
        <v>0</v>
      </c>
      <c r="V56" s="78">
        <v>0</v>
      </c>
      <c r="W56" s="78">
        <v>0</v>
      </c>
      <c r="X56" s="78">
        <v>0</v>
      </c>
      <c r="Y56" s="79">
        <v>0</v>
      </c>
      <c r="Z56" s="79">
        <v>0</v>
      </c>
      <c r="AA56" s="80">
        <v>0</v>
      </c>
      <c r="AB56" s="80">
        <v>0</v>
      </c>
      <c r="AC56" s="80">
        <v>0</v>
      </c>
      <c r="AD56" s="81">
        <v>0</v>
      </c>
      <c r="AE56" s="78">
        <v>0</v>
      </c>
      <c r="AF56" s="78">
        <v>0</v>
      </c>
      <c r="AG56" s="78">
        <v>0</v>
      </c>
      <c r="AH56" s="79">
        <v>0</v>
      </c>
      <c r="AI56" s="79">
        <v>0</v>
      </c>
      <c r="AJ56" s="78">
        <v>0</v>
      </c>
      <c r="AK56" s="78">
        <v>0</v>
      </c>
      <c r="AL56" s="78">
        <v>0</v>
      </c>
      <c r="AM56" s="81">
        <v>0</v>
      </c>
      <c r="AN56" s="78">
        <v>0</v>
      </c>
      <c r="AO56" s="82">
        <v>0</v>
      </c>
      <c r="AP56" s="78">
        <v>0</v>
      </c>
      <c r="AQ56" s="79">
        <v>0</v>
      </c>
      <c r="AR56" s="79">
        <v>0</v>
      </c>
      <c r="AS56" s="82">
        <v>0</v>
      </c>
      <c r="AT56" s="78">
        <v>0</v>
      </c>
      <c r="AU56" s="82">
        <v>0</v>
      </c>
      <c r="AV56" s="81">
        <v>0</v>
      </c>
      <c r="AW56" s="78">
        <v>0</v>
      </c>
      <c r="AX56" s="82">
        <v>0</v>
      </c>
      <c r="AY56" s="78">
        <v>0</v>
      </c>
      <c r="AZ56" s="79">
        <v>0</v>
      </c>
      <c r="BA56" s="79">
        <v>0</v>
      </c>
      <c r="BB56" s="82">
        <v>0</v>
      </c>
      <c r="BC56" s="78">
        <v>0</v>
      </c>
      <c r="BD56" s="82">
        <v>0</v>
      </c>
      <c r="BE56" s="83">
        <v>0</v>
      </c>
      <c r="BF56" s="83">
        <v>0</v>
      </c>
      <c r="BG56" s="83">
        <v>0</v>
      </c>
      <c r="BH56" s="83">
        <v>1</v>
      </c>
      <c r="BI56" s="84">
        <v>4.6840000000000002</v>
      </c>
      <c r="BJ56" s="84">
        <v>28.103999999999999</v>
      </c>
      <c r="BK56" s="83">
        <v>1</v>
      </c>
      <c r="BL56" s="84">
        <v>4.6840000000000002</v>
      </c>
      <c r="BM56" s="84">
        <v>28.103999999999999</v>
      </c>
      <c r="BN56" s="185">
        <f t="shared" si="0"/>
        <v>14.052</v>
      </c>
      <c r="BO56" s="188">
        <f t="shared" si="1"/>
        <v>14.1</v>
      </c>
    </row>
    <row r="57" spans="1:67" ht="16.5">
      <c r="A57" s="6">
        <v>50</v>
      </c>
      <c r="B57" s="85" t="s">
        <v>235</v>
      </c>
      <c r="C57" s="78">
        <v>0</v>
      </c>
      <c r="D57" s="79">
        <v>0</v>
      </c>
      <c r="E57" s="79">
        <v>0</v>
      </c>
      <c r="F57" s="78">
        <v>0</v>
      </c>
      <c r="G57" s="79">
        <v>0</v>
      </c>
      <c r="H57" s="79">
        <v>0</v>
      </c>
      <c r="I57" s="80">
        <v>0</v>
      </c>
      <c r="J57" s="80">
        <v>0</v>
      </c>
      <c r="K57" s="80">
        <v>0</v>
      </c>
      <c r="L57" s="81">
        <v>0</v>
      </c>
      <c r="M57" s="78">
        <v>0</v>
      </c>
      <c r="N57" s="78">
        <v>0</v>
      </c>
      <c r="O57" s="78">
        <v>0</v>
      </c>
      <c r="P57" s="79">
        <v>0</v>
      </c>
      <c r="Q57" s="79">
        <v>0</v>
      </c>
      <c r="R57" s="80">
        <v>0</v>
      </c>
      <c r="S57" s="80">
        <v>0</v>
      </c>
      <c r="T57" s="80">
        <v>0</v>
      </c>
      <c r="U57" s="81">
        <v>0</v>
      </c>
      <c r="V57" s="78">
        <v>0</v>
      </c>
      <c r="W57" s="78">
        <v>0</v>
      </c>
      <c r="X57" s="78">
        <v>0</v>
      </c>
      <c r="Y57" s="79">
        <v>0</v>
      </c>
      <c r="Z57" s="79">
        <v>0</v>
      </c>
      <c r="AA57" s="80">
        <v>0</v>
      </c>
      <c r="AB57" s="80">
        <v>0</v>
      </c>
      <c r="AC57" s="80">
        <v>0</v>
      </c>
      <c r="AD57" s="81">
        <v>0</v>
      </c>
      <c r="AE57" s="78">
        <v>0</v>
      </c>
      <c r="AF57" s="78">
        <v>0</v>
      </c>
      <c r="AG57" s="78">
        <v>0</v>
      </c>
      <c r="AH57" s="79">
        <v>0</v>
      </c>
      <c r="AI57" s="79">
        <v>0</v>
      </c>
      <c r="AJ57" s="78">
        <v>0</v>
      </c>
      <c r="AK57" s="78">
        <v>0</v>
      </c>
      <c r="AL57" s="78">
        <v>0</v>
      </c>
      <c r="AM57" s="81">
        <v>0</v>
      </c>
      <c r="AN57" s="78">
        <v>0</v>
      </c>
      <c r="AO57" s="82">
        <v>0</v>
      </c>
      <c r="AP57" s="78">
        <v>0</v>
      </c>
      <c r="AQ57" s="79">
        <v>0</v>
      </c>
      <c r="AR57" s="79">
        <v>0</v>
      </c>
      <c r="AS57" s="82">
        <v>0</v>
      </c>
      <c r="AT57" s="78">
        <v>0</v>
      </c>
      <c r="AU57" s="82">
        <v>0</v>
      </c>
      <c r="AV57" s="81">
        <v>0</v>
      </c>
      <c r="AW57" s="78">
        <v>0</v>
      </c>
      <c r="AX57" s="82">
        <v>0</v>
      </c>
      <c r="AY57" s="78">
        <v>0</v>
      </c>
      <c r="AZ57" s="79">
        <v>0</v>
      </c>
      <c r="BA57" s="79">
        <v>0</v>
      </c>
      <c r="BB57" s="82">
        <v>0</v>
      </c>
      <c r="BC57" s="78">
        <v>0</v>
      </c>
      <c r="BD57" s="82">
        <v>0</v>
      </c>
      <c r="BE57" s="83">
        <v>0</v>
      </c>
      <c r="BF57" s="83">
        <v>0</v>
      </c>
      <c r="BG57" s="83">
        <v>0</v>
      </c>
      <c r="BH57" s="83">
        <v>0</v>
      </c>
      <c r="BI57" s="84">
        <v>0</v>
      </c>
      <c r="BJ57" s="84">
        <v>0</v>
      </c>
      <c r="BK57" s="83">
        <v>0</v>
      </c>
      <c r="BL57" s="84">
        <v>0</v>
      </c>
      <c r="BM57" s="84">
        <v>0</v>
      </c>
      <c r="BN57" s="185">
        <f t="shared" si="0"/>
        <v>0</v>
      </c>
      <c r="BO57" s="188">
        <f t="shared" si="1"/>
        <v>0</v>
      </c>
    </row>
    <row r="58" spans="1:67" ht="16.5">
      <c r="A58" s="6">
        <v>51</v>
      </c>
      <c r="B58" s="85" t="s">
        <v>236</v>
      </c>
      <c r="C58" s="78">
        <v>0</v>
      </c>
      <c r="D58" s="79">
        <v>0</v>
      </c>
      <c r="E58" s="79">
        <v>0</v>
      </c>
      <c r="F58" s="78">
        <v>0</v>
      </c>
      <c r="G58" s="79">
        <v>0</v>
      </c>
      <c r="H58" s="79">
        <v>0</v>
      </c>
      <c r="I58" s="80">
        <v>0</v>
      </c>
      <c r="J58" s="80">
        <v>0</v>
      </c>
      <c r="K58" s="80">
        <v>0</v>
      </c>
      <c r="L58" s="81">
        <v>0</v>
      </c>
      <c r="M58" s="78">
        <v>0</v>
      </c>
      <c r="N58" s="78">
        <v>0</v>
      </c>
      <c r="O58" s="78">
        <v>0</v>
      </c>
      <c r="P58" s="79">
        <v>0</v>
      </c>
      <c r="Q58" s="79">
        <v>0</v>
      </c>
      <c r="R58" s="80">
        <v>0</v>
      </c>
      <c r="S58" s="80">
        <v>0</v>
      </c>
      <c r="T58" s="80">
        <v>0</v>
      </c>
      <c r="U58" s="81">
        <v>0</v>
      </c>
      <c r="V58" s="78">
        <v>0</v>
      </c>
      <c r="W58" s="78">
        <v>0</v>
      </c>
      <c r="X58" s="78">
        <v>8</v>
      </c>
      <c r="Y58" s="79">
        <v>37.472000000000001</v>
      </c>
      <c r="Z58" s="79">
        <v>224.83199999999999</v>
      </c>
      <c r="AA58" s="80">
        <v>8</v>
      </c>
      <c r="AB58" s="80">
        <v>37.472000000000001</v>
      </c>
      <c r="AC58" s="80">
        <v>224.83199999999999</v>
      </c>
      <c r="AD58" s="81">
        <v>0</v>
      </c>
      <c r="AE58" s="78">
        <v>0</v>
      </c>
      <c r="AF58" s="78">
        <v>0</v>
      </c>
      <c r="AG58" s="78">
        <v>0</v>
      </c>
      <c r="AH58" s="79">
        <v>0</v>
      </c>
      <c r="AI58" s="79">
        <v>0</v>
      </c>
      <c r="AJ58" s="78">
        <v>0</v>
      </c>
      <c r="AK58" s="78">
        <v>0</v>
      </c>
      <c r="AL58" s="78">
        <v>0</v>
      </c>
      <c r="AM58" s="81">
        <v>0</v>
      </c>
      <c r="AN58" s="78">
        <v>0</v>
      </c>
      <c r="AO58" s="82">
        <v>0</v>
      </c>
      <c r="AP58" s="78">
        <v>0</v>
      </c>
      <c r="AQ58" s="79">
        <v>0</v>
      </c>
      <c r="AR58" s="79">
        <v>0</v>
      </c>
      <c r="AS58" s="82">
        <v>0</v>
      </c>
      <c r="AT58" s="78">
        <v>0</v>
      </c>
      <c r="AU58" s="82">
        <v>0</v>
      </c>
      <c r="AV58" s="81">
        <v>0</v>
      </c>
      <c r="AW58" s="78">
        <v>0</v>
      </c>
      <c r="AX58" s="82">
        <v>0</v>
      </c>
      <c r="AY58" s="78">
        <v>0</v>
      </c>
      <c r="AZ58" s="79">
        <v>0</v>
      </c>
      <c r="BA58" s="79">
        <v>0</v>
      </c>
      <c r="BB58" s="82">
        <v>0</v>
      </c>
      <c r="BC58" s="78">
        <v>0</v>
      </c>
      <c r="BD58" s="82">
        <v>0</v>
      </c>
      <c r="BE58" s="83">
        <v>0</v>
      </c>
      <c r="BF58" s="83">
        <v>0</v>
      </c>
      <c r="BG58" s="83">
        <v>0</v>
      </c>
      <c r="BH58" s="83">
        <v>8</v>
      </c>
      <c r="BI58" s="84">
        <v>37.472000000000001</v>
      </c>
      <c r="BJ58" s="84">
        <v>224.83199999999999</v>
      </c>
      <c r="BK58" s="83">
        <v>8</v>
      </c>
      <c r="BL58" s="84">
        <v>37.472000000000001</v>
      </c>
      <c r="BM58" s="84">
        <v>224.83199999999999</v>
      </c>
      <c r="BN58" s="185">
        <f t="shared" si="0"/>
        <v>112.416</v>
      </c>
      <c r="BO58" s="188">
        <f t="shared" si="1"/>
        <v>112.4</v>
      </c>
    </row>
    <row r="59" spans="1:67" ht="16.5">
      <c r="A59" s="6">
        <v>52</v>
      </c>
      <c r="B59" s="85" t="s">
        <v>237</v>
      </c>
      <c r="C59" s="78">
        <v>0</v>
      </c>
      <c r="D59" s="79">
        <v>0</v>
      </c>
      <c r="E59" s="79">
        <v>0</v>
      </c>
      <c r="F59" s="78">
        <v>1</v>
      </c>
      <c r="G59" s="79">
        <v>4.6840000000000002</v>
      </c>
      <c r="H59" s="79">
        <v>28.103999999999999</v>
      </c>
      <c r="I59" s="80">
        <v>1</v>
      </c>
      <c r="J59" s="80">
        <v>4.6840000000000002</v>
      </c>
      <c r="K59" s="80">
        <v>28.103999999999999</v>
      </c>
      <c r="L59" s="81">
        <v>0</v>
      </c>
      <c r="M59" s="78">
        <v>0</v>
      </c>
      <c r="N59" s="78">
        <v>0</v>
      </c>
      <c r="O59" s="78">
        <v>0</v>
      </c>
      <c r="P59" s="79">
        <v>0</v>
      </c>
      <c r="Q59" s="79">
        <v>0</v>
      </c>
      <c r="R59" s="80">
        <v>0</v>
      </c>
      <c r="S59" s="80">
        <v>0</v>
      </c>
      <c r="T59" s="80">
        <v>0</v>
      </c>
      <c r="U59" s="81">
        <v>0</v>
      </c>
      <c r="V59" s="78">
        <v>0</v>
      </c>
      <c r="W59" s="78">
        <v>0</v>
      </c>
      <c r="X59" s="78">
        <v>0</v>
      </c>
      <c r="Y59" s="79">
        <v>0</v>
      </c>
      <c r="Z59" s="79">
        <v>0</v>
      </c>
      <c r="AA59" s="80">
        <v>0</v>
      </c>
      <c r="AB59" s="80">
        <v>0</v>
      </c>
      <c r="AC59" s="80">
        <v>0</v>
      </c>
      <c r="AD59" s="81">
        <v>0</v>
      </c>
      <c r="AE59" s="78">
        <v>0</v>
      </c>
      <c r="AF59" s="78">
        <v>0</v>
      </c>
      <c r="AG59" s="78">
        <v>0</v>
      </c>
      <c r="AH59" s="79">
        <v>0</v>
      </c>
      <c r="AI59" s="79">
        <v>0</v>
      </c>
      <c r="AJ59" s="78">
        <v>0</v>
      </c>
      <c r="AK59" s="78">
        <v>0</v>
      </c>
      <c r="AL59" s="78">
        <v>0</v>
      </c>
      <c r="AM59" s="81">
        <v>0</v>
      </c>
      <c r="AN59" s="78">
        <v>0</v>
      </c>
      <c r="AO59" s="82">
        <v>0</v>
      </c>
      <c r="AP59" s="78">
        <v>0</v>
      </c>
      <c r="AQ59" s="79">
        <v>0</v>
      </c>
      <c r="AR59" s="79">
        <v>0</v>
      </c>
      <c r="AS59" s="82">
        <v>0</v>
      </c>
      <c r="AT59" s="78">
        <v>0</v>
      </c>
      <c r="AU59" s="82">
        <v>0</v>
      </c>
      <c r="AV59" s="81">
        <v>0</v>
      </c>
      <c r="AW59" s="78">
        <v>0</v>
      </c>
      <c r="AX59" s="82">
        <v>0</v>
      </c>
      <c r="AY59" s="78">
        <v>0</v>
      </c>
      <c r="AZ59" s="79">
        <v>0</v>
      </c>
      <c r="BA59" s="79">
        <v>0</v>
      </c>
      <c r="BB59" s="82">
        <v>0</v>
      </c>
      <c r="BC59" s="78">
        <v>0</v>
      </c>
      <c r="BD59" s="82">
        <v>0</v>
      </c>
      <c r="BE59" s="83">
        <v>0</v>
      </c>
      <c r="BF59" s="83">
        <v>0</v>
      </c>
      <c r="BG59" s="83">
        <v>0</v>
      </c>
      <c r="BH59" s="83">
        <v>1</v>
      </c>
      <c r="BI59" s="84">
        <v>4.6840000000000002</v>
      </c>
      <c r="BJ59" s="84">
        <v>28.103999999999999</v>
      </c>
      <c r="BK59" s="83">
        <v>1</v>
      </c>
      <c r="BL59" s="84">
        <v>4.6840000000000002</v>
      </c>
      <c r="BM59" s="84">
        <v>28.103999999999999</v>
      </c>
      <c r="BN59" s="185">
        <f t="shared" si="0"/>
        <v>14.052</v>
      </c>
      <c r="BO59" s="188">
        <f t="shared" si="1"/>
        <v>14.1</v>
      </c>
    </row>
    <row r="60" spans="1:67" ht="16.5">
      <c r="A60" s="6">
        <v>53</v>
      </c>
      <c r="B60" s="85" t="s">
        <v>238</v>
      </c>
      <c r="C60" s="78">
        <v>0</v>
      </c>
      <c r="D60" s="79">
        <v>0</v>
      </c>
      <c r="E60" s="79">
        <v>0</v>
      </c>
      <c r="F60" s="78">
        <v>1</v>
      </c>
      <c r="G60" s="79">
        <v>4.6840000000000002</v>
      </c>
      <c r="H60" s="79">
        <v>28.103999999999999</v>
      </c>
      <c r="I60" s="80">
        <v>1</v>
      </c>
      <c r="J60" s="80">
        <v>4.6840000000000002</v>
      </c>
      <c r="K60" s="80">
        <v>28.103999999999999</v>
      </c>
      <c r="L60" s="81">
        <v>0</v>
      </c>
      <c r="M60" s="78">
        <v>0</v>
      </c>
      <c r="N60" s="78">
        <v>0</v>
      </c>
      <c r="O60" s="78">
        <v>1</v>
      </c>
      <c r="P60" s="79">
        <v>4.6840000000000002</v>
      </c>
      <c r="Q60" s="79">
        <v>28.103999999999999</v>
      </c>
      <c r="R60" s="80">
        <v>1</v>
      </c>
      <c r="S60" s="80">
        <v>4.6840000000000002</v>
      </c>
      <c r="T60" s="80">
        <v>28.103999999999999</v>
      </c>
      <c r="U60" s="81">
        <v>0</v>
      </c>
      <c r="V60" s="78">
        <v>0</v>
      </c>
      <c r="W60" s="78">
        <v>0</v>
      </c>
      <c r="X60" s="78">
        <v>3</v>
      </c>
      <c r="Y60" s="79">
        <v>14.052</v>
      </c>
      <c r="Z60" s="79">
        <v>84.311999999999998</v>
      </c>
      <c r="AA60" s="80">
        <v>3</v>
      </c>
      <c r="AB60" s="80">
        <v>14.052</v>
      </c>
      <c r="AC60" s="80">
        <v>84.311999999999998</v>
      </c>
      <c r="AD60" s="81">
        <v>0</v>
      </c>
      <c r="AE60" s="78">
        <v>0</v>
      </c>
      <c r="AF60" s="78">
        <v>0</v>
      </c>
      <c r="AG60" s="78">
        <v>0</v>
      </c>
      <c r="AH60" s="79">
        <v>0</v>
      </c>
      <c r="AI60" s="79">
        <v>0</v>
      </c>
      <c r="AJ60" s="78">
        <v>0</v>
      </c>
      <c r="AK60" s="78">
        <v>0</v>
      </c>
      <c r="AL60" s="78">
        <v>0</v>
      </c>
      <c r="AM60" s="81">
        <v>0</v>
      </c>
      <c r="AN60" s="78">
        <v>0</v>
      </c>
      <c r="AO60" s="82">
        <v>0</v>
      </c>
      <c r="AP60" s="78">
        <v>0</v>
      </c>
      <c r="AQ60" s="79">
        <v>0</v>
      </c>
      <c r="AR60" s="79">
        <v>0</v>
      </c>
      <c r="AS60" s="82">
        <v>0</v>
      </c>
      <c r="AT60" s="78">
        <v>0</v>
      </c>
      <c r="AU60" s="82">
        <v>0</v>
      </c>
      <c r="AV60" s="81">
        <v>0</v>
      </c>
      <c r="AW60" s="78">
        <v>0</v>
      </c>
      <c r="AX60" s="82">
        <v>0</v>
      </c>
      <c r="AY60" s="78">
        <v>0</v>
      </c>
      <c r="AZ60" s="79">
        <v>0</v>
      </c>
      <c r="BA60" s="79">
        <v>0</v>
      </c>
      <c r="BB60" s="82">
        <v>0</v>
      </c>
      <c r="BC60" s="78">
        <v>0</v>
      </c>
      <c r="BD60" s="82">
        <v>0</v>
      </c>
      <c r="BE60" s="83">
        <v>0</v>
      </c>
      <c r="BF60" s="83">
        <v>0</v>
      </c>
      <c r="BG60" s="83">
        <v>0</v>
      </c>
      <c r="BH60" s="83">
        <v>4</v>
      </c>
      <c r="BI60" s="84">
        <v>18.736000000000001</v>
      </c>
      <c r="BJ60" s="84">
        <v>112.416</v>
      </c>
      <c r="BK60" s="83">
        <v>4</v>
      </c>
      <c r="BL60" s="84">
        <v>18.736000000000001</v>
      </c>
      <c r="BM60" s="84">
        <v>112.416</v>
      </c>
      <c r="BN60" s="185">
        <f t="shared" si="0"/>
        <v>56.207999999999998</v>
      </c>
      <c r="BO60" s="188">
        <f t="shared" si="1"/>
        <v>56.2</v>
      </c>
    </row>
    <row r="61" spans="1:67" ht="16.5">
      <c r="A61" s="6">
        <v>54</v>
      </c>
      <c r="B61" s="85" t="s">
        <v>239</v>
      </c>
      <c r="C61" s="78">
        <v>0</v>
      </c>
      <c r="D61" s="79">
        <v>0</v>
      </c>
      <c r="E61" s="79">
        <v>0</v>
      </c>
      <c r="F61" s="78">
        <v>1</v>
      </c>
      <c r="G61" s="79">
        <v>4.6840000000000002</v>
      </c>
      <c r="H61" s="79">
        <v>28.103999999999999</v>
      </c>
      <c r="I61" s="80">
        <v>1</v>
      </c>
      <c r="J61" s="80">
        <v>4.6840000000000002</v>
      </c>
      <c r="K61" s="80">
        <v>28.103999999999999</v>
      </c>
      <c r="L61" s="81">
        <v>0</v>
      </c>
      <c r="M61" s="78">
        <v>0</v>
      </c>
      <c r="N61" s="78">
        <v>0</v>
      </c>
      <c r="O61" s="78">
        <v>0</v>
      </c>
      <c r="P61" s="79">
        <v>0</v>
      </c>
      <c r="Q61" s="79">
        <v>0</v>
      </c>
      <c r="R61" s="80">
        <v>0</v>
      </c>
      <c r="S61" s="80">
        <v>0</v>
      </c>
      <c r="T61" s="80">
        <v>0</v>
      </c>
      <c r="U61" s="81">
        <v>0</v>
      </c>
      <c r="V61" s="78">
        <v>0</v>
      </c>
      <c r="W61" s="78">
        <v>0</v>
      </c>
      <c r="X61" s="78">
        <v>3</v>
      </c>
      <c r="Y61" s="79">
        <v>14.052</v>
      </c>
      <c r="Z61" s="79">
        <v>84.311999999999998</v>
      </c>
      <c r="AA61" s="80">
        <v>3</v>
      </c>
      <c r="AB61" s="80">
        <v>14.052</v>
      </c>
      <c r="AC61" s="80">
        <v>84.311999999999998</v>
      </c>
      <c r="AD61" s="81">
        <v>0</v>
      </c>
      <c r="AE61" s="78">
        <v>0</v>
      </c>
      <c r="AF61" s="78">
        <v>0</v>
      </c>
      <c r="AG61" s="78">
        <v>0</v>
      </c>
      <c r="AH61" s="79">
        <v>0</v>
      </c>
      <c r="AI61" s="79">
        <v>0</v>
      </c>
      <c r="AJ61" s="78">
        <v>0</v>
      </c>
      <c r="AK61" s="78">
        <v>0</v>
      </c>
      <c r="AL61" s="78">
        <v>0</v>
      </c>
      <c r="AM61" s="81">
        <v>0</v>
      </c>
      <c r="AN61" s="78">
        <v>0</v>
      </c>
      <c r="AO61" s="82">
        <v>0</v>
      </c>
      <c r="AP61" s="78">
        <v>0</v>
      </c>
      <c r="AQ61" s="79">
        <v>0</v>
      </c>
      <c r="AR61" s="79">
        <v>0</v>
      </c>
      <c r="AS61" s="82">
        <v>0</v>
      </c>
      <c r="AT61" s="78">
        <v>0</v>
      </c>
      <c r="AU61" s="82">
        <v>0</v>
      </c>
      <c r="AV61" s="81">
        <v>0</v>
      </c>
      <c r="AW61" s="78">
        <v>0</v>
      </c>
      <c r="AX61" s="82">
        <v>0</v>
      </c>
      <c r="AY61" s="78">
        <v>0</v>
      </c>
      <c r="AZ61" s="79">
        <v>0</v>
      </c>
      <c r="BA61" s="79">
        <v>0</v>
      </c>
      <c r="BB61" s="82">
        <v>0</v>
      </c>
      <c r="BC61" s="78">
        <v>0</v>
      </c>
      <c r="BD61" s="82">
        <v>0</v>
      </c>
      <c r="BE61" s="83">
        <v>0</v>
      </c>
      <c r="BF61" s="83">
        <v>0</v>
      </c>
      <c r="BG61" s="83">
        <v>0</v>
      </c>
      <c r="BH61" s="83">
        <v>4</v>
      </c>
      <c r="BI61" s="84">
        <v>18.736000000000001</v>
      </c>
      <c r="BJ61" s="84">
        <v>112.416</v>
      </c>
      <c r="BK61" s="83">
        <v>4</v>
      </c>
      <c r="BL61" s="84">
        <v>18.736000000000001</v>
      </c>
      <c r="BM61" s="84">
        <v>112.416</v>
      </c>
      <c r="BN61" s="185">
        <f t="shared" si="0"/>
        <v>56.207999999999998</v>
      </c>
      <c r="BO61" s="188">
        <f t="shared" si="1"/>
        <v>56.2</v>
      </c>
    </row>
    <row r="62" spans="1:67" ht="16.5">
      <c r="A62" s="6">
        <v>55</v>
      </c>
      <c r="B62" s="85" t="s">
        <v>240</v>
      </c>
      <c r="C62" s="78">
        <v>0</v>
      </c>
      <c r="D62" s="79">
        <v>0</v>
      </c>
      <c r="E62" s="79">
        <v>0</v>
      </c>
      <c r="F62" s="78">
        <v>0</v>
      </c>
      <c r="G62" s="79">
        <v>0</v>
      </c>
      <c r="H62" s="79">
        <v>0</v>
      </c>
      <c r="I62" s="80">
        <v>0</v>
      </c>
      <c r="J62" s="80">
        <v>0</v>
      </c>
      <c r="K62" s="80">
        <v>0</v>
      </c>
      <c r="L62" s="81">
        <v>0</v>
      </c>
      <c r="M62" s="78">
        <v>0</v>
      </c>
      <c r="N62" s="78">
        <v>0</v>
      </c>
      <c r="O62" s="78">
        <v>0</v>
      </c>
      <c r="P62" s="79">
        <v>0</v>
      </c>
      <c r="Q62" s="79">
        <v>0</v>
      </c>
      <c r="R62" s="80">
        <v>0</v>
      </c>
      <c r="S62" s="80">
        <v>0</v>
      </c>
      <c r="T62" s="80">
        <v>0</v>
      </c>
      <c r="U62" s="81">
        <v>0</v>
      </c>
      <c r="V62" s="78">
        <v>0</v>
      </c>
      <c r="W62" s="78">
        <v>0</v>
      </c>
      <c r="X62" s="78">
        <v>0</v>
      </c>
      <c r="Y62" s="79">
        <v>0</v>
      </c>
      <c r="Z62" s="79">
        <v>0</v>
      </c>
      <c r="AA62" s="80">
        <v>0</v>
      </c>
      <c r="AB62" s="80">
        <v>0</v>
      </c>
      <c r="AC62" s="80">
        <v>0</v>
      </c>
      <c r="AD62" s="81">
        <v>0</v>
      </c>
      <c r="AE62" s="78">
        <v>0</v>
      </c>
      <c r="AF62" s="78">
        <v>0</v>
      </c>
      <c r="AG62" s="78">
        <v>0</v>
      </c>
      <c r="AH62" s="79">
        <v>0</v>
      </c>
      <c r="AI62" s="79">
        <v>0</v>
      </c>
      <c r="AJ62" s="78">
        <v>0</v>
      </c>
      <c r="AK62" s="78">
        <v>0</v>
      </c>
      <c r="AL62" s="78">
        <v>0</v>
      </c>
      <c r="AM62" s="81">
        <v>0</v>
      </c>
      <c r="AN62" s="78">
        <v>0</v>
      </c>
      <c r="AO62" s="82">
        <v>0</v>
      </c>
      <c r="AP62" s="78">
        <v>0</v>
      </c>
      <c r="AQ62" s="79">
        <v>0</v>
      </c>
      <c r="AR62" s="79">
        <v>0</v>
      </c>
      <c r="AS62" s="82">
        <v>0</v>
      </c>
      <c r="AT62" s="78">
        <v>0</v>
      </c>
      <c r="AU62" s="82">
        <v>0</v>
      </c>
      <c r="AV62" s="81">
        <v>0</v>
      </c>
      <c r="AW62" s="78">
        <v>0</v>
      </c>
      <c r="AX62" s="82">
        <v>0</v>
      </c>
      <c r="AY62" s="78">
        <v>0</v>
      </c>
      <c r="AZ62" s="79">
        <v>0</v>
      </c>
      <c r="BA62" s="79">
        <v>0</v>
      </c>
      <c r="BB62" s="82">
        <v>0</v>
      </c>
      <c r="BC62" s="78">
        <v>0</v>
      </c>
      <c r="BD62" s="82">
        <v>0</v>
      </c>
      <c r="BE62" s="83">
        <v>0</v>
      </c>
      <c r="BF62" s="83">
        <v>0</v>
      </c>
      <c r="BG62" s="83">
        <v>0</v>
      </c>
      <c r="BH62" s="83">
        <v>0</v>
      </c>
      <c r="BI62" s="84">
        <v>0</v>
      </c>
      <c r="BJ62" s="84">
        <v>0</v>
      </c>
      <c r="BK62" s="83">
        <v>0</v>
      </c>
      <c r="BL62" s="84">
        <v>0</v>
      </c>
      <c r="BM62" s="84">
        <v>0</v>
      </c>
      <c r="BN62" s="185">
        <f t="shared" si="0"/>
        <v>0</v>
      </c>
      <c r="BO62" s="188">
        <f t="shared" si="1"/>
        <v>0</v>
      </c>
    </row>
    <row r="63" spans="1:67" ht="16.5">
      <c r="A63" s="6">
        <v>56</v>
      </c>
      <c r="B63" s="85" t="s">
        <v>241</v>
      </c>
      <c r="C63" s="78">
        <v>0</v>
      </c>
      <c r="D63" s="79">
        <v>0</v>
      </c>
      <c r="E63" s="79">
        <v>0</v>
      </c>
      <c r="F63" s="78">
        <v>0</v>
      </c>
      <c r="G63" s="79">
        <v>0</v>
      </c>
      <c r="H63" s="79">
        <v>0</v>
      </c>
      <c r="I63" s="80">
        <v>0</v>
      </c>
      <c r="J63" s="80">
        <v>0</v>
      </c>
      <c r="K63" s="80">
        <v>0</v>
      </c>
      <c r="L63" s="81">
        <v>0</v>
      </c>
      <c r="M63" s="78">
        <v>0</v>
      </c>
      <c r="N63" s="78">
        <v>0</v>
      </c>
      <c r="O63" s="78">
        <v>0</v>
      </c>
      <c r="P63" s="79">
        <v>0</v>
      </c>
      <c r="Q63" s="79">
        <v>0</v>
      </c>
      <c r="R63" s="80">
        <v>0</v>
      </c>
      <c r="S63" s="80">
        <v>0</v>
      </c>
      <c r="T63" s="80">
        <v>0</v>
      </c>
      <c r="U63" s="81">
        <v>0</v>
      </c>
      <c r="V63" s="78">
        <v>0</v>
      </c>
      <c r="W63" s="78">
        <v>0</v>
      </c>
      <c r="X63" s="78">
        <v>0</v>
      </c>
      <c r="Y63" s="79">
        <v>0</v>
      </c>
      <c r="Z63" s="79">
        <v>0</v>
      </c>
      <c r="AA63" s="80">
        <v>0</v>
      </c>
      <c r="AB63" s="80">
        <v>0</v>
      </c>
      <c r="AC63" s="80">
        <v>0</v>
      </c>
      <c r="AD63" s="81">
        <v>0</v>
      </c>
      <c r="AE63" s="78">
        <v>0</v>
      </c>
      <c r="AF63" s="78">
        <v>0</v>
      </c>
      <c r="AG63" s="78">
        <v>0</v>
      </c>
      <c r="AH63" s="79">
        <v>0</v>
      </c>
      <c r="AI63" s="79">
        <v>0</v>
      </c>
      <c r="AJ63" s="78">
        <v>0</v>
      </c>
      <c r="AK63" s="78">
        <v>0</v>
      </c>
      <c r="AL63" s="78">
        <v>0</v>
      </c>
      <c r="AM63" s="81">
        <v>0</v>
      </c>
      <c r="AN63" s="78">
        <v>0</v>
      </c>
      <c r="AO63" s="82">
        <v>0</v>
      </c>
      <c r="AP63" s="78">
        <v>0</v>
      </c>
      <c r="AQ63" s="79">
        <v>0</v>
      </c>
      <c r="AR63" s="79">
        <v>0</v>
      </c>
      <c r="AS63" s="82">
        <v>0</v>
      </c>
      <c r="AT63" s="78">
        <v>0</v>
      </c>
      <c r="AU63" s="82">
        <v>0</v>
      </c>
      <c r="AV63" s="81">
        <v>0</v>
      </c>
      <c r="AW63" s="78">
        <v>0</v>
      </c>
      <c r="AX63" s="82">
        <v>0</v>
      </c>
      <c r="AY63" s="78">
        <v>0</v>
      </c>
      <c r="AZ63" s="79">
        <v>0</v>
      </c>
      <c r="BA63" s="79">
        <v>0</v>
      </c>
      <c r="BB63" s="82">
        <v>0</v>
      </c>
      <c r="BC63" s="78">
        <v>0</v>
      </c>
      <c r="BD63" s="82">
        <v>0</v>
      </c>
      <c r="BE63" s="83">
        <v>0</v>
      </c>
      <c r="BF63" s="83">
        <v>0</v>
      </c>
      <c r="BG63" s="83">
        <v>0</v>
      </c>
      <c r="BH63" s="83">
        <v>0</v>
      </c>
      <c r="BI63" s="84">
        <v>0</v>
      </c>
      <c r="BJ63" s="84">
        <v>0</v>
      </c>
      <c r="BK63" s="83">
        <v>0</v>
      </c>
      <c r="BL63" s="84">
        <v>0</v>
      </c>
      <c r="BM63" s="84">
        <v>0</v>
      </c>
      <c r="BN63" s="185">
        <f t="shared" si="0"/>
        <v>0</v>
      </c>
      <c r="BO63" s="188">
        <f t="shared" si="1"/>
        <v>0</v>
      </c>
    </row>
    <row r="64" spans="1:67" ht="16.5">
      <c r="A64" s="6">
        <v>57</v>
      </c>
      <c r="B64" s="85" t="s">
        <v>242</v>
      </c>
      <c r="C64" s="78">
        <v>0</v>
      </c>
      <c r="D64" s="79">
        <v>0</v>
      </c>
      <c r="E64" s="79">
        <v>0</v>
      </c>
      <c r="F64" s="78">
        <v>1</v>
      </c>
      <c r="G64" s="79">
        <v>4.6840000000000002</v>
      </c>
      <c r="H64" s="79">
        <v>28.103999999999999</v>
      </c>
      <c r="I64" s="80">
        <v>1</v>
      </c>
      <c r="J64" s="80">
        <v>4.6840000000000002</v>
      </c>
      <c r="K64" s="80">
        <v>28.103999999999999</v>
      </c>
      <c r="L64" s="81">
        <v>0</v>
      </c>
      <c r="M64" s="78">
        <v>0</v>
      </c>
      <c r="N64" s="78">
        <v>0</v>
      </c>
      <c r="O64" s="78">
        <v>0</v>
      </c>
      <c r="P64" s="79">
        <v>0</v>
      </c>
      <c r="Q64" s="79">
        <v>0</v>
      </c>
      <c r="R64" s="80">
        <v>0</v>
      </c>
      <c r="S64" s="80">
        <v>0</v>
      </c>
      <c r="T64" s="80">
        <v>0</v>
      </c>
      <c r="U64" s="81">
        <v>0</v>
      </c>
      <c r="V64" s="78">
        <v>0</v>
      </c>
      <c r="W64" s="78">
        <v>0</v>
      </c>
      <c r="X64" s="78">
        <v>5</v>
      </c>
      <c r="Y64" s="79">
        <v>23.42</v>
      </c>
      <c r="Z64" s="79">
        <v>140.52000000000001</v>
      </c>
      <c r="AA64" s="80">
        <v>5</v>
      </c>
      <c r="AB64" s="80">
        <v>23.42</v>
      </c>
      <c r="AC64" s="80">
        <v>140.52000000000001</v>
      </c>
      <c r="AD64" s="81">
        <v>0</v>
      </c>
      <c r="AE64" s="78">
        <v>0</v>
      </c>
      <c r="AF64" s="78">
        <v>0</v>
      </c>
      <c r="AG64" s="78">
        <v>0</v>
      </c>
      <c r="AH64" s="79">
        <v>0</v>
      </c>
      <c r="AI64" s="79">
        <v>0</v>
      </c>
      <c r="AJ64" s="78">
        <v>0</v>
      </c>
      <c r="AK64" s="78">
        <v>0</v>
      </c>
      <c r="AL64" s="78">
        <v>0</v>
      </c>
      <c r="AM64" s="81">
        <v>0</v>
      </c>
      <c r="AN64" s="78">
        <v>0</v>
      </c>
      <c r="AO64" s="82">
        <v>0</v>
      </c>
      <c r="AP64" s="78">
        <v>0</v>
      </c>
      <c r="AQ64" s="79">
        <v>0</v>
      </c>
      <c r="AR64" s="79">
        <v>0</v>
      </c>
      <c r="AS64" s="82">
        <v>0</v>
      </c>
      <c r="AT64" s="78">
        <v>0</v>
      </c>
      <c r="AU64" s="82">
        <v>0</v>
      </c>
      <c r="AV64" s="81">
        <v>0</v>
      </c>
      <c r="AW64" s="78">
        <v>0</v>
      </c>
      <c r="AX64" s="82">
        <v>0</v>
      </c>
      <c r="AY64" s="78">
        <v>0</v>
      </c>
      <c r="AZ64" s="79">
        <v>0</v>
      </c>
      <c r="BA64" s="79">
        <v>0</v>
      </c>
      <c r="BB64" s="82">
        <v>0</v>
      </c>
      <c r="BC64" s="78">
        <v>0</v>
      </c>
      <c r="BD64" s="82">
        <v>0</v>
      </c>
      <c r="BE64" s="83">
        <v>0</v>
      </c>
      <c r="BF64" s="83">
        <v>0</v>
      </c>
      <c r="BG64" s="83">
        <v>0</v>
      </c>
      <c r="BH64" s="83">
        <v>6</v>
      </c>
      <c r="BI64" s="84">
        <v>28.104000000000003</v>
      </c>
      <c r="BJ64" s="84">
        <v>168.62400000000002</v>
      </c>
      <c r="BK64" s="83">
        <v>6</v>
      </c>
      <c r="BL64" s="84">
        <v>28.104000000000003</v>
      </c>
      <c r="BM64" s="84">
        <v>168.62400000000002</v>
      </c>
      <c r="BN64" s="185">
        <f t="shared" si="0"/>
        <v>84.312000000000012</v>
      </c>
      <c r="BO64" s="188">
        <f t="shared" si="1"/>
        <v>84.3</v>
      </c>
    </row>
    <row r="65" spans="1:67" ht="16.5">
      <c r="A65" s="6">
        <v>58</v>
      </c>
      <c r="B65" s="85" t="s">
        <v>243</v>
      </c>
      <c r="C65" s="78">
        <v>0</v>
      </c>
      <c r="D65" s="79">
        <v>0</v>
      </c>
      <c r="E65" s="79">
        <v>0</v>
      </c>
      <c r="F65" s="78">
        <v>0</v>
      </c>
      <c r="G65" s="79">
        <v>0</v>
      </c>
      <c r="H65" s="79">
        <v>0</v>
      </c>
      <c r="I65" s="80">
        <v>0</v>
      </c>
      <c r="J65" s="80">
        <v>0</v>
      </c>
      <c r="K65" s="80">
        <v>0</v>
      </c>
      <c r="L65" s="81">
        <v>0</v>
      </c>
      <c r="M65" s="78">
        <v>0</v>
      </c>
      <c r="N65" s="78">
        <v>0</v>
      </c>
      <c r="O65" s="78">
        <v>0</v>
      </c>
      <c r="P65" s="79">
        <v>0</v>
      </c>
      <c r="Q65" s="79">
        <v>0</v>
      </c>
      <c r="R65" s="80">
        <v>0</v>
      </c>
      <c r="S65" s="80">
        <v>0</v>
      </c>
      <c r="T65" s="80">
        <v>0</v>
      </c>
      <c r="U65" s="81">
        <v>0</v>
      </c>
      <c r="V65" s="78">
        <v>0</v>
      </c>
      <c r="W65" s="78">
        <v>0</v>
      </c>
      <c r="X65" s="78">
        <v>0</v>
      </c>
      <c r="Y65" s="79">
        <v>0</v>
      </c>
      <c r="Z65" s="79">
        <v>0</v>
      </c>
      <c r="AA65" s="80">
        <v>0</v>
      </c>
      <c r="AB65" s="80">
        <v>0</v>
      </c>
      <c r="AC65" s="80">
        <v>0</v>
      </c>
      <c r="AD65" s="81">
        <v>0</v>
      </c>
      <c r="AE65" s="78">
        <v>0</v>
      </c>
      <c r="AF65" s="78">
        <v>0</v>
      </c>
      <c r="AG65" s="78">
        <v>0</v>
      </c>
      <c r="AH65" s="79">
        <v>0</v>
      </c>
      <c r="AI65" s="79">
        <v>0</v>
      </c>
      <c r="AJ65" s="78">
        <v>0</v>
      </c>
      <c r="AK65" s="78">
        <v>0</v>
      </c>
      <c r="AL65" s="78">
        <v>0</v>
      </c>
      <c r="AM65" s="81">
        <v>0</v>
      </c>
      <c r="AN65" s="78">
        <v>0</v>
      </c>
      <c r="AO65" s="82">
        <v>0</v>
      </c>
      <c r="AP65" s="78">
        <v>0</v>
      </c>
      <c r="AQ65" s="79">
        <v>0</v>
      </c>
      <c r="AR65" s="79">
        <v>0</v>
      </c>
      <c r="AS65" s="82">
        <v>0</v>
      </c>
      <c r="AT65" s="78">
        <v>0</v>
      </c>
      <c r="AU65" s="82">
        <v>0</v>
      </c>
      <c r="AV65" s="81">
        <v>0</v>
      </c>
      <c r="AW65" s="78">
        <v>0</v>
      </c>
      <c r="AX65" s="82">
        <v>0</v>
      </c>
      <c r="AY65" s="78">
        <v>0</v>
      </c>
      <c r="AZ65" s="79">
        <v>0</v>
      </c>
      <c r="BA65" s="79">
        <v>0</v>
      </c>
      <c r="BB65" s="82">
        <v>0</v>
      </c>
      <c r="BC65" s="78">
        <v>0</v>
      </c>
      <c r="BD65" s="82">
        <v>0</v>
      </c>
      <c r="BE65" s="83">
        <v>0</v>
      </c>
      <c r="BF65" s="83">
        <v>0</v>
      </c>
      <c r="BG65" s="83">
        <v>0</v>
      </c>
      <c r="BH65" s="83">
        <v>0</v>
      </c>
      <c r="BI65" s="84">
        <v>0</v>
      </c>
      <c r="BJ65" s="84">
        <v>0</v>
      </c>
      <c r="BK65" s="83">
        <v>0</v>
      </c>
      <c r="BL65" s="84">
        <v>0</v>
      </c>
      <c r="BM65" s="84">
        <v>0</v>
      </c>
      <c r="BN65" s="185">
        <f t="shared" si="0"/>
        <v>0</v>
      </c>
      <c r="BO65" s="188">
        <f t="shared" si="1"/>
        <v>0</v>
      </c>
    </row>
    <row r="66" spans="1:67" ht="49.5">
      <c r="A66" s="6">
        <v>59</v>
      </c>
      <c r="B66" s="87" t="s">
        <v>244</v>
      </c>
      <c r="C66" s="78">
        <v>0</v>
      </c>
      <c r="D66" s="79">
        <v>0</v>
      </c>
      <c r="E66" s="79">
        <v>0</v>
      </c>
      <c r="F66" s="78">
        <v>4</v>
      </c>
      <c r="G66" s="79">
        <v>18.736000000000001</v>
      </c>
      <c r="H66" s="79">
        <v>112.416</v>
      </c>
      <c r="I66" s="80">
        <v>4</v>
      </c>
      <c r="J66" s="80">
        <v>18.736000000000001</v>
      </c>
      <c r="K66" s="80">
        <v>112.416</v>
      </c>
      <c r="L66" s="81">
        <v>0</v>
      </c>
      <c r="M66" s="78">
        <v>0</v>
      </c>
      <c r="N66" s="78">
        <v>0</v>
      </c>
      <c r="O66" s="78">
        <v>0</v>
      </c>
      <c r="P66" s="79">
        <v>0</v>
      </c>
      <c r="Q66" s="79">
        <v>0</v>
      </c>
      <c r="R66" s="80">
        <v>0</v>
      </c>
      <c r="S66" s="80">
        <v>0</v>
      </c>
      <c r="T66" s="80">
        <v>0</v>
      </c>
      <c r="U66" s="81">
        <v>0</v>
      </c>
      <c r="V66" s="78">
        <v>0</v>
      </c>
      <c r="W66" s="78">
        <v>0</v>
      </c>
      <c r="X66" s="78">
        <v>0</v>
      </c>
      <c r="Y66" s="79">
        <v>0</v>
      </c>
      <c r="Z66" s="79">
        <v>0</v>
      </c>
      <c r="AA66" s="80">
        <v>0</v>
      </c>
      <c r="AB66" s="80">
        <v>0</v>
      </c>
      <c r="AC66" s="80">
        <v>0</v>
      </c>
      <c r="AD66" s="81">
        <v>0</v>
      </c>
      <c r="AE66" s="78">
        <v>0</v>
      </c>
      <c r="AF66" s="78">
        <v>0</v>
      </c>
      <c r="AG66" s="78">
        <v>0</v>
      </c>
      <c r="AH66" s="79">
        <v>0</v>
      </c>
      <c r="AI66" s="79">
        <v>0</v>
      </c>
      <c r="AJ66" s="78">
        <v>0</v>
      </c>
      <c r="AK66" s="78">
        <v>0</v>
      </c>
      <c r="AL66" s="78">
        <v>0</v>
      </c>
      <c r="AM66" s="81">
        <v>0</v>
      </c>
      <c r="AN66" s="78">
        <v>0</v>
      </c>
      <c r="AO66" s="82">
        <v>0</v>
      </c>
      <c r="AP66" s="78">
        <v>23</v>
      </c>
      <c r="AQ66" s="79">
        <v>107.732</v>
      </c>
      <c r="AR66" s="79">
        <v>646.39200000000005</v>
      </c>
      <c r="AS66" s="82">
        <v>23</v>
      </c>
      <c r="AT66" s="78">
        <v>107.732</v>
      </c>
      <c r="AU66" s="82">
        <v>646.39200000000005</v>
      </c>
      <c r="AV66" s="81">
        <v>0</v>
      </c>
      <c r="AW66" s="78">
        <v>0</v>
      </c>
      <c r="AX66" s="82">
        <v>0</v>
      </c>
      <c r="AY66" s="78">
        <v>9</v>
      </c>
      <c r="AZ66" s="79">
        <v>42.155999999999999</v>
      </c>
      <c r="BA66" s="79">
        <v>252.93599999999998</v>
      </c>
      <c r="BB66" s="82">
        <v>9</v>
      </c>
      <c r="BC66" s="78">
        <v>42.155999999999999</v>
      </c>
      <c r="BD66" s="82">
        <v>252.93599999999998</v>
      </c>
      <c r="BE66" s="83">
        <v>0</v>
      </c>
      <c r="BF66" s="83">
        <v>0</v>
      </c>
      <c r="BG66" s="83">
        <v>0</v>
      </c>
      <c r="BH66" s="83">
        <v>27</v>
      </c>
      <c r="BI66" s="84">
        <v>126.468</v>
      </c>
      <c r="BJ66" s="84">
        <v>758.80799999999999</v>
      </c>
      <c r="BK66" s="83">
        <v>27</v>
      </c>
      <c r="BL66" s="84">
        <v>126.468</v>
      </c>
      <c r="BM66" s="84">
        <v>758.80799999999999</v>
      </c>
      <c r="BN66" s="185">
        <f t="shared" si="0"/>
        <v>379.404</v>
      </c>
      <c r="BO66" s="188">
        <f t="shared" si="1"/>
        <v>379.4</v>
      </c>
    </row>
    <row r="67" spans="1:67" ht="16.5">
      <c r="A67" s="6">
        <v>60</v>
      </c>
      <c r="B67" s="87" t="s">
        <v>245</v>
      </c>
      <c r="C67" s="78">
        <v>0</v>
      </c>
      <c r="D67" s="79">
        <v>0</v>
      </c>
      <c r="E67" s="79">
        <v>0</v>
      </c>
      <c r="F67" s="78">
        <v>2</v>
      </c>
      <c r="G67" s="79">
        <v>9.3680000000000003</v>
      </c>
      <c r="H67" s="79">
        <v>56.207999999999998</v>
      </c>
      <c r="I67" s="80">
        <v>2</v>
      </c>
      <c r="J67" s="80">
        <v>9.3680000000000003</v>
      </c>
      <c r="K67" s="80">
        <v>56.207999999999998</v>
      </c>
      <c r="L67" s="81">
        <v>0</v>
      </c>
      <c r="M67" s="78">
        <v>0</v>
      </c>
      <c r="N67" s="78">
        <v>0</v>
      </c>
      <c r="O67" s="78">
        <v>1</v>
      </c>
      <c r="P67" s="79">
        <v>4.6840000000000002</v>
      </c>
      <c r="Q67" s="79">
        <v>28.103999999999999</v>
      </c>
      <c r="R67" s="80">
        <v>1</v>
      </c>
      <c r="S67" s="80">
        <v>4.6840000000000002</v>
      </c>
      <c r="T67" s="80">
        <v>28.103999999999999</v>
      </c>
      <c r="U67" s="81">
        <v>0</v>
      </c>
      <c r="V67" s="78">
        <v>0</v>
      </c>
      <c r="W67" s="78">
        <v>0</v>
      </c>
      <c r="X67" s="78">
        <v>0</v>
      </c>
      <c r="Y67" s="79">
        <v>0</v>
      </c>
      <c r="Z67" s="79">
        <v>0</v>
      </c>
      <c r="AA67" s="80">
        <v>0</v>
      </c>
      <c r="AB67" s="80">
        <v>0</v>
      </c>
      <c r="AC67" s="80">
        <v>0</v>
      </c>
      <c r="AD67" s="81">
        <v>0</v>
      </c>
      <c r="AE67" s="78">
        <v>0</v>
      </c>
      <c r="AF67" s="78">
        <v>0</v>
      </c>
      <c r="AG67" s="78">
        <v>0</v>
      </c>
      <c r="AH67" s="79">
        <v>0</v>
      </c>
      <c r="AI67" s="79">
        <v>0</v>
      </c>
      <c r="AJ67" s="78">
        <v>0</v>
      </c>
      <c r="AK67" s="78">
        <v>0</v>
      </c>
      <c r="AL67" s="78">
        <v>0</v>
      </c>
      <c r="AM67" s="81">
        <v>0</v>
      </c>
      <c r="AN67" s="78">
        <v>0</v>
      </c>
      <c r="AO67" s="82">
        <v>0</v>
      </c>
      <c r="AP67" s="78">
        <v>0</v>
      </c>
      <c r="AQ67" s="79">
        <v>0</v>
      </c>
      <c r="AR67" s="79">
        <v>0</v>
      </c>
      <c r="AS67" s="82">
        <v>0</v>
      </c>
      <c r="AT67" s="78">
        <v>0</v>
      </c>
      <c r="AU67" s="82">
        <v>0</v>
      </c>
      <c r="AV67" s="81">
        <v>0</v>
      </c>
      <c r="AW67" s="78">
        <v>0</v>
      </c>
      <c r="AX67" s="82">
        <v>0</v>
      </c>
      <c r="AY67" s="78">
        <v>0</v>
      </c>
      <c r="AZ67" s="79">
        <v>0</v>
      </c>
      <c r="BA67" s="79">
        <v>0</v>
      </c>
      <c r="BB67" s="82">
        <v>0</v>
      </c>
      <c r="BC67" s="78">
        <v>0</v>
      </c>
      <c r="BD67" s="82">
        <v>0</v>
      </c>
      <c r="BE67" s="83">
        <v>0</v>
      </c>
      <c r="BF67" s="83">
        <v>0</v>
      </c>
      <c r="BG67" s="83">
        <v>0</v>
      </c>
      <c r="BH67" s="83">
        <v>2</v>
      </c>
      <c r="BI67" s="84">
        <v>9.3680000000000003</v>
      </c>
      <c r="BJ67" s="84">
        <v>56.207999999999998</v>
      </c>
      <c r="BK67" s="83">
        <v>2</v>
      </c>
      <c r="BL67" s="84">
        <v>9.3680000000000003</v>
      </c>
      <c r="BM67" s="84">
        <v>56.207999999999998</v>
      </c>
      <c r="BN67" s="185">
        <f t="shared" si="0"/>
        <v>28.103999999999999</v>
      </c>
      <c r="BO67" s="188">
        <f t="shared" si="1"/>
        <v>28.1</v>
      </c>
    </row>
    <row r="68" spans="1:67" ht="49.5">
      <c r="A68" s="6">
        <v>61</v>
      </c>
      <c r="B68" s="87" t="s">
        <v>246</v>
      </c>
      <c r="C68" s="78">
        <v>0</v>
      </c>
      <c r="D68" s="79">
        <v>0</v>
      </c>
      <c r="E68" s="79">
        <v>0</v>
      </c>
      <c r="F68" s="78">
        <v>2</v>
      </c>
      <c r="G68" s="79">
        <v>9.3680000000000003</v>
      </c>
      <c r="H68" s="79">
        <v>56.207999999999998</v>
      </c>
      <c r="I68" s="80">
        <v>2</v>
      </c>
      <c r="J68" s="80">
        <v>9.3680000000000003</v>
      </c>
      <c r="K68" s="80">
        <v>56.207999999999998</v>
      </c>
      <c r="L68" s="81">
        <v>0</v>
      </c>
      <c r="M68" s="78">
        <v>0</v>
      </c>
      <c r="N68" s="78">
        <v>0</v>
      </c>
      <c r="O68" s="78">
        <v>1</v>
      </c>
      <c r="P68" s="79">
        <v>4.6840000000000002</v>
      </c>
      <c r="Q68" s="79">
        <v>28.103999999999999</v>
      </c>
      <c r="R68" s="80">
        <v>1</v>
      </c>
      <c r="S68" s="80">
        <v>4.6840000000000002</v>
      </c>
      <c r="T68" s="80">
        <v>28.103999999999999</v>
      </c>
      <c r="U68" s="81">
        <v>0</v>
      </c>
      <c r="V68" s="78">
        <v>0</v>
      </c>
      <c r="W68" s="78">
        <v>0</v>
      </c>
      <c r="X68" s="78">
        <v>0</v>
      </c>
      <c r="Y68" s="79">
        <v>0</v>
      </c>
      <c r="Z68" s="79">
        <v>0</v>
      </c>
      <c r="AA68" s="80">
        <v>0</v>
      </c>
      <c r="AB68" s="80">
        <v>0</v>
      </c>
      <c r="AC68" s="80">
        <v>0</v>
      </c>
      <c r="AD68" s="81">
        <v>0</v>
      </c>
      <c r="AE68" s="78">
        <v>0</v>
      </c>
      <c r="AF68" s="78">
        <v>0</v>
      </c>
      <c r="AG68" s="78">
        <v>0</v>
      </c>
      <c r="AH68" s="79">
        <v>0</v>
      </c>
      <c r="AI68" s="79">
        <v>0</v>
      </c>
      <c r="AJ68" s="78">
        <v>0</v>
      </c>
      <c r="AK68" s="78">
        <v>0</v>
      </c>
      <c r="AL68" s="78">
        <v>0</v>
      </c>
      <c r="AM68" s="81">
        <v>0</v>
      </c>
      <c r="AN68" s="78">
        <v>0</v>
      </c>
      <c r="AO68" s="82">
        <v>0</v>
      </c>
      <c r="AP68" s="78">
        <v>0</v>
      </c>
      <c r="AQ68" s="79">
        <v>0</v>
      </c>
      <c r="AR68" s="79">
        <v>0</v>
      </c>
      <c r="AS68" s="82">
        <v>0</v>
      </c>
      <c r="AT68" s="78">
        <v>0</v>
      </c>
      <c r="AU68" s="82">
        <v>0</v>
      </c>
      <c r="AV68" s="81">
        <v>0</v>
      </c>
      <c r="AW68" s="78">
        <v>0</v>
      </c>
      <c r="AX68" s="82">
        <v>0</v>
      </c>
      <c r="AY68" s="78">
        <v>0</v>
      </c>
      <c r="AZ68" s="79">
        <v>0</v>
      </c>
      <c r="BA68" s="79">
        <v>0</v>
      </c>
      <c r="BB68" s="82">
        <v>0</v>
      </c>
      <c r="BC68" s="78">
        <v>0</v>
      </c>
      <c r="BD68" s="82">
        <v>0</v>
      </c>
      <c r="BE68" s="83">
        <v>0</v>
      </c>
      <c r="BF68" s="83">
        <v>0</v>
      </c>
      <c r="BG68" s="83">
        <v>0</v>
      </c>
      <c r="BH68" s="83">
        <v>2</v>
      </c>
      <c r="BI68" s="84">
        <v>9.3680000000000003</v>
      </c>
      <c r="BJ68" s="84">
        <v>56.207999999999998</v>
      </c>
      <c r="BK68" s="83">
        <v>2</v>
      </c>
      <c r="BL68" s="84">
        <v>9.3680000000000003</v>
      </c>
      <c r="BM68" s="84">
        <v>56.207999999999998</v>
      </c>
      <c r="BN68" s="185">
        <f t="shared" si="0"/>
        <v>28.103999999999999</v>
      </c>
      <c r="BO68" s="188">
        <f t="shared" si="1"/>
        <v>28.1</v>
      </c>
    </row>
    <row r="69" spans="1:67" ht="16.5">
      <c r="A69" s="6">
        <v>62</v>
      </c>
      <c r="B69" s="77" t="s">
        <v>247</v>
      </c>
      <c r="C69" s="78">
        <v>0</v>
      </c>
      <c r="D69" s="79">
        <v>0</v>
      </c>
      <c r="E69" s="79">
        <v>0</v>
      </c>
      <c r="F69" s="78">
        <v>0</v>
      </c>
      <c r="G69" s="79">
        <v>0</v>
      </c>
      <c r="H69" s="79">
        <v>0</v>
      </c>
      <c r="I69" s="80">
        <v>0</v>
      </c>
      <c r="J69" s="80">
        <v>0</v>
      </c>
      <c r="K69" s="80">
        <v>0</v>
      </c>
      <c r="L69" s="81">
        <v>0</v>
      </c>
      <c r="M69" s="78">
        <v>0</v>
      </c>
      <c r="N69" s="78">
        <v>0</v>
      </c>
      <c r="O69" s="78">
        <v>0</v>
      </c>
      <c r="P69" s="79">
        <v>0</v>
      </c>
      <c r="Q69" s="79">
        <v>0</v>
      </c>
      <c r="R69" s="80">
        <v>0</v>
      </c>
      <c r="S69" s="80">
        <v>0</v>
      </c>
      <c r="T69" s="80">
        <v>0</v>
      </c>
      <c r="U69" s="81">
        <v>0</v>
      </c>
      <c r="V69" s="78">
        <v>0</v>
      </c>
      <c r="W69" s="78">
        <v>0</v>
      </c>
      <c r="X69" s="78">
        <v>0</v>
      </c>
      <c r="Y69" s="79">
        <v>0</v>
      </c>
      <c r="Z69" s="79">
        <v>0</v>
      </c>
      <c r="AA69" s="80">
        <v>0</v>
      </c>
      <c r="AB69" s="80">
        <v>0</v>
      </c>
      <c r="AC69" s="80">
        <v>0</v>
      </c>
      <c r="AD69" s="81">
        <v>0</v>
      </c>
      <c r="AE69" s="78">
        <v>0</v>
      </c>
      <c r="AF69" s="78">
        <v>0</v>
      </c>
      <c r="AG69" s="78">
        <v>0</v>
      </c>
      <c r="AH69" s="79">
        <v>0</v>
      </c>
      <c r="AI69" s="79">
        <v>0</v>
      </c>
      <c r="AJ69" s="78">
        <v>0</v>
      </c>
      <c r="AK69" s="78">
        <v>0</v>
      </c>
      <c r="AL69" s="78">
        <v>0</v>
      </c>
      <c r="AM69" s="81">
        <v>0</v>
      </c>
      <c r="AN69" s="78">
        <v>0</v>
      </c>
      <c r="AO69" s="82">
        <v>0</v>
      </c>
      <c r="AP69" s="78">
        <v>0</v>
      </c>
      <c r="AQ69" s="79">
        <v>0</v>
      </c>
      <c r="AR69" s="79">
        <v>0</v>
      </c>
      <c r="AS69" s="82">
        <v>0</v>
      </c>
      <c r="AT69" s="78">
        <v>0</v>
      </c>
      <c r="AU69" s="82">
        <v>0</v>
      </c>
      <c r="AV69" s="81">
        <v>0</v>
      </c>
      <c r="AW69" s="78">
        <v>0</v>
      </c>
      <c r="AX69" s="82">
        <v>0</v>
      </c>
      <c r="AY69" s="78">
        <v>0</v>
      </c>
      <c r="AZ69" s="79">
        <v>0</v>
      </c>
      <c r="BA69" s="79">
        <v>0</v>
      </c>
      <c r="BB69" s="82">
        <v>0</v>
      </c>
      <c r="BC69" s="78">
        <v>0</v>
      </c>
      <c r="BD69" s="82">
        <v>0</v>
      </c>
      <c r="BE69" s="83">
        <v>0</v>
      </c>
      <c r="BF69" s="83">
        <v>0</v>
      </c>
      <c r="BG69" s="83">
        <v>0</v>
      </c>
      <c r="BH69" s="83">
        <v>0</v>
      </c>
      <c r="BI69" s="84">
        <v>0</v>
      </c>
      <c r="BJ69" s="84">
        <v>0</v>
      </c>
      <c r="BK69" s="83">
        <v>0</v>
      </c>
      <c r="BL69" s="84">
        <v>0</v>
      </c>
      <c r="BM69" s="84">
        <v>0</v>
      </c>
      <c r="BN69" s="185">
        <f t="shared" si="0"/>
        <v>0</v>
      </c>
      <c r="BO69" s="188">
        <f t="shared" si="1"/>
        <v>0</v>
      </c>
    </row>
    <row r="70" spans="1:67" ht="16.5">
      <c r="A70" s="6">
        <v>63</v>
      </c>
      <c r="B70" s="77" t="s">
        <v>248</v>
      </c>
      <c r="C70" s="78">
        <v>0</v>
      </c>
      <c r="D70" s="79">
        <v>0</v>
      </c>
      <c r="E70" s="79">
        <v>0</v>
      </c>
      <c r="F70" s="78">
        <v>0</v>
      </c>
      <c r="G70" s="79">
        <v>0</v>
      </c>
      <c r="H70" s="79">
        <v>0</v>
      </c>
      <c r="I70" s="80">
        <v>0</v>
      </c>
      <c r="J70" s="80">
        <v>0</v>
      </c>
      <c r="K70" s="80">
        <v>0</v>
      </c>
      <c r="L70" s="81">
        <v>0</v>
      </c>
      <c r="M70" s="78">
        <v>0</v>
      </c>
      <c r="N70" s="78">
        <v>0</v>
      </c>
      <c r="O70" s="78">
        <v>0</v>
      </c>
      <c r="P70" s="79">
        <v>0</v>
      </c>
      <c r="Q70" s="79">
        <v>0</v>
      </c>
      <c r="R70" s="80">
        <v>0</v>
      </c>
      <c r="S70" s="80">
        <v>0</v>
      </c>
      <c r="T70" s="80">
        <v>0</v>
      </c>
      <c r="U70" s="81">
        <v>0</v>
      </c>
      <c r="V70" s="78">
        <v>0</v>
      </c>
      <c r="W70" s="78">
        <v>0</v>
      </c>
      <c r="X70" s="78">
        <v>0</v>
      </c>
      <c r="Y70" s="79">
        <v>0</v>
      </c>
      <c r="Z70" s="79">
        <v>0</v>
      </c>
      <c r="AA70" s="80">
        <v>0</v>
      </c>
      <c r="AB70" s="80">
        <v>0</v>
      </c>
      <c r="AC70" s="80">
        <v>0</v>
      </c>
      <c r="AD70" s="81">
        <v>0</v>
      </c>
      <c r="AE70" s="78">
        <v>0</v>
      </c>
      <c r="AF70" s="78">
        <v>0</v>
      </c>
      <c r="AG70" s="78">
        <v>0</v>
      </c>
      <c r="AH70" s="79">
        <v>0</v>
      </c>
      <c r="AI70" s="79">
        <v>0</v>
      </c>
      <c r="AJ70" s="78">
        <v>0</v>
      </c>
      <c r="AK70" s="78">
        <v>0</v>
      </c>
      <c r="AL70" s="78">
        <v>0</v>
      </c>
      <c r="AM70" s="81">
        <v>0</v>
      </c>
      <c r="AN70" s="78">
        <v>0</v>
      </c>
      <c r="AO70" s="82">
        <v>0</v>
      </c>
      <c r="AP70" s="78">
        <v>0</v>
      </c>
      <c r="AQ70" s="79">
        <v>0</v>
      </c>
      <c r="AR70" s="79">
        <v>0</v>
      </c>
      <c r="AS70" s="82">
        <v>0</v>
      </c>
      <c r="AT70" s="78">
        <v>0</v>
      </c>
      <c r="AU70" s="82">
        <v>0</v>
      </c>
      <c r="AV70" s="81">
        <v>0</v>
      </c>
      <c r="AW70" s="78">
        <v>0</v>
      </c>
      <c r="AX70" s="82">
        <v>0</v>
      </c>
      <c r="AY70" s="78">
        <v>0</v>
      </c>
      <c r="AZ70" s="79">
        <v>0</v>
      </c>
      <c r="BA70" s="79">
        <v>0</v>
      </c>
      <c r="BB70" s="82">
        <v>0</v>
      </c>
      <c r="BC70" s="78">
        <v>0</v>
      </c>
      <c r="BD70" s="82">
        <v>0</v>
      </c>
      <c r="BE70" s="83">
        <v>0</v>
      </c>
      <c r="BF70" s="83">
        <v>0</v>
      </c>
      <c r="BG70" s="83">
        <v>0</v>
      </c>
      <c r="BH70" s="83">
        <v>0</v>
      </c>
      <c r="BI70" s="84">
        <v>0</v>
      </c>
      <c r="BJ70" s="84">
        <v>0</v>
      </c>
      <c r="BK70" s="83">
        <v>0</v>
      </c>
      <c r="BL70" s="84">
        <v>0</v>
      </c>
      <c r="BM70" s="84">
        <v>0</v>
      </c>
      <c r="BN70" s="185">
        <f t="shared" si="0"/>
        <v>0</v>
      </c>
      <c r="BO70" s="188">
        <f t="shared" si="1"/>
        <v>0</v>
      </c>
    </row>
    <row r="71" spans="1:67" ht="16.5">
      <c r="A71" s="6">
        <v>64</v>
      </c>
      <c r="B71" s="77" t="s">
        <v>249</v>
      </c>
      <c r="C71" s="78">
        <v>0</v>
      </c>
      <c r="D71" s="79">
        <v>0</v>
      </c>
      <c r="E71" s="79">
        <v>0</v>
      </c>
      <c r="F71" s="78">
        <v>0</v>
      </c>
      <c r="G71" s="79">
        <v>0</v>
      </c>
      <c r="H71" s="79">
        <v>0</v>
      </c>
      <c r="I71" s="80">
        <v>0</v>
      </c>
      <c r="J71" s="80">
        <v>0</v>
      </c>
      <c r="K71" s="80">
        <v>0</v>
      </c>
      <c r="L71" s="81">
        <v>0</v>
      </c>
      <c r="M71" s="78">
        <v>0</v>
      </c>
      <c r="N71" s="78">
        <v>0</v>
      </c>
      <c r="O71" s="78">
        <v>0</v>
      </c>
      <c r="P71" s="79">
        <v>0</v>
      </c>
      <c r="Q71" s="79">
        <v>0</v>
      </c>
      <c r="R71" s="80">
        <v>0</v>
      </c>
      <c r="S71" s="80">
        <v>0</v>
      </c>
      <c r="T71" s="80">
        <v>0</v>
      </c>
      <c r="U71" s="81">
        <v>0</v>
      </c>
      <c r="V71" s="78">
        <v>0</v>
      </c>
      <c r="W71" s="78">
        <v>0</v>
      </c>
      <c r="X71" s="78">
        <v>0</v>
      </c>
      <c r="Y71" s="79">
        <v>0</v>
      </c>
      <c r="Z71" s="79">
        <v>0</v>
      </c>
      <c r="AA71" s="80">
        <v>0</v>
      </c>
      <c r="AB71" s="80">
        <v>0</v>
      </c>
      <c r="AC71" s="80">
        <v>0</v>
      </c>
      <c r="AD71" s="81">
        <v>0</v>
      </c>
      <c r="AE71" s="78">
        <v>0</v>
      </c>
      <c r="AF71" s="78">
        <v>0</v>
      </c>
      <c r="AG71" s="78">
        <v>0</v>
      </c>
      <c r="AH71" s="79">
        <v>0</v>
      </c>
      <c r="AI71" s="79">
        <v>0</v>
      </c>
      <c r="AJ71" s="78">
        <v>0</v>
      </c>
      <c r="AK71" s="78">
        <v>0</v>
      </c>
      <c r="AL71" s="78">
        <v>0</v>
      </c>
      <c r="AM71" s="81">
        <v>0</v>
      </c>
      <c r="AN71" s="78">
        <v>0</v>
      </c>
      <c r="AO71" s="82">
        <v>0</v>
      </c>
      <c r="AP71" s="78">
        <v>0</v>
      </c>
      <c r="AQ71" s="79">
        <v>0</v>
      </c>
      <c r="AR71" s="79">
        <v>0</v>
      </c>
      <c r="AS71" s="82">
        <v>0</v>
      </c>
      <c r="AT71" s="78">
        <v>0</v>
      </c>
      <c r="AU71" s="82">
        <v>0</v>
      </c>
      <c r="AV71" s="81">
        <v>0</v>
      </c>
      <c r="AW71" s="78">
        <v>0</v>
      </c>
      <c r="AX71" s="82">
        <v>0</v>
      </c>
      <c r="AY71" s="78">
        <v>0</v>
      </c>
      <c r="AZ71" s="79">
        <v>0</v>
      </c>
      <c r="BA71" s="79">
        <v>0</v>
      </c>
      <c r="BB71" s="82">
        <v>0</v>
      </c>
      <c r="BC71" s="78">
        <v>0</v>
      </c>
      <c r="BD71" s="82">
        <v>0</v>
      </c>
      <c r="BE71" s="83">
        <v>0</v>
      </c>
      <c r="BF71" s="83">
        <v>0</v>
      </c>
      <c r="BG71" s="83">
        <v>0</v>
      </c>
      <c r="BH71" s="83">
        <v>0</v>
      </c>
      <c r="BI71" s="84">
        <v>0</v>
      </c>
      <c r="BJ71" s="84">
        <v>0</v>
      </c>
      <c r="BK71" s="83">
        <v>0</v>
      </c>
      <c r="BL71" s="84">
        <v>0</v>
      </c>
      <c r="BM71" s="84">
        <v>0</v>
      </c>
      <c r="BN71" s="185">
        <f t="shared" si="0"/>
        <v>0</v>
      </c>
      <c r="BO71" s="188">
        <f t="shared" si="1"/>
        <v>0</v>
      </c>
    </row>
    <row r="72" spans="1:67" ht="16.5">
      <c r="A72" s="6">
        <v>65</v>
      </c>
      <c r="B72" s="77" t="s">
        <v>250</v>
      </c>
      <c r="C72" s="78">
        <v>0</v>
      </c>
      <c r="D72" s="79">
        <v>0</v>
      </c>
      <c r="E72" s="79">
        <v>0</v>
      </c>
      <c r="F72" s="78">
        <v>0</v>
      </c>
      <c r="G72" s="79">
        <v>0</v>
      </c>
      <c r="H72" s="79">
        <v>0</v>
      </c>
      <c r="I72" s="80">
        <v>0</v>
      </c>
      <c r="J72" s="80">
        <v>0</v>
      </c>
      <c r="K72" s="80">
        <v>0</v>
      </c>
      <c r="L72" s="81">
        <v>0</v>
      </c>
      <c r="M72" s="78">
        <v>0</v>
      </c>
      <c r="N72" s="78">
        <v>0</v>
      </c>
      <c r="O72" s="78">
        <v>0</v>
      </c>
      <c r="P72" s="79">
        <v>0</v>
      </c>
      <c r="Q72" s="79">
        <v>0</v>
      </c>
      <c r="R72" s="80">
        <v>0</v>
      </c>
      <c r="S72" s="80">
        <v>0</v>
      </c>
      <c r="T72" s="80">
        <v>0</v>
      </c>
      <c r="U72" s="81">
        <v>0</v>
      </c>
      <c r="V72" s="78">
        <v>0</v>
      </c>
      <c r="W72" s="78">
        <v>0</v>
      </c>
      <c r="X72" s="78">
        <v>0</v>
      </c>
      <c r="Y72" s="79">
        <v>0</v>
      </c>
      <c r="Z72" s="79">
        <v>0</v>
      </c>
      <c r="AA72" s="80">
        <v>0</v>
      </c>
      <c r="AB72" s="80">
        <v>0</v>
      </c>
      <c r="AC72" s="80">
        <v>0</v>
      </c>
      <c r="AD72" s="81">
        <v>0</v>
      </c>
      <c r="AE72" s="78">
        <v>0</v>
      </c>
      <c r="AF72" s="78">
        <v>0</v>
      </c>
      <c r="AG72" s="78">
        <v>0</v>
      </c>
      <c r="AH72" s="79">
        <v>0</v>
      </c>
      <c r="AI72" s="79">
        <v>0</v>
      </c>
      <c r="AJ72" s="78">
        <v>0</v>
      </c>
      <c r="AK72" s="78">
        <v>0</v>
      </c>
      <c r="AL72" s="78">
        <v>0</v>
      </c>
      <c r="AM72" s="81">
        <v>0</v>
      </c>
      <c r="AN72" s="78">
        <v>0</v>
      </c>
      <c r="AO72" s="82">
        <v>0</v>
      </c>
      <c r="AP72" s="78">
        <v>0</v>
      </c>
      <c r="AQ72" s="79">
        <v>0</v>
      </c>
      <c r="AR72" s="79">
        <v>0</v>
      </c>
      <c r="AS72" s="82">
        <v>0</v>
      </c>
      <c r="AT72" s="78">
        <v>0</v>
      </c>
      <c r="AU72" s="82">
        <v>0</v>
      </c>
      <c r="AV72" s="81">
        <v>0</v>
      </c>
      <c r="AW72" s="78">
        <v>0</v>
      </c>
      <c r="AX72" s="82">
        <v>0</v>
      </c>
      <c r="AY72" s="78">
        <v>0</v>
      </c>
      <c r="AZ72" s="79">
        <v>0</v>
      </c>
      <c r="BA72" s="79">
        <v>0</v>
      </c>
      <c r="BB72" s="82">
        <v>0</v>
      </c>
      <c r="BC72" s="78">
        <v>0</v>
      </c>
      <c r="BD72" s="82">
        <v>0</v>
      </c>
      <c r="BE72" s="83">
        <v>0</v>
      </c>
      <c r="BF72" s="83">
        <v>0</v>
      </c>
      <c r="BG72" s="83">
        <v>0</v>
      </c>
      <c r="BH72" s="83">
        <v>0</v>
      </c>
      <c r="BI72" s="84">
        <v>0</v>
      </c>
      <c r="BJ72" s="84">
        <v>0</v>
      </c>
      <c r="BK72" s="83">
        <v>0</v>
      </c>
      <c r="BL72" s="84">
        <v>0</v>
      </c>
      <c r="BM72" s="84">
        <v>0</v>
      </c>
      <c r="BN72" s="185">
        <f t="shared" si="0"/>
        <v>0</v>
      </c>
      <c r="BO72" s="188">
        <f t="shared" si="1"/>
        <v>0</v>
      </c>
    </row>
    <row r="73" spans="1:67" ht="16.5">
      <c r="A73" s="6">
        <v>66</v>
      </c>
      <c r="B73" s="77" t="s">
        <v>251</v>
      </c>
      <c r="C73" s="78">
        <v>0</v>
      </c>
      <c r="D73" s="79">
        <v>0</v>
      </c>
      <c r="E73" s="79">
        <v>0</v>
      </c>
      <c r="F73" s="78">
        <v>0</v>
      </c>
      <c r="G73" s="79">
        <v>0</v>
      </c>
      <c r="H73" s="79">
        <v>0</v>
      </c>
      <c r="I73" s="80">
        <v>0</v>
      </c>
      <c r="J73" s="80">
        <v>0</v>
      </c>
      <c r="K73" s="80">
        <v>0</v>
      </c>
      <c r="L73" s="81">
        <v>0</v>
      </c>
      <c r="M73" s="78">
        <v>0</v>
      </c>
      <c r="N73" s="78">
        <v>0</v>
      </c>
      <c r="O73" s="78">
        <v>0</v>
      </c>
      <c r="P73" s="79">
        <v>0</v>
      </c>
      <c r="Q73" s="79">
        <v>0</v>
      </c>
      <c r="R73" s="80">
        <v>0</v>
      </c>
      <c r="S73" s="80">
        <v>0</v>
      </c>
      <c r="T73" s="80">
        <v>0</v>
      </c>
      <c r="U73" s="81">
        <v>0</v>
      </c>
      <c r="V73" s="78">
        <v>0</v>
      </c>
      <c r="W73" s="78">
        <v>0</v>
      </c>
      <c r="X73" s="78">
        <v>2</v>
      </c>
      <c r="Y73" s="79">
        <v>9.3680000000000003</v>
      </c>
      <c r="Z73" s="79">
        <v>56.207999999999998</v>
      </c>
      <c r="AA73" s="80">
        <v>2</v>
      </c>
      <c r="AB73" s="80">
        <v>9.3680000000000003</v>
      </c>
      <c r="AC73" s="80">
        <v>56.207999999999998</v>
      </c>
      <c r="AD73" s="81">
        <v>0</v>
      </c>
      <c r="AE73" s="78">
        <v>0</v>
      </c>
      <c r="AF73" s="78">
        <v>0</v>
      </c>
      <c r="AG73" s="78">
        <v>0</v>
      </c>
      <c r="AH73" s="79">
        <v>0</v>
      </c>
      <c r="AI73" s="79">
        <v>0</v>
      </c>
      <c r="AJ73" s="78">
        <v>0</v>
      </c>
      <c r="AK73" s="78">
        <v>0</v>
      </c>
      <c r="AL73" s="78">
        <v>0</v>
      </c>
      <c r="AM73" s="81">
        <v>0</v>
      </c>
      <c r="AN73" s="78">
        <v>0</v>
      </c>
      <c r="AO73" s="82">
        <v>0</v>
      </c>
      <c r="AP73" s="78">
        <v>0</v>
      </c>
      <c r="AQ73" s="79">
        <v>0</v>
      </c>
      <c r="AR73" s="79">
        <v>0</v>
      </c>
      <c r="AS73" s="82">
        <v>0</v>
      </c>
      <c r="AT73" s="78">
        <v>0</v>
      </c>
      <c r="AU73" s="82">
        <v>0</v>
      </c>
      <c r="AV73" s="81">
        <v>0</v>
      </c>
      <c r="AW73" s="78">
        <v>0</v>
      </c>
      <c r="AX73" s="82">
        <v>0</v>
      </c>
      <c r="AY73" s="78">
        <v>0</v>
      </c>
      <c r="AZ73" s="79">
        <v>0</v>
      </c>
      <c r="BA73" s="79">
        <v>0</v>
      </c>
      <c r="BB73" s="82">
        <v>0</v>
      </c>
      <c r="BC73" s="78">
        <v>0</v>
      </c>
      <c r="BD73" s="82">
        <v>0</v>
      </c>
      <c r="BE73" s="83">
        <v>0</v>
      </c>
      <c r="BF73" s="83">
        <v>0</v>
      </c>
      <c r="BG73" s="83">
        <v>0</v>
      </c>
      <c r="BH73" s="83">
        <v>2</v>
      </c>
      <c r="BI73" s="84">
        <v>9.3680000000000003</v>
      </c>
      <c r="BJ73" s="84">
        <v>56.207999999999998</v>
      </c>
      <c r="BK73" s="83">
        <v>2</v>
      </c>
      <c r="BL73" s="84">
        <v>9.3680000000000003</v>
      </c>
      <c r="BM73" s="84">
        <v>56.207999999999998</v>
      </c>
      <c r="BN73" s="185">
        <f t="shared" ref="BN73:BN127" si="2">BM73/2</f>
        <v>28.103999999999999</v>
      </c>
      <c r="BO73" s="188">
        <f t="shared" ref="BO73:BO127" si="3">ROUND(BN73,1)</f>
        <v>28.1</v>
      </c>
    </row>
    <row r="74" spans="1:67" ht="16.5">
      <c r="A74" s="6">
        <v>67</v>
      </c>
      <c r="B74" s="77" t="s">
        <v>252</v>
      </c>
      <c r="C74" s="78">
        <v>0</v>
      </c>
      <c r="D74" s="79">
        <v>0</v>
      </c>
      <c r="E74" s="79">
        <v>0</v>
      </c>
      <c r="F74" s="78">
        <v>0</v>
      </c>
      <c r="G74" s="79">
        <v>0</v>
      </c>
      <c r="H74" s="79">
        <v>0</v>
      </c>
      <c r="I74" s="80">
        <v>0</v>
      </c>
      <c r="J74" s="80">
        <v>0</v>
      </c>
      <c r="K74" s="80">
        <v>0</v>
      </c>
      <c r="L74" s="81">
        <v>0</v>
      </c>
      <c r="M74" s="78">
        <v>0</v>
      </c>
      <c r="N74" s="78">
        <v>0</v>
      </c>
      <c r="O74" s="78">
        <v>0</v>
      </c>
      <c r="P74" s="79">
        <v>0</v>
      </c>
      <c r="Q74" s="79">
        <v>0</v>
      </c>
      <c r="R74" s="80">
        <v>0</v>
      </c>
      <c r="S74" s="80">
        <v>0</v>
      </c>
      <c r="T74" s="80">
        <v>0</v>
      </c>
      <c r="U74" s="81">
        <v>0</v>
      </c>
      <c r="V74" s="78">
        <v>0</v>
      </c>
      <c r="W74" s="78">
        <v>0</v>
      </c>
      <c r="X74" s="78">
        <v>0</v>
      </c>
      <c r="Y74" s="79">
        <v>0</v>
      </c>
      <c r="Z74" s="79">
        <v>0</v>
      </c>
      <c r="AA74" s="80">
        <v>0</v>
      </c>
      <c r="AB74" s="80">
        <v>0</v>
      </c>
      <c r="AC74" s="80">
        <v>0</v>
      </c>
      <c r="AD74" s="81">
        <v>0</v>
      </c>
      <c r="AE74" s="78">
        <v>0</v>
      </c>
      <c r="AF74" s="78">
        <v>0</v>
      </c>
      <c r="AG74" s="78">
        <v>0</v>
      </c>
      <c r="AH74" s="79">
        <v>0</v>
      </c>
      <c r="AI74" s="79">
        <v>0</v>
      </c>
      <c r="AJ74" s="78">
        <v>0</v>
      </c>
      <c r="AK74" s="78">
        <v>0</v>
      </c>
      <c r="AL74" s="78">
        <v>0</v>
      </c>
      <c r="AM74" s="81">
        <v>0</v>
      </c>
      <c r="AN74" s="78">
        <v>0</v>
      </c>
      <c r="AO74" s="82">
        <v>0</v>
      </c>
      <c r="AP74" s="78">
        <v>0</v>
      </c>
      <c r="AQ74" s="79">
        <v>0</v>
      </c>
      <c r="AR74" s="79">
        <v>0</v>
      </c>
      <c r="AS74" s="82">
        <v>0</v>
      </c>
      <c r="AT74" s="78">
        <v>0</v>
      </c>
      <c r="AU74" s="82">
        <v>0</v>
      </c>
      <c r="AV74" s="81">
        <v>0</v>
      </c>
      <c r="AW74" s="78">
        <v>0</v>
      </c>
      <c r="AX74" s="82">
        <v>0</v>
      </c>
      <c r="AY74" s="78">
        <v>0</v>
      </c>
      <c r="AZ74" s="79">
        <v>0</v>
      </c>
      <c r="BA74" s="79">
        <v>0</v>
      </c>
      <c r="BB74" s="82">
        <v>0</v>
      </c>
      <c r="BC74" s="78">
        <v>0</v>
      </c>
      <c r="BD74" s="82">
        <v>0</v>
      </c>
      <c r="BE74" s="83">
        <v>0</v>
      </c>
      <c r="BF74" s="83">
        <v>0</v>
      </c>
      <c r="BG74" s="83">
        <v>0</v>
      </c>
      <c r="BH74" s="83">
        <v>0</v>
      </c>
      <c r="BI74" s="84">
        <v>0</v>
      </c>
      <c r="BJ74" s="84">
        <v>0</v>
      </c>
      <c r="BK74" s="83">
        <v>0</v>
      </c>
      <c r="BL74" s="84">
        <v>0</v>
      </c>
      <c r="BM74" s="84">
        <v>0</v>
      </c>
      <c r="BN74" s="185">
        <f t="shared" si="2"/>
        <v>0</v>
      </c>
      <c r="BO74" s="188">
        <f t="shared" si="3"/>
        <v>0</v>
      </c>
    </row>
    <row r="75" spans="1:67" ht="16.5">
      <c r="A75" s="6">
        <v>68</v>
      </c>
      <c r="B75" s="77" t="s">
        <v>253</v>
      </c>
      <c r="C75" s="78">
        <v>0</v>
      </c>
      <c r="D75" s="79">
        <v>0</v>
      </c>
      <c r="E75" s="79">
        <v>0</v>
      </c>
      <c r="F75" s="78">
        <v>1</v>
      </c>
      <c r="G75" s="79">
        <v>4.6840000000000002</v>
      </c>
      <c r="H75" s="79">
        <v>28.103999999999999</v>
      </c>
      <c r="I75" s="80">
        <v>1</v>
      </c>
      <c r="J75" s="80">
        <v>4.6840000000000002</v>
      </c>
      <c r="K75" s="80">
        <v>28.103999999999999</v>
      </c>
      <c r="L75" s="81">
        <v>0</v>
      </c>
      <c r="M75" s="78">
        <v>0</v>
      </c>
      <c r="N75" s="78">
        <v>0</v>
      </c>
      <c r="O75" s="78">
        <v>0</v>
      </c>
      <c r="P75" s="79">
        <v>0</v>
      </c>
      <c r="Q75" s="79">
        <v>0</v>
      </c>
      <c r="R75" s="80">
        <v>0</v>
      </c>
      <c r="S75" s="80">
        <v>0</v>
      </c>
      <c r="T75" s="80">
        <v>0</v>
      </c>
      <c r="U75" s="81">
        <v>0</v>
      </c>
      <c r="V75" s="78">
        <v>0</v>
      </c>
      <c r="W75" s="78">
        <v>0</v>
      </c>
      <c r="X75" s="78">
        <v>0</v>
      </c>
      <c r="Y75" s="79">
        <v>0</v>
      </c>
      <c r="Z75" s="79">
        <v>0</v>
      </c>
      <c r="AA75" s="80">
        <v>0</v>
      </c>
      <c r="AB75" s="80">
        <v>0</v>
      </c>
      <c r="AC75" s="80">
        <v>0</v>
      </c>
      <c r="AD75" s="81">
        <v>0</v>
      </c>
      <c r="AE75" s="78">
        <v>0</v>
      </c>
      <c r="AF75" s="78">
        <v>0</v>
      </c>
      <c r="AG75" s="78">
        <v>0</v>
      </c>
      <c r="AH75" s="79">
        <v>0</v>
      </c>
      <c r="AI75" s="79">
        <v>0</v>
      </c>
      <c r="AJ75" s="78">
        <v>0</v>
      </c>
      <c r="AK75" s="78">
        <v>0</v>
      </c>
      <c r="AL75" s="78">
        <v>0</v>
      </c>
      <c r="AM75" s="81">
        <v>0</v>
      </c>
      <c r="AN75" s="78">
        <v>0</v>
      </c>
      <c r="AO75" s="82">
        <v>0</v>
      </c>
      <c r="AP75" s="78">
        <v>0</v>
      </c>
      <c r="AQ75" s="79">
        <v>0</v>
      </c>
      <c r="AR75" s="79">
        <v>0</v>
      </c>
      <c r="AS75" s="82">
        <v>0</v>
      </c>
      <c r="AT75" s="78">
        <v>0</v>
      </c>
      <c r="AU75" s="82">
        <v>0</v>
      </c>
      <c r="AV75" s="81">
        <v>0</v>
      </c>
      <c r="AW75" s="78">
        <v>0</v>
      </c>
      <c r="AX75" s="82">
        <v>0</v>
      </c>
      <c r="AY75" s="78">
        <v>0</v>
      </c>
      <c r="AZ75" s="79">
        <v>0</v>
      </c>
      <c r="BA75" s="79">
        <v>0</v>
      </c>
      <c r="BB75" s="82">
        <v>0</v>
      </c>
      <c r="BC75" s="78">
        <v>0</v>
      </c>
      <c r="BD75" s="82">
        <v>0</v>
      </c>
      <c r="BE75" s="83">
        <v>0</v>
      </c>
      <c r="BF75" s="83">
        <v>0</v>
      </c>
      <c r="BG75" s="83">
        <v>0</v>
      </c>
      <c r="BH75" s="83">
        <v>1</v>
      </c>
      <c r="BI75" s="84">
        <v>4.6840000000000002</v>
      </c>
      <c r="BJ75" s="84">
        <v>28.103999999999999</v>
      </c>
      <c r="BK75" s="83">
        <v>1</v>
      </c>
      <c r="BL75" s="84">
        <v>4.6840000000000002</v>
      </c>
      <c r="BM75" s="84">
        <v>28.103999999999999</v>
      </c>
      <c r="BN75" s="185">
        <f t="shared" si="2"/>
        <v>14.052</v>
      </c>
      <c r="BO75" s="188">
        <f t="shared" si="3"/>
        <v>14.1</v>
      </c>
    </row>
    <row r="76" spans="1:67" ht="16.5">
      <c r="A76" s="6">
        <v>69</v>
      </c>
      <c r="B76" s="77" t="s">
        <v>254</v>
      </c>
      <c r="C76" s="78">
        <v>0</v>
      </c>
      <c r="D76" s="79">
        <v>0</v>
      </c>
      <c r="E76" s="79">
        <v>0</v>
      </c>
      <c r="F76" s="78">
        <v>0</v>
      </c>
      <c r="G76" s="79">
        <v>0</v>
      </c>
      <c r="H76" s="79">
        <v>0</v>
      </c>
      <c r="I76" s="80">
        <v>0</v>
      </c>
      <c r="J76" s="80">
        <v>0</v>
      </c>
      <c r="K76" s="80">
        <v>0</v>
      </c>
      <c r="L76" s="81">
        <v>0</v>
      </c>
      <c r="M76" s="78">
        <v>0</v>
      </c>
      <c r="N76" s="78">
        <v>0</v>
      </c>
      <c r="O76" s="78">
        <v>0</v>
      </c>
      <c r="P76" s="79">
        <v>0</v>
      </c>
      <c r="Q76" s="79">
        <v>0</v>
      </c>
      <c r="R76" s="80">
        <v>0</v>
      </c>
      <c r="S76" s="80">
        <v>0</v>
      </c>
      <c r="T76" s="80">
        <v>0</v>
      </c>
      <c r="U76" s="81">
        <v>0</v>
      </c>
      <c r="V76" s="78">
        <v>0</v>
      </c>
      <c r="W76" s="78">
        <v>0</v>
      </c>
      <c r="X76" s="78">
        <v>0</v>
      </c>
      <c r="Y76" s="79">
        <v>0</v>
      </c>
      <c r="Z76" s="79">
        <v>0</v>
      </c>
      <c r="AA76" s="80">
        <v>0</v>
      </c>
      <c r="AB76" s="80">
        <v>0</v>
      </c>
      <c r="AC76" s="80">
        <v>0</v>
      </c>
      <c r="AD76" s="81">
        <v>0</v>
      </c>
      <c r="AE76" s="78">
        <v>0</v>
      </c>
      <c r="AF76" s="78">
        <v>0</v>
      </c>
      <c r="AG76" s="78">
        <v>0</v>
      </c>
      <c r="AH76" s="79">
        <v>0</v>
      </c>
      <c r="AI76" s="79">
        <v>0</v>
      </c>
      <c r="AJ76" s="78">
        <v>0</v>
      </c>
      <c r="AK76" s="78">
        <v>0</v>
      </c>
      <c r="AL76" s="78">
        <v>0</v>
      </c>
      <c r="AM76" s="81">
        <v>0</v>
      </c>
      <c r="AN76" s="78">
        <v>0</v>
      </c>
      <c r="AO76" s="82">
        <v>0</v>
      </c>
      <c r="AP76" s="78">
        <v>0</v>
      </c>
      <c r="AQ76" s="79">
        <v>0</v>
      </c>
      <c r="AR76" s="79">
        <v>0</v>
      </c>
      <c r="AS76" s="82">
        <v>0</v>
      </c>
      <c r="AT76" s="78">
        <v>0</v>
      </c>
      <c r="AU76" s="82">
        <v>0</v>
      </c>
      <c r="AV76" s="81">
        <v>0</v>
      </c>
      <c r="AW76" s="78">
        <v>0</v>
      </c>
      <c r="AX76" s="82">
        <v>0</v>
      </c>
      <c r="AY76" s="78">
        <v>0</v>
      </c>
      <c r="AZ76" s="79">
        <v>0</v>
      </c>
      <c r="BA76" s="79">
        <v>0</v>
      </c>
      <c r="BB76" s="82">
        <v>0</v>
      </c>
      <c r="BC76" s="78">
        <v>0</v>
      </c>
      <c r="BD76" s="82">
        <v>0</v>
      </c>
      <c r="BE76" s="83">
        <v>0</v>
      </c>
      <c r="BF76" s="83">
        <v>0</v>
      </c>
      <c r="BG76" s="83">
        <v>0</v>
      </c>
      <c r="BH76" s="83">
        <v>0</v>
      </c>
      <c r="BI76" s="84">
        <v>0</v>
      </c>
      <c r="BJ76" s="84">
        <v>0</v>
      </c>
      <c r="BK76" s="83">
        <v>0</v>
      </c>
      <c r="BL76" s="84">
        <v>0</v>
      </c>
      <c r="BM76" s="84">
        <v>0</v>
      </c>
      <c r="BN76" s="185">
        <f t="shared" si="2"/>
        <v>0</v>
      </c>
      <c r="BO76" s="188">
        <f t="shared" si="3"/>
        <v>0</v>
      </c>
    </row>
    <row r="77" spans="1:67" ht="16.5">
      <c r="A77" s="6">
        <v>70</v>
      </c>
      <c r="B77" s="77" t="s">
        <v>255</v>
      </c>
      <c r="C77" s="78">
        <v>0</v>
      </c>
      <c r="D77" s="79">
        <v>0</v>
      </c>
      <c r="E77" s="79">
        <v>0</v>
      </c>
      <c r="F77" s="78">
        <v>0</v>
      </c>
      <c r="G77" s="79">
        <v>0</v>
      </c>
      <c r="H77" s="79">
        <v>0</v>
      </c>
      <c r="I77" s="80">
        <v>0</v>
      </c>
      <c r="J77" s="80">
        <v>0</v>
      </c>
      <c r="K77" s="80">
        <v>0</v>
      </c>
      <c r="L77" s="81">
        <v>0</v>
      </c>
      <c r="M77" s="78">
        <v>0</v>
      </c>
      <c r="N77" s="78">
        <v>0</v>
      </c>
      <c r="O77" s="78">
        <v>0</v>
      </c>
      <c r="P77" s="79">
        <v>0</v>
      </c>
      <c r="Q77" s="79">
        <v>0</v>
      </c>
      <c r="R77" s="80">
        <v>0</v>
      </c>
      <c r="S77" s="80">
        <v>0</v>
      </c>
      <c r="T77" s="80">
        <v>0</v>
      </c>
      <c r="U77" s="81">
        <v>0</v>
      </c>
      <c r="V77" s="78">
        <v>0</v>
      </c>
      <c r="W77" s="78">
        <v>0</v>
      </c>
      <c r="X77" s="78">
        <v>0</v>
      </c>
      <c r="Y77" s="79">
        <v>0</v>
      </c>
      <c r="Z77" s="79">
        <v>0</v>
      </c>
      <c r="AA77" s="80">
        <v>0</v>
      </c>
      <c r="AB77" s="80">
        <v>0</v>
      </c>
      <c r="AC77" s="80">
        <v>0</v>
      </c>
      <c r="AD77" s="81">
        <v>0</v>
      </c>
      <c r="AE77" s="78">
        <v>0</v>
      </c>
      <c r="AF77" s="78">
        <v>0</v>
      </c>
      <c r="AG77" s="78">
        <v>0</v>
      </c>
      <c r="AH77" s="79">
        <v>0</v>
      </c>
      <c r="AI77" s="79">
        <v>0</v>
      </c>
      <c r="AJ77" s="78">
        <v>0</v>
      </c>
      <c r="AK77" s="78">
        <v>0</v>
      </c>
      <c r="AL77" s="78">
        <v>0</v>
      </c>
      <c r="AM77" s="81">
        <v>0</v>
      </c>
      <c r="AN77" s="78">
        <v>0</v>
      </c>
      <c r="AO77" s="82">
        <v>0</v>
      </c>
      <c r="AP77" s="78">
        <v>0</v>
      </c>
      <c r="AQ77" s="79">
        <v>0</v>
      </c>
      <c r="AR77" s="79">
        <v>0</v>
      </c>
      <c r="AS77" s="82">
        <v>0</v>
      </c>
      <c r="AT77" s="78">
        <v>0</v>
      </c>
      <c r="AU77" s="82">
        <v>0</v>
      </c>
      <c r="AV77" s="81">
        <v>0</v>
      </c>
      <c r="AW77" s="78">
        <v>0</v>
      </c>
      <c r="AX77" s="82">
        <v>0</v>
      </c>
      <c r="AY77" s="78">
        <v>0</v>
      </c>
      <c r="AZ77" s="79">
        <v>0</v>
      </c>
      <c r="BA77" s="79">
        <v>0</v>
      </c>
      <c r="BB77" s="82">
        <v>0</v>
      </c>
      <c r="BC77" s="78">
        <v>0</v>
      </c>
      <c r="BD77" s="82">
        <v>0</v>
      </c>
      <c r="BE77" s="83">
        <v>0</v>
      </c>
      <c r="BF77" s="83">
        <v>0</v>
      </c>
      <c r="BG77" s="83">
        <v>0</v>
      </c>
      <c r="BH77" s="83">
        <v>0</v>
      </c>
      <c r="BI77" s="84">
        <v>0</v>
      </c>
      <c r="BJ77" s="84">
        <v>0</v>
      </c>
      <c r="BK77" s="83">
        <v>0</v>
      </c>
      <c r="BL77" s="84">
        <v>0</v>
      </c>
      <c r="BM77" s="84">
        <v>0</v>
      </c>
      <c r="BN77" s="185">
        <f t="shared" si="2"/>
        <v>0</v>
      </c>
      <c r="BO77" s="188">
        <f t="shared" si="3"/>
        <v>0</v>
      </c>
    </row>
    <row r="78" spans="1:67" ht="16.5">
      <c r="A78" s="6">
        <v>71</v>
      </c>
      <c r="B78" s="77" t="s">
        <v>256</v>
      </c>
      <c r="C78" s="78">
        <v>0</v>
      </c>
      <c r="D78" s="79">
        <v>0</v>
      </c>
      <c r="E78" s="79">
        <v>0</v>
      </c>
      <c r="F78" s="78">
        <v>0</v>
      </c>
      <c r="G78" s="79">
        <v>0</v>
      </c>
      <c r="H78" s="79">
        <v>0</v>
      </c>
      <c r="I78" s="80">
        <v>0</v>
      </c>
      <c r="J78" s="80">
        <v>0</v>
      </c>
      <c r="K78" s="80">
        <v>0</v>
      </c>
      <c r="L78" s="81">
        <v>0</v>
      </c>
      <c r="M78" s="78">
        <v>0</v>
      </c>
      <c r="N78" s="78">
        <v>0</v>
      </c>
      <c r="O78" s="78">
        <v>0</v>
      </c>
      <c r="P78" s="79">
        <v>0</v>
      </c>
      <c r="Q78" s="79">
        <v>0</v>
      </c>
      <c r="R78" s="80">
        <v>0</v>
      </c>
      <c r="S78" s="80">
        <v>0</v>
      </c>
      <c r="T78" s="80">
        <v>0</v>
      </c>
      <c r="U78" s="81">
        <v>0</v>
      </c>
      <c r="V78" s="78">
        <v>0</v>
      </c>
      <c r="W78" s="78">
        <v>0</v>
      </c>
      <c r="X78" s="78">
        <v>0</v>
      </c>
      <c r="Y78" s="79">
        <v>0</v>
      </c>
      <c r="Z78" s="79">
        <v>0</v>
      </c>
      <c r="AA78" s="80">
        <v>0</v>
      </c>
      <c r="AB78" s="80">
        <v>0</v>
      </c>
      <c r="AC78" s="80">
        <v>0</v>
      </c>
      <c r="AD78" s="81">
        <v>0</v>
      </c>
      <c r="AE78" s="78">
        <v>0</v>
      </c>
      <c r="AF78" s="78">
        <v>0</v>
      </c>
      <c r="AG78" s="78">
        <v>0</v>
      </c>
      <c r="AH78" s="79">
        <v>0</v>
      </c>
      <c r="AI78" s="79">
        <v>0</v>
      </c>
      <c r="AJ78" s="78">
        <v>0</v>
      </c>
      <c r="AK78" s="78">
        <v>0</v>
      </c>
      <c r="AL78" s="78">
        <v>0</v>
      </c>
      <c r="AM78" s="81">
        <v>0</v>
      </c>
      <c r="AN78" s="78">
        <v>0</v>
      </c>
      <c r="AO78" s="82">
        <v>0</v>
      </c>
      <c r="AP78" s="78">
        <v>0</v>
      </c>
      <c r="AQ78" s="79">
        <v>0</v>
      </c>
      <c r="AR78" s="79">
        <v>0</v>
      </c>
      <c r="AS78" s="82">
        <v>0</v>
      </c>
      <c r="AT78" s="78">
        <v>0</v>
      </c>
      <c r="AU78" s="82">
        <v>0</v>
      </c>
      <c r="AV78" s="81">
        <v>0</v>
      </c>
      <c r="AW78" s="78">
        <v>0</v>
      </c>
      <c r="AX78" s="82">
        <v>0</v>
      </c>
      <c r="AY78" s="78">
        <v>0</v>
      </c>
      <c r="AZ78" s="79">
        <v>0</v>
      </c>
      <c r="BA78" s="79">
        <v>0</v>
      </c>
      <c r="BB78" s="82">
        <v>0</v>
      </c>
      <c r="BC78" s="78">
        <v>0</v>
      </c>
      <c r="BD78" s="82">
        <v>0</v>
      </c>
      <c r="BE78" s="83">
        <v>0</v>
      </c>
      <c r="BF78" s="83">
        <v>0</v>
      </c>
      <c r="BG78" s="83">
        <v>0</v>
      </c>
      <c r="BH78" s="83">
        <v>0</v>
      </c>
      <c r="BI78" s="84">
        <v>0</v>
      </c>
      <c r="BJ78" s="84">
        <v>0</v>
      </c>
      <c r="BK78" s="83">
        <v>0</v>
      </c>
      <c r="BL78" s="84">
        <v>0</v>
      </c>
      <c r="BM78" s="84">
        <v>0</v>
      </c>
      <c r="BN78" s="185">
        <f t="shared" si="2"/>
        <v>0</v>
      </c>
      <c r="BO78" s="188">
        <f t="shared" si="3"/>
        <v>0</v>
      </c>
    </row>
    <row r="79" spans="1:67" ht="16.5">
      <c r="A79" s="6">
        <v>72</v>
      </c>
      <c r="B79" s="77" t="s">
        <v>257</v>
      </c>
      <c r="C79" s="78">
        <v>0</v>
      </c>
      <c r="D79" s="79">
        <v>0</v>
      </c>
      <c r="E79" s="79">
        <v>0</v>
      </c>
      <c r="F79" s="78">
        <v>0</v>
      </c>
      <c r="G79" s="79">
        <v>0</v>
      </c>
      <c r="H79" s="79">
        <v>0</v>
      </c>
      <c r="I79" s="80">
        <v>0</v>
      </c>
      <c r="J79" s="80">
        <v>0</v>
      </c>
      <c r="K79" s="80">
        <v>0</v>
      </c>
      <c r="L79" s="81">
        <v>0</v>
      </c>
      <c r="M79" s="78">
        <v>0</v>
      </c>
      <c r="N79" s="78">
        <v>0</v>
      </c>
      <c r="O79" s="78">
        <v>0</v>
      </c>
      <c r="P79" s="79">
        <v>0</v>
      </c>
      <c r="Q79" s="79">
        <v>0</v>
      </c>
      <c r="R79" s="80">
        <v>0</v>
      </c>
      <c r="S79" s="80">
        <v>0</v>
      </c>
      <c r="T79" s="80">
        <v>0</v>
      </c>
      <c r="U79" s="81">
        <v>0</v>
      </c>
      <c r="V79" s="78">
        <v>0</v>
      </c>
      <c r="W79" s="78">
        <v>0</v>
      </c>
      <c r="X79" s="78">
        <v>0</v>
      </c>
      <c r="Y79" s="79">
        <v>0</v>
      </c>
      <c r="Z79" s="79">
        <v>0</v>
      </c>
      <c r="AA79" s="80">
        <v>0</v>
      </c>
      <c r="AB79" s="80">
        <v>0</v>
      </c>
      <c r="AC79" s="80">
        <v>0</v>
      </c>
      <c r="AD79" s="81">
        <v>0</v>
      </c>
      <c r="AE79" s="78">
        <v>0</v>
      </c>
      <c r="AF79" s="78">
        <v>0</v>
      </c>
      <c r="AG79" s="78">
        <v>0</v>
      </c>
      <c r="AH79" s="79">
        <v>0</v>
      </c>
      <c r="AI79" s="79">
        <v>0</v>
      </c>
      <c r="AJ79" s="78">
        <v>0</v>
      </c>
      <c r="AK79" s="78">
        <v>0</v>
      </c>
      <c r="AL79" s="78">
        <v>0</v>
      </c>
      <c r="AM79" s="81">
        <v>0</v>
      </c>
      <c r="AN79" s="78">
        <v>0</v>
      </c>
      <c r="AO79" s="82">
        <v>0</v>
      </c>
      <c r="AP79" s="78">
        <v>0</v>
      </c>
      <c r="AQ79" s="79">
        <v>0</v>
      </c>
      <c r="AR79" s="79">
        <v>0</v>
      </c>
      <c r="AS79" s="82">
        <v>0</v>
      </c>
      <c r="AT79" s="78">
        <v>0</v>
      </c>
      <c r="AU79" s="82">
        <v>0</v>
      </c>
      <c r="AV79" s="81">
        <v>0</v>
      </c>
      <c r="AW79" s="78">
        <v>0</v>
      </c>
      <c r="AX79" s="82">
        <v>0</v>
      </c>
      <c r="AY79" s="78">
        <v>0</v>
      </c>
      <c r="AZ79" s="79">
        <v>0</v>
      </c>
      <c r="BA79" s="79">
        <v>0</v>
      </c>
      <c r="BB79" s="82">
        <v>0</v>
      </c>
      <c r="BC79" s="78">
        <v>0</v>
      </c>
      <c r="BD79" s="82">
        <v>0</v>
      </c>
      <c r="BE79" s="83">
        <v>0</v>
      </c>
      <c r="BF79" s="83">
        <v>0</v>
      </c>
      <c r="BG79" s="83">
        <v>0</v>
      </c>
      <c r="BH79" s="83">
        <v>0</v>
      </c>
      <c r="BI79" s="84">
        <v>0</v>
      </c>
      <c r="BJ79" s="84">
        <v>0</v>
      </c>
      <c r="BK79" s="83">
        <v>0</v>
      </c>
      <c r="BL79" s="84">
        <v>0</v>
      </c>
      <c r="BM79" s="84">
        <v>0</v>
      </c>
      <c r="BN79" s="185">
        <f t="shared" si="2"/>
        <v>0</v>
      </c>
      <c r="BO79" s="188">
        <f t="shared" si="3"/>
        <v>0</v>
      </c>
    </row>
    <row r="80" spans="1:67" ht="16.5">
      <c r="A80" s="6">
        <v>73</v>
      </c>
      <c r="B80" s="77" t="s">
        <v>258</v>
      </c>
      <c r="C80" s="78">
        <v>0</v>
      </c>
      <c r="D80" s="79">
        <v>0</v>
      </c>
      <c r="E80" s="79">
        <v>0</v>
      </c>
      <c r="F80" s="78">
        <v>0</v>
      </c>
      <c r="G80" s="79">
        <v>0</v>
      </c>
      <c r="H80" s="79">
        <v>0</v>
      </c>
      <c r="I80" s="80">
        <v>0</v>
      </c>
      <c r="J80" s="80">
        <v>0</v>
      </c>
      <c r="K80" s="80">
        <v>0</v>
      </c>
      <c r="L80" s="81">
        <v>0</v>
      </c>
      <c r="M80" s="78">
        <v>0</v>
      </c>
      <c r="N80" s="78">
        <v>0</v>
      </c>
      <c r="O80" s="78">
        <v>0</v>
      </c>
      <c r="P80" s="79">
        <v>0</v>
      </c>
      <c r="Q80" s="79">
        <v>0</v>
      </c>
      <c r="R80" s="80">
        <v>0</v>
      </c>
      <c r="S80" s="80">
        <v>0</v>
      </c>
      <c r="T80" s="80">
        <v>0</v>
      </c>
      <c r="U80" s="81">
        <v>0</v>
      </c>
      <c r="V80" s="78">
        <v>0</v>
      </c>
      <c r="W80" s="78">
        <v>0</v>
      </c>
      <c r="X80" s="78">
        <v>1</v>
      </c>
      <c r="Y80" s="79">
        <v>4.6840000000000002</v>
      </c>
      <c r="Z80" s="79">
        <v>28.103999999999999</v>
      </c>
      <c r="AA80" s="80">
        <v>1</v>
      </c>
      <c r="AB80" s="80">
        <v>4.6840000000000002</v>
      </c>
      <c r="AC80" s="80">
        <v>28.103999999999999</v>
      </c>
      <c r="AD80" s="81">
        <v>0</v>
      </c>
      <c r="AE80" s="78">
        <v>0</v>
      </c>
      <c r="AF80" s="78">
        <v>0</v>
      </c>
      <c r="AG80" s="78">
        <v>0</v>
      </c>
      <c r="AH80" s="79">
        <v>0</v>
      </c>
      <c r="AI80" s="79">
        <v>0</v>
      </c>
      <c r="AJ80" s="78">
        <v>0</v>
      </c>
      <c r="AK80" s="78">
        <v>0</v>
      </c>
      <c r="AL80" s="78">
        <v>0</v>
      </c>
      <c r="AM80" s="81">
        <v>0</v>
      </c>
      <c r="AN80" s="78">
        <v>0</v>
      </c>
      <c r="AO80" s="82">
        <v>0</v>
      </c>
      <c r="AP80" s="78">
        <v>0</v>
      </c>
      <c r="AQ80" s="79">
        <v>0</v>
      </c>
      <c r="AR80" s="79">
        <v>0</v>
      </c>
      <c r="AS80" s="82">
        <v>0</v>
      </c>
      <c r="AT80" s="78">
        <v>0</v>
      </c>
      <c r="AU80" s="82">
        <v>0</v>
      </c>
      <c r="AV80" s="81">
        <v>0</v>
      </c>
      <c r="AW80" s="78">
        <v>0</v>
      </c>
      <c r="AX80" s="82">
        <v>0</v>
      </c>
      <c r="AY80" s="78">
        <v>0</v>
      </c>
      <c r="AZ80" s="79">
        <v>0</v>
      </c>
      <c r="BA80" s="79">
        <v>0</v>
      </c>
      <c r="BB80" s="82">
        <v>0</v>
      </c>
      <c r="BC80" s="78">
        <v>0</v>
      </c>
      <c r="BD80" s="82">
        <v>0</v>
      </c>
      <c r="BE80" s="83">
        <v>0</v>
      </c>
      <c r="BF80" s="83">
        <v>0</v>
      </c>
      <c r="BG80" s="83">
        <v>0</v>
      </c>
      <c r="BH80" s="83">
        <v>1</v>
      </c>
      <c r="BI80" s="84">
        <v>4.6840000000000002</v>
      </c>
      <c r="BJ80" s="84">
        <v>28.103999999999999</v>
      </c>
      <c r="BK80" s="83">
        <v>1</v>
      </c>
      <c r="BL80" s="84">
        <v>4.6840000000000002</v>
      </c>
      <c r="BM80" s="84">
        <v>28.103999999999999</v>
      </c>
      <c r="BN80" s="185">
        <f t="shared" si="2"/>
        <v>14.052</v>
      </c>
      <c r="BO80" s="188">
        <f t="shared" si="3"/>
        <v>14.1</v>
      </c>
    </row>
    <row r="81" spans="1:67" ht="16.5">
      <c r="A81" s="6">
        <v>74</v>
      </c>
      <c r="B81" s="77" t="s">
        <v>259</v>
      </c>
      <c r="C81" s="78">
        <v>0</v>
      </c>
      <c r="D81" s="79">
        <v>0</v>
      </c>
      <c r="E81" s="79">
        <v>0</v>
      </c>
      <c r="F81" s="78">
        <v>0</v>
      </c>
      <c r="G81" s="79">
        <v>0</v>
      </c>
      <c r="H81" s="79">
        <v>0</v>
      </c>
      <c r="I81" s="80">
        <v>0</v>
      </c>
      <c r="J81" s="80">
        <v>0</v>
      </c>
      <c r="K81" s="80">
        <v>0</v>
      </c>
      <c r="L81" s="81">
        <v>0</v>
      </c>
      <c r="M81" s="78">
        <v>0</v>
      </c>
      <c r="N81" s="78">
        <v>0</v>
      </c>
      <c r="O81" s="78">
        <v>0</v>
      </c>
      <c r="P81" s="79">
        <v>0</v>
      </c>
      <c r="Q81" s="79">
        <v>0</v>
      </c>
      <c r="R81" s="80">
        <v>0</v>
      </c>
      <c r="S81" s="80">
        <v>0</v>
      </c>
      <c r="T81" s="80">
        <v>0</v>
      </c>
      <c r="U81" s="81">
        <v>0</v>
      </c>
      <c r="V81" s="78">
        <v>0</v>
      </c>
      <c r="W81" s="78">
        <v>0</v>
      </c>
      <c r="X81" s="78">
        <v>0</v>
      </c>
      <c r="Y81" s="79">
        <v>0</v>
      </c>
      <c r="Z81" s="79">
        <v>0</v>
      </c>
      <c r="AA81" s="80">
        <v>0</v>
      </c>
      <c r="AB81" s="80">
        <v>0</v>
      </c>
      <c r="AC81" s="80">
        <v>0</v>
      </c>
      <c r="AD81" s="81">
        <v>0</v>
      </c>
      <c r="AE81" s="78">
        <v>0</v>
      </c>
      <c r="AF81" s="78">
        <v>0</v>
      </c>
      <c r="AG81" s="78">
        <v>0</v>
      </c>
      <c r="AH81" s="79">
        <v>0</v>
      </c>
      <c r="AI81" s="79">
        <v>0</v>
      </c>
      <c r="AJ81" s="78">
        <v>0</v>
      </c>
      <c r="AK81" s="78">
        <v>0</v>
      </c>
      <c r="AL81" s="78">
        <v>0</v>
      </c>
      <c r="AM81" s="81">
        <v>0</v>
      </c>
      <c r="AN81" s="78">
        <v>0</v>
      </c>
      <c r="AO81" s="82">
        <v>0</v>
      </c>
      <c r="AP81" s="78">
        <v>0</v>
      </c>
      <c r="AQ81" s="79">
        <v>0</v>
      </c>
      <c r="AR81" s="79">
        <v>0</v>
      </c>
      <c r="AS81" s="82">
        <v>0</v>
      </c>
      <c r="AT81" s="78">
        <v>0</v>
      </c>
      <c r="AU81" s="82">
        <v>0</v>
      </c>
      <c r="AV81" s="81">
        <v>0</v>
      </c>
      <c r="AW81" s="78">
        <v>0</v>
      </c>
      <c r="AX81" s="82">
        <v>0</v>
      </c>
      <c r="AY81" s="78">
        <v>0</v>
      </c>
      <c r="AZ81" s="79">
        <v>0</v>
      </c>
      <c r="BA81" s="79">
        <v>0</v>
      </c>
      <c r="BB81" s="82">
        <v>0</v>
      </c>
      <c r="BC81" s="78">
        <v>0</v>
      </c>
      <c r="BD81" s="82">
        <v>0</v>
      </c>
      <c r="BE81" s="83">
        <v>0</v>
      </c>
      <c r="BF81" s="83">
        <v>0</v>
      </c>
      <c r="BG81" s="83">
        <v>0</v>
      </c>
      <c r="BH81" s="83">
        <v>0</v>
      </c>
      <c r="BI81" s="84">
        <v>0</v>
      </c>
      <c r="BJ81" s="84">
        <v>0</v>
      </c>
      <c r="BK81" s="83">
        <v>0</v>
      </c>
      <c r="BL81" s="84">
        <v>0</v>
      </c>
      <c r="BM81" s="84">
        <v>0</v>
      </c>
      <c r="BN81" s="185">
        <f t="shared" si="2"/>
        <v>0</v>
      </c>
      <c r="BO81" s="188">
        <f t="shared" si="3"/>
        <v>0</v>
      </c>
    </row>
    <row r="82" spans="1:67" ht="16.5">
      <c r="A82" s="6">
        <v>75</v>
      </c>
      <c r="B82" s="77" t="s">
        <v>260</v>
      </c>
      <c r="C82" s="78">
        <v>0</v>
      </c>
      <c r="D82" s="79">
        <v>0</v>
      </c>
      <c r="E82" s="79">
        <v>0</v>
      </c>
      <c r="F82" s="78">
        <v>1</v>
      </c>
      <c r="G82" s="79">
        <v>4.6840000000000002</v>
      </c>
      <c r="H82" s="79">
        <v>28.103999999999999</v>
      </c>
      <c r="I82" s="80">
        <v>1</v>
      </c>
      <c r="J82" s="80">
        <v>4.6840000000000002</v>
      </c>
      <c r="K82" s="80">
        <v>28.103999999999999</v>
      </c>
      <c r="L82" s="81">
        <v>0</v>
      </c>
      <c r="M82" s="78">
        <v>0</v>
      </c>
      <c r="N82" s="78">
        <v>0</v>
      </c>
      <c r="O82" s="78">
        <v>0</v>
      </c>
      <c r="P82" s="79">
        <v>0</v>
      </c>
      <c r="Q82" s="79">
        <v>0</v>
      </c>
      <c r="R82" s="80">
        <v>0</v>
      </c>
      <c r="S82" s="80">
        <v>0</v>
      </c>
      <c r="T82" s="80">
        <v>0</v>
      </c>
      <c r="U82" s="81">
        <v>0</v>
      </c>
      <c r="V82" s="78">
        <v>0</v>
      </c>
      <c r="W82" s="78">
        <v>0</v>
      </c>
      <c r="X82" s="78">
        <v>0</v>
      </c>
      <c r="Y82" s="79">
        <v>0</v>
      </c>
      <c r="Z82" s="79">
        <v>0</v>
      </c>
      <c r="AA82" s="80">
        <v>0</v>
      </c>
      <c r="AB82" s="80">
        <v>0</v>
      </c>
      <c r="AC82" s="80">
        <v>0</v>
      </c>
      <c r="AD82" s="81">
        <v>0</v>
      </c>
      <c r="AE82" s="78">
        <v>0</v>
      </c>
      <c r="AF82" s="78">
        <v>0</v>
      </c>
      <c r="AG82" s="78">
        <v>0</v>
      </c>
      <c r="AH82" s="79">
        <v>0</v>
      </c>
      <c r="AI82" s="79">
        <v>0</v>
      </c>
      <c r="AJ82" s="78">
        <v>0</v>
      </c>
      <c r="AK82" s="78">
        <v>0</v>
      </c>
      <c r="AL82" s="78">
        <v>0</v>
      </c>
      <c r="AM82" s="81">
        <v>0</v>
      </c>
      <c r="AN82" s="78">
        <v>0</v>
      </c>
      <c r="AO82" s="82">
        <v>0</v>
      </c>
      <c r="AP82" s="78">
        <v>0</v>
      </c>
      <c r="AQ82" s="79">
        <v>0</v>
      </c>
      <c r="AR82" s="79">
        <v>0</v>
      </c>
      <c r="AS82" s="82">
        <v>0</v>
      </c>
      <c r="AT82" s="78">
        <v>0</v>
      </c>
      <c r="AU82" s="82">
        <v>0</v>
      </c>
      <c r="AV82" s="81">
        <v>0</v>
      </c>
      <c r="AW82" s="78">
        <v>0</v>
      </c>
      <c r="AX82" s="82">
        <v>0</v>
      </c>
      <c r="AY82" s="78">
        <v>0</v>
      </c>
      <c r="AZ82" s="79">
        <v>0</v>
      </c>
      <c r="BA82" s="79">
        <v>0</v>
      </c>
      <c r="BB82" s="82">
        <v>0</v>
      </c>
      <c r="BC82" s="78">
        <v>0</v>
      </c>
      <c r="BD82" s="82">
        <v>0</v>
      </c>
      <c r="BE82" s="83">
        <v>0</v>
      </c>
      <c r="BF82" s="83">
        <v>0</v>
      </c>
      <c r="BG82" s="83">
        <v>0</v>
      </c>
      <c r="BH82" s="83">
        <v>1</v>
      </c>
      <c r="BI82" s="84">
        <v>4.6840000000000002</v>
      </c>
      <c r="BJ82" s="84">
        <v>28.103999999999999</v>
      </c>
      <c r="BK82" s="83">
        <v>1</v>
      </c>
      <c r="BL82" s="84">
        <v>4.6840000000000002</v>
      </c>
      <c r="BM82" s="84">
        <v>28.103999999999999</v>
      </c>
      <c r="BN82" s="185">
        <f t="shared" si="2"/>
        <v>14.052</v>
      </c>
      <c r="BO82" s="188">
        <f t="shared" si="3"/>
        <v>14.1</v>
      </c>
    </row>
    <row r="83" spans="1:67" ht="16.5">
      <c r="A83" s="6">
        <v>76</v>
      </c>
      <c r="B83" s="77" t="s">
        <v>261</v>
      </c>
      <c r="C83" s="78">
        <v>0</v>
      </c>
      <c r="D83" s="79">
        <v>0</v>
      </c>
      <c r="E83" s="79">
        <v>0</v>
      </c>
      <c r="F83" s="78">
        <v>0</v>
      </c>
      <c r="G83" s="79">
        <v>0</v>
      </c>
      <c r="H83" s="79">
        <v>0</v>
      </c>
      <c r="I83" s="80">
        <v>0</v>
      </c>
      <c r="J83" s="80">
        <v>0</v>
      </c>
      <c r="K83" s="80">
        <v>0</v>
      </c>
      <c r="L83" s="81">
        <v>0</v>
      </c>
      <c r="M83" s="78">
        <v>0</v>
      </c>
      <c r="N83" s="78">
        <v>0</v>
      </c>
      <c r="O83" s="78">
        <v>0</v>
      </c>
      <c r="P83" s="79">
        <v>0</v>
      </c>
      <c r="Q83" s="79">
        <v>0</v>
      </c>
      <c r="R83" s="80">
        <v>0</v>
      </c>
      <c r="S83" s="80">
        <v>0</v>
      </c>
      <c r="T83" s="80">
        <v>0</v>
      </c>
      <c r="U83" s="81">
        <v>0</v>
      </c>
      <c r="V83" s="78">
        <v>0</v>
      </c>
      <c r="W83" s="78">
        <v>0</v>
      </c>
      <c r="X83" s="78">
        <v>1</v>
      </c>
      <c r="Y83" s="79">
        <v>4.6840000000000002</v>
      </c>
      <c r="Z83" s="79">
        <v>28.103999999999999</v>
      </c>
      <c r="AA83" s="80">
        <v>1</v>
      </c>
      <c r="AB83" s="80">
        <v>4.6840000000000002</v>
      </c>
      <c r="AC83" s="80">
        <v>28.103999999999999</v>
      </c>
      <c r="AD83" s="81">
        <v>0</v>
      </c>
      <c r="AE83" s="78">
        <v>0</v>
      </c>
      <c r="AF83" s="78">
        <v>0</v>
      </c>
      <c r="AG83" s="78">
        <v>0</v>
      </c>
      <c r="AH83" s="79">
        <v>0</v>
      </c>
      <c r="AI83" s="79">
        <v>0</v>
      </c>
      <c r="AJ83" s="78">
        <v>0</v>
      </c>
      <c r="AK83" s="78">
        <v>0</v>
      </c>
      <c r="AL83" s="78">
        <v>0</v>
      </c>
      <c r="AM83" s="81">
        <v>0</v>
      </c>
      <c r="AN83" s="78">
        <v>0</v>
      </c>
      <c r="AO83" s="82">
        <v>0</v>
      </c>
      <c r="AP83" s="78">
        <v>0</v>
      </c>
      <c r="AQ83" s="79">
        <v>0</v>
      </c>
      <c r="AR83" s="79">
        <v>0</v>
      </c>
      <c r="AS83" s="82">
        <v>0</v>
      </c>
      <c r="AT83" s="78">
        <v>0</v>
      </c>
      <c r="AU83" s="82">
        <v>0</v>
      </c>
      <c r="AV83" s="81">
        <v>0</v>
      </c>
      <c r="AW83" s="78">
        <v>0</v>
      </c>
      <c r="AX83" s="82">
        <v>0</v>
      </c>
      <c r="AY83" s="78">
        <v>0</v>
      </c>
      <c r="AZ83" s="79">
        <v>0</v>
      </c>
      <c r="BA83" s="79">
        <v>0</v>
      </c>
      <c r="BB83" s="82">
        <v>0</v>
      </c>
      <c r="BC83" s="78">
        <v>0</v>
      </c>
      <c r="BD83" s="82">
        <v>0</v>
      </c>
      <c r="BE83" s="83">
        <v>0</v>
      </c>
      <c r="BF83" s="83">
        <v>0</v>
      </c>
      <c r="BG83" s="83">
        <v>0</v>
      </c>
      <c r="BH83" s="83">
        <v>1</v>
      </c>
      <c r="BI83" s="84">
        <v>4.6840000000000002</v>
      </c>
      <c r="BJ83" s="84">
        <v>28.103999999999999</v>
      </c>
      <c r="BK83" s="83">
        <v>1</v>
      </c>
      <c r="BL83" s="84">
        <v>4.6840000000000002</v>
      </c>
      <c r="BM83" s="84">
        <v>28.103999999999999</v>
      </c>
      <c r="BN83" s="185">
        <f t="shared" si="2"/>
        <v>14.052</v>
      </c>
      <c r="BO83" s="188">
        <f t="shared" si="3"/>
        <v>14.1</v>
      </c>
    </row>
    <row r="84" spans="1:67" ht="16.5">
      <c r="A84" s="6">
        <v>77</v>
      </c>
      <c r="B84" s="77" t="s">
        <v>262</v>
      </c>
      <c r="C84" s="78">
        <v>0</v>
      </c>
      <c r="D84" s="79">
        <v>0</v>
      </c>
      <c r="E84" s="79">
        <v>0</v>
      </c>
      <c r="F84" s="78">
        <v>0</v>
      </c>
      <c r="G84" s="79">
        <v>0</v>
      </c>
      <c r="H84" s="79">
        <v>0</v>
      </c>
      <c r="I84" s="80">
        <v>0</v>
      </c>
      <c r="J84" s="80">
        <v>0</v>
      </c>
      <c r="K84" s="80">
        <v>0</v>
      </c>
      <c r="L84" s="81">
        <v>0</v>
      </c>
      <c r="M84" s="78">
        <v>0</v>
      </c>
      <c r="N84" s="78">
        <v>0</v>
      </c>
      <c r="O84" s="78">
        <v>0</v>
      </c>
      <c r="P84" s="79">
        <v>0</v>
      </c>
      <c r="Q84" s="79">
        <v>0</v>
      </c>
      <c r="R84" s="80">
        <v>0</v>
      </c>
      <c r="S84" s="80">
        <v>0</v>
      </c>
      <c r="T84" s="80">
        <v>0</v>
      </c>
      <c r="U84" s="81">
        <v>0</v>
      </c>
      <c r="V84" s="78">
        <v>0</v>
      </c>
      <c r="W84" s="78">
        <v>0</v>
      </c>
      <c r="X84" s="78">
        <v>0</v>
      </c>
      <c r="Y84" s="79">
        <v>0</v>
      </c>
      <c r="Z84" s="79">
        <v>0</v>
      </c>
      <c r="AA84" s="80">
        <v>0</v>
      </c>
      <c r="AB84" s="80">
        <v>0</v>
      </c>
      <c r="AC84" s="80">
        <v>0</v>
      </c>
      <c r="AD84" s="81">
        <v>0</v>
      </c>
      <c r="AE84" s="78">
        <v>0</v>
      </c>
      <c r="AF84" s="78">
        <v>0</v>
      </c>
      <c r="AG84" s="78">
        <v>0</v>
      </c>
      <c r="AH84" s="79">
        <v>0</v>
      </c>
      <c r="AI84" s="79">
        <v>0</v>
      </c>
      <c r="AJ84" s="78">
        <v>0</v>
      </c>
      <c r="AK84" s="78">
        <v>0</v>
      </c>
      <c r="AL84" s="78">
        <v>0</v>
      </c>
      <c r="AM84" s="81">
        <v>0</v>
      </c>
      <c r="AN84" s="78">
        <v>0</v>
      </c>
      <c r="AO84" s="82">
        <v>0</v>
      </c>
      <c r="AP84" s="78">
        <v>0</v>
      </c>
      <c r="AQ84" s="79">
        <v>0</v>
      </c>
      <c r="AR84" s="79">
        <v>0</v>
      </c>
      <c r="AS84" s="82">
        <v>0</v>
      </c>
      <c r="AT84" s="78">
        <v>0</v>
      </c>
      <c r="AU84" s="82">
        <v>0</v>
      </c>
      <c r="AV84" s="81">
        <v>0</v>
      </c>
      <c r="AW84" s="78">
        <v>0</v>
      </c>
      <c r="AX84" s="82">
        <v>0</v>
      </c>
      <c r="AY84" s="78">
        <v>0</v>
      </c>
      <c r="AZ84" s="79">
        <v>0</v>
      </c>
      <c r="BA84" s="79">
        <v>0</v>
      </c>
      <c r="BB84" s="82">
        <v>0</v>
      </c>
      <c r="BC84" s="78">
        <v>0</v>
      </c>
      <c r="BD84" s="82">
        <v>0</v>
      </c>
      <c r="BE84" s="83">
        <v>0</v>
      </c>
      <c r="BF84" s="83">
        <v>0</v>
      </c>
      <c r="BG84" s="83">
        <v>0</v>
      </c>
      <c r="BH84" s="83">
        <v>0</v>
      </c>
      <c r="BI84" s="84">
        <v>0</v>
      </c>
      <c r="BJ84" s="84">
        <v>0</v>
      </c>
      <c r="BK84" s="83">
        <v>0</v>
      </c>
      <c r="BL84" s="84">
        <v>0</v>
      </c>
      <c r="BM84" s="84">
        <v>0</v>
      </c>
      <c r="BN84" s="185">
        <f t="shared" si="2"/>
        <v>0</v>
      </c>
      <c r="BO84" s="188">
        <f t="shared" si="3"/>
        <v>0</v>
      </c>
    </row>
    <row r="85" spans="1:67" ht="16.5">
      <c r="A85" s="6">
        <v>78</v>
      </c>
      <c r="B85" s="77" t="s">
        <v>263</v>
      </c>
      <c r="C85" s="78">
        <v>0</v>
      </c>
      <c r="D85" s="79">
        <v>0</v>
      </c>
      <c r="E85" s="79">
        <v>0</v>
      </c>
      <c r="F85" s="78">
        <v>0</v>
      </c>
      <c r="G85" s="79">
        <v>0</v>
      </c>
      <c r="H85" s="79">
        <v>0</v>
      </c>
      <c r="I85" s="80">
        <v>0</v>
      </c>
      <c r="J85" s="80">
        <v>0</v>
      </c>
      <c r="K85" s="80">
        <v>0</v>
      </c>
      <c r="L85" s="81">
        <v>0</v>
      </c>
      <c r="M85" s="78">
        <v>0</v>
      </c>
      <c r="N85" s="78">
        <v>0</v>
      </c>
      <c r="O85" s="78">
        <v>0</v>
      </c>
      <c r="P85" s="79">
        <v>0</v>
      </c>
      <c r="Q85" s="79">
        <v>0</v>
      </c>
      <c r="R85" s="80">
        <v>0</v>
      </c>
      <c r="S85" s="80">
        <v>0</v>
      </c>
      <c r="T85" s="80">
        <v>0</v>
      </c>
      <c r="U85" s="81">
        <v>0</v>
      </c>
      <c r="V85" s="78">
        <v>0</v>
      </c>
      <c r="W85" s="78">
        <v>0</v>
      </c>
      <c r="X85" s="78">
        <v>0</v>
      </c>
      <c r="Y85" s="79">
        <v>0</v>
      </c>
      <c r="Z85" s="79">
        <v>0</v>
      </c>
      <c r="AA85" s="80">
        <v>0</v>
      </c>
      <c r="AB85" s="80">
        <v>0</v>
      </c>
      <c r="AC85" s="80">
        <v>0</v>
      </c>
      <c r="AD85" s="81">
        <v>0</v>
      </c>
      <c r="AE85" s="78">
        <v>0</v>
      </c>
      <c r="AF85" s="78">
        <v>0</v>
      </c>
      <c r="AG85" s="78">
        <v>0</v>
      </c>
      <c r="AH85" s="79">
        <v>0</v>
      </c>
      <c r="AI85" s="79">
        <v>0</v>
      </c>
      <c r="AJ85" s="78">
        <v>0</v>
      </c>
      <c r="AK85" s="78">
        <v>0</v>
      </c>
      <c r="AL85" s="78">
        <v>0</v>
      </c>
      <c r="AM85" s="81">
        <v>0</v>
      </c>
      <c r="AN85" s="78">
        <v>0</v>
      </c>
      <c r="AO85" s="82">
        <v>0</v>
      </c>
      <c r="AP85" s="78">
        <v>0</v>
      </c>
      <c r="AQ85" s="79">
        <v>0</v>
      </c>
      <c r="AR85" s="79">
        <v>0</v>
      </c>
      <c r="AS85" s="82">
        <v>0</v>
      </c>
      <c r="AT85" s="78">
        <v>0</v>
      </c>
      <c r="AU85" s="82">
        <v>0</v>
      </c>
      <c r="AV85" s="81">
        <v>0</v>
      </c>
      <c r="AW85" s="78">
        <v>0</v>
      </c>
      <c r="AX85" s="82">
        <v>0</v>
      </c>
      <c r="AY85" s="78">
        <v>0</v>
      </c>
      <c r="AZ85" s="79">
        <v>0</v>
      </c>
      <c r="BA85" s="79">
        <v>0</v>
      </c>
      <c r="BB85" s="82">
        <v>0</v>
      </c>
      <c r="BC85" s="78">
        <v>0</v>
      </c>
      <c r="BD85" s="82">
        <v>0</v>
      </c>
      <c r="BE85" s="83">
        <v>0</v>
      </c>
      <c r="BF85" s="83">
        <v>0</v>
      </c>
      <c r="BG85" s="83">
        <v>0</v>
      </c>
      <c r="BH85" s="83">
        <v>0</v>
      </c>
      <c r="BI85" s="84">
        <v>0</v>
      </c>
      <c r="BJ85" s="84">
        <v>0</v>
      </c>
      <c r="BK85" s="83">
        <v>0</v>
      </c>
      <c r="BL85" s="84">
        <v>0</v>
      </c>
      <c r="BM85" s="84">
        <v>0</v>
      </c>
      <c r="BN85" s="185">
        <f t="shared" si="2"/>
        <v>0</v>
      </c>
      <c r="BO85" s="188">
        <f t="shared" si="3"/>
        <v>0</v>
      </c>
    </row>
    <row r="86" spans="1:67" ht="16.5">
      <c r="A86" s="6">
        <v>79</v>
      </c>
      <c r="B86" s="77" t="s">
        <v>264</v>
      </c>
      <c r="C86" s="78">
        <v>0</v>
      </c>
      <c r="D86" s="79">
        <v>0</v>
      </c>
      <c r="E86" s="79">
        <v>0</v>
      </c>
      <c r="F86" s="78">
        <v>0</v>
      </c>
      <c r="G86" s="79">
        <v>0</v>
      </c>
      <c r="H86" s="79">
        <v>0</v>
      </c>
      <c r="I86" s="80">
        <v>0</v>
      </c>
      <c r="J86" s="80">
        <v>0</v>
      </c>
      <c r="K86" s="80">
        <v>0</v>
      </c>
      <c r="L86" s="81">
        <v>0</v>
      </c>
      <c r="M86" s="78">
        <v>0</v>
      </c>
      <c r="N86" s="78">
        <v>0</v>
      </c>
      <c r="O86" s="78">
        <v>0</v>
      </c>
      <c r="P86" s="79">
        <v>0</v>
      </c>
      <c r="Q86" s="79">
        <v>0</v>
      </c>
      <c r="R86" s="80">
        <v>0</v>
      </c>
      <c r="S86" s="80">
        <v>0</v>
      </c>
      <c r="T86" s="80">
        <v>0</v>
      </c>
      <c r="U86" s="81">
        <v>0</v>
      </c>
      <c r="V86" s="78">
        <v>0</v>
      </c>
      <c r="W86" s="78">
        <v>0</v>
      </c>
      <c r="X86" s="78">
        <v>0</v>
      </c>
      <c r="Y86" s="79">
        <v>0</v>
      </c>
      <c r="Z86" s="79">
        <v>0</v>
      </c>
      <c r="AA86" s="80">
        <v>0</v>
      </c>
      <c r="AB86" s="80">
        <v>0</v>
      </c>
      <c r="AC86" s="80">
        <v>0</v>
      </c>
      <c r="AD86" s="81">
        <v>0</v>
      </c>
      <c r="AE86" s="78">
        <v>0</v>
      </c>
      <c r="AF86" s="78">
        <v>0</v>
      </c>
      <c r="AG86" s="78">
        <v>0</v>
      </c>
      <c r="AH86" s="79">
        <v>0</v>
      </c>
      <c r="AI86" s="79">
        <v>0</v>
      </c>
      <c r="AJ86" s="78">
        <v>0</v>
      </c>
      <c r="AK86" s="78">
        <v>0</v>
      </c>
      <c r="AL86" s="78">
        <v>0</v>
      </c>
      <c r="AM86" s="81">
        <v>0</v>
      </c>
      <c r="AN86" s="78">
        <v>0</v>
      </c>
      <c r="AO86" s="82">
        <v>0</v>
      </c>
      <c r="AP86" s="78">
        <v>0</v>
      </c>
      <c r="AQ86" s="79">
        <v>0</v>
      </c>
      <c r="AR86" s="79">
        <v>0</v>
      </c>
      <c r="AS86" s="82">
        <v>0</v>
      </c>
      <c r="AT86" s="78">
        <v>0</v>
      </c>
      <c r="AU86" s="82">
        <v>0</v>
      </c>
      <c r="AV86" s="81">
        <v>0</v>
      </c>
      <c r="AW86" s="78">
        <v>0</v>
      </c>
      <c r="AX86" s="82">
        <v>0</v>
      </c>
      <c r="AY86" s="78">
        <v>0</v>
      </c>
      <c r="AZ86" s="79">
        <v>0</v>
      </c>
      <c r="BA86" s="79">
        <v>0</v>
      </c>
      <c r="BB86" s="82">
        <v>0</v>
      </c>
      <c r="BC86" s="78">
        <v>0</v>
      </c>
      <c r="BD86" s="82">
        <v>0</v>
      </c>
      <c r="BE86" s="83">
        <v>0</v>
      </c>
      <c r="BF86" s="83">
        <v>0</v>
      </c>
      <c r="BG86" s="83">
        <v>0</v>
      </c>
      <c r="BH86" s="83">
        <v>0</v>
      </c>
      <c r="BI86" s="84">
        <v>0</v>
      </c>
      <c r="BJ86" s="84">
        <v>0</v>
      </c>
      <c r="BK86" s="83">
        <v>0</v>
      </c>
      <c r="BL86" s="84">
        <v>0</v>
      </c>
      <c r="BM86" s="84">
        <v>0</v>
      </c>
      <c r="BN86" s="185">
        <f t="shared" si="2"/>
        <v>0</v>
      </c>
      <c r="BO86" s="188">
        <f t="shared" si="3"/>
        <v>0</v>
      </c>
    </row>
    <row r="87" spans="1:67" ht="16.5">
      <c r="A87" s="6">
        <v>80</v>
      </c>
      <c r="B87" s="88" t="s">
        <v>265</v>
      </c>
      <c r="C87" s="78">
        <v>0</v>
      </c>
      <c r="D87" s="79">
        <v>0</v>
      </c>
      <c r="E87" s="79">
        <v>0</v>
      </c>
      <c r="F87" s="78">
        <v>0</v>
      </c>
      <c r="G87" s="79">
        <v>0</v>
      </c>
      <c r="H87" s="79">
        <v>0</v>
      </c>
      <c r="I87" s="80">
        <v>0</v>
      </c>
      <c r="J87" s="80">
        <v>0</v>
      </c>
      <c r="K87" s="80">
        <v>0</v>
      </c>
      <c r="L87" s="81">
        <v>0</v>
      </c>
      <c r="M87" s="78">
        <v>0</v>
      </c>
      <c r="N87" s="78">
        <v>0</v>
      </c>
      <c r="O87" s="78">
        <v>0</v>
      </c>
      <c r="P87" s="79">
        <v>0</v>
      </c>
      <c r="Q87" s="79">
        <v>0</v>
      </c>
      <c r="R87" s="80">
        <v>0</v>
      </c>
      <c r="S87" s="80">
        <v>0</v>
      </c>
      <c r="T87" s="80">
        <v>0</v>
      </c>
      <c r="U87" s="81">
        <v>0</v>
      </c>
      <c r="V87" s="78">
        <v>0</v>
      </c>
      <c r="W87" s="78">
        <v>0</v>
      </c>
      <c r="X87" s="78">
        <v>0</v>
      </c>
      <c r="Y87" s="79">
        <v>0</v>
      </c>
      <c r="Z87" s="79">
        <v>0</v>
      </c>
      <c r="AA87" s="80">
        <v>0</v>
      </c>
      <c r="AB87" s="80">
        <v>0</v>
      </c>
      <c r="AC87" s="80">
        <v>0</v>
      </c>
      <c r="AD87" s="81">
        <v>0</v>
      </c>
      <c r="AE87" s="78">
        <v>0</v>
      </c>
      <c r="AF87" s="78">
        <v>0</v>
      </c>
      <c r="AG87" s="78">
        <v>0</v>
      </c>
      <c r="AH87" s="79">
        <v>0</v>
      </c>
      <c r="AI87" s="79">
        <v>0</v>
      </c>
      <c r="AJ87" s="78">
        <v>0</v>
      </c>
      <c r="AK87" s="78">
        <v>0</v>
      </c>
      <c r="AL87" s="78">
        <v>0</v>
      </c>
      <c r="AM87" s="81">
        <v>0</v>
      </c>
      <c r="AN87" s="78">
        <v>0</v>
      </c>
      <c r="AO87" s="82">
        <v>0</v>
      </c>
      <c r="AP87" s="78">
        <v>0</v>
      </c>
      <c r="AQ87" s="79">
        <v>0</v>
      </c>
      <c r="AR87" s="79">
        <v>0</v>
      </c>
      <c r="AS87" s="82">
        <v>0</v>
      </c>
      <c r="AT87" s="78">
        <v>0</v>
      </c>
      <c r="AU87" s="82">
        <v>0</v>
      </c>
      <c r="AV87" s="81">
        <v>0</v>
      </c>
      <c r="AW87" s="78">
        <v>0</v>
      </c>
      <c r="AX87" s="82">
        <v>0</v>
      </c>
      <c r="AY87" s="78">
        <v>0</v>
      </c>
      <c r="AZ87" s="79">
        <v>0</v>
      </c>
      <c r="BA87" s="79">
        <v>0</v>
      </c>
      <c r="BB87" s="82">
        <v>0</v>
      </c>
      <c r="BC87" s="78">
        <v>0</v>
      </c>
      <c r="BD87" s="82">
        <v>0</v>
      </c>
      <c r="BE87" s="83">
        <v>0</v>
      </c>
      <c r="BF87" s="83">
        <v>0</v>
      </c>
      <c r="BG87" s="83">
        <v>0</v>
      </c>
      <c r="BH87" s="83">
        <v>0</v>
      </c>
      <c r="BI87" s="84">
        <v>0</v>
      </c>
      <c r="BJ87" s="84">
        <v>0</v>
      </c>
      <c r="BK87" s="83">
        <v>0</v>
      </c>
      <c r="BL87" s="84">
        <v>0</v>
      </c>
      <c r="BM87" s="84">
        <v>0</v>
      </c>
      <c r="BN87" s="185">
        <f t="shared" si="2"/>
        <v>0</v>
      </c>
      <c r="BO87" s="188">
        <f t="shared" si="3"/>
        <v>0</v>
      </c>
    </row>
    <row r="88" spans="1:67" ht="16.5">
      <c r="A88" s="6">
        <v>81</v>
      </c>
      <c r="B88" s="77" t="s">
        <v>266</v>
      </c>
      <c r="C88" s="78">
        <v>0</v>
      </c>
      <c r="D88" s="79">
        <v>0</v>
      </c>
      <c r="E88" s="79">
        <v>0</v>
      </c>
      <c r="F88" s="78">
        <v>0</v>
      </c>
      <c r="G88" s="79">
        <v>0</v>
      </c>
      <c r="H88" s="79">
        <v>0</v>
      </c>
      <c r="I88" s="80">
        <v>0</v>
      </c>
      <c r="J88" s="80">
        <v>0</v>
      </c>
      <c r="K88" s="80">
        <v>0</v>
      </c>
      <c r="L88" s="81">
        <v>0</v>
      </c>
      <c r="M88" s="78">
        <v>0</v>
      </c>
      <c r="N88" s="78">
        <v>0</v>
      </c>
      <c r="O88" s="78">
        <v>0</v>
      </c>
      <c r="P88" s="79">
        <v>0</v>
      </c>
      <c r="Q88" s="79">
        <v>0</v>
      </c>
      <c r="R88" s="80">
        <v>0</v>
      </c>
      <c r="S88" s="80">
        <v>0</v>
      </c>
      <c r="T88" s="80">
        <v>0</v>
      </c>
      <c r="U88" s="81">
        <v>0</v>
      </c>
      <c r="V88" s="78">
        <v>0</v>
      </c>
      <c r="W88" s="78">
        <v>0</v>
      </c>
      <c r="X88" s="78">
        <v>0</v>
      </c>
      <c r="Y88" s="79">
        <v>0</v>
      </c>
      <c r="Z88" s="79">
        <v>0</v>
      </c>
      <c r="AA88" s="80">
        <v>0</v>
      </c>
      <c r="AB88" s="80">
        <v>0</v>
      </c>
      <c r="AC88" s="80">
        <v>0</v>
      </c>
      <c r="AD88" s="81">
        <v>0</v>
      </c>
      <c r="AE88" s="78">
        <v>0</v>
      </c>
      <c r="AF88" s="78">
        <v>0</v>
      </c>
      <c r="AG88" s="78">
        <v>0</v>
      </c>
      <c r="AH88" s="79">
        <v>0</v>
      </c>
      <c r="AI88" s="79">
        <v>0</v>
      </c>
      <c r="AJ88" s="78">
        <v>0</v>
      </c>
      <c r="AK88" s="78">
        <v>0</v>
      </c>
      <c r="AL88" s="78">
        <v>0</v>
      </c>
      <c r="AM88" s="81">
        <v>0</v>
      </c>
      <c r="AN88" s="78">
        <v>0</v>
      </c>
      <c r="AO88" s="82">
        <v>0</v>
      </c>
      <c r="AP88" s="78">
        <v>0</v>
      </c>
      <c r="AQ88" s="79">
        <v>0</v>
      </c>
      <c r="AR88" s="79">
        <v>0</v>
      </c>
      <c r="AS88" s="82">
        <v>0</v>
      </c>
      <c r="AT88" s="78">
        <v>0</v>
      </c>
      <c r="AU88" s="82">
        <v>0</v>
      </c>
      <c r="AV88" s="81">
        <v>0</v>
      </c>
      <c r="AW88" s="78">
        <v>0</v>
      </c>
      <c r="AX88" s="82">
        <v>0</v>
      </c>
      <c r="AY88" s="78">
        <v>0</v>
      </c>
      <c r="AZ88" s="79">
        <v>0</v>
      </c>
      <c r="BA88" s="79">
        <v>0</v>
      </c>
      <c r="BB88" s="82">
        <v>0</v>
      </c>
      <c r="BC88" s="78">
        <v>0</v>
      </c>
      <c r="BD88" s="82">
        <v>0</v>
      </c>
      <c r="BE88" s="83">
        <v>0</v>
      </c>
      <c r="BF88" s="83">
        <v>0</v>
      </c>
      <c r="BG88" s="83">
        <v>0</v>
      </c>
      <c r="BH88" s="83">
        <v>0</v>
      </c>
      <c r="BI88" s="84">
        <v>0</v>
      </c>
      <c r="BJ88" s="84">
        <v>0</v>
      </c>
      <c r="BK88" s="83">
        <v>0</v>
      </c>
      <c r="BL88" s="84">
        <v>0</v>
      </c>
      <c r="BM88" s="84">
        <v>0</v>
      </c>
      <c r="BN88" s="185">
        <f t="shared" si="2"/>
        <v>0</v>
      </c>
      <c r="BO88" s="188">
        <f t="shared" si="3"/>
        <v>0</v>
      </c>
    </row>
    <row r="89" spans="1:67" ht="16.5">
      <c r="A89" s="6">
        <v>82</v>
      </c>
      <c r="B89" s="77" t="s">
        <v>267</v>
      </c>
      <c r="C89" s="78">
        <v>0</v>
      </c>
      <c r="D89" s="79">
        <v>0</v>
      </c>
      <c r="E89" s="79">
        <v>0</v>
      </c>
      <c r="F89" s="78">
        <v>0</v>
      </c>
      <c r="G89" s="79">
        <v>0</v>
      </c>
      <c r="H89" s="79">
        <v>0</v>
      </c>
      <c r="I89" s="80">
        <v>0</v>
      </c>
      <c r="J89" s="80">
        <v>0</v>
      </c>
      <c r="K89" s="80">
        <v>0</v>
      </c>
      <c r="L89" s="81">
        <v>0</v>
      </c>
      <c r="M89" s="78">
        <v>0</v>
      </c>
      <c r="N89" s="78">
        <v>0</v>
      </c>
      <c r="O89" s="78">
        <v>0</v>
      </c>
      <c r="P89" s="79">
        <v>0</v>
      </c>
      <c r="Q89" s="79">
        <v>0</v>
      </c>
      <c r="R89" s="80">
        <v>0</v>
      </c>
      <c r="S89" s="80">
        <v>0</v>
      </c>
      <c r="T89" s="80">
        <v>0</v>
      </c>
      <c r="U89" s="81">
        <v>0</v>
      </c>
      <c r="V89" s="78">
        <v>0</v>
      </c>
      <c r="W89" s="78">
        <v>0</v>
      </c>
      <c r="X89" s="78">
        <v>0</v>
      </c>
      <c r="Y89" s="79">
        <v>0</v>
      </c>
      <c r="Z89" s="79">
        <v>0</v>
      </c>
      <c r="AA89" s="80">
        <v>0</v>
      </c>
      <c r="AB89" s="80">
        <v>0</v>
      </c>
      <c r="AC89" s="80">
        <v>0</v>
      </c>
      <c r="AD89" s="81">
        <v>0</v>
      </c>
      <c r="AE89" s="78">
        <v>0</v>
      </c>
      <c r="AF89" s="78">
        <v>0</v>
      </c>
      <c r="AG89" s="78">
        <v>0</v>
      </c>
      <c r="AH89" s="79">
        <v>0</v>
      </c>
      <c r="AI89" s="79">
        <v>0</v>
      </c>
      <c r="AJ89" s="78">
        <v>0</v>
      </c>
      <c r="AK89" s="78">
        <v>0</v>
      </c>
      <c r="AL89" s="78">
        <v>0</v>
      </c>
      <c r="AM89" s="81">
        <v>0</v>
      </c>
      <c r="AN89" s="78">
        <v>0</v>
      </c>
      <c r="AO89" s="82">
        <v>0</v>
      </c>
      <c r="AP89" s="78">
        <v>0</v>
      </c>
      <c r="AQ89" s="79">
        <v>0</v>
      </c>
      <c r="AR89" s="79">
        <v>0</v>
      </c>
      <c r="AS89" s="82">
        <v>0</v>
      </c>
      <c r="AT89" s="78">
        <v>0</v>
      </c>
      <c r="AU89" s="82">
        <v>0</v>
      </c>
      <c r="AV89" s="81">
        <v>0</v>
      </c>
      <c r="AW89" s="78">
        <v>0</v>
      </c>
      <c r="AX89" s="82">
        <v>0</v>
      </c>
      <c r="AY89" s="78">
        <v>0</v>
      </c>
      <c r="AZ89" s="79">
        <v>0</v>
      </c>
      <c r="BA89" s="79">
        <v>0</v>
      </c>
      <c r="BB89" s="82">
        <v>0</v>
      </c>
      <c r="BC89" s="78">
        <v>0</v>
      </c>
      <c r="BD89" s="82">
        <v>0</v>
      </c>
      <c r="BE89" s="83">
        <v>0</v>
      </c>
      <c r="BF89" s="83">
        <v>0</v>
      </c>
      <c r="BG89" s="83">
        <v>0</v>
      </c>
      <c r="BH89" s="83">
        <v>0</v>
      </c>
      <c r="BI89" s="84">
        <v>0</v>
      </c>
      <c r="BJ89" s="84">
        <v>0</v>
      </c>
      <c r="BK89" s="83">
        <v>0</v>
      </c>
      <c r="BL89" s="84">
        <v>0</v>
      </c>
      <c r="BM89" s="84">
        <v>0</v>
      </c>
      <c r="BN89" s="185">
        <f t="shared" si="2"/>
        <v>0</v>
      </c>
      <c r="BO89" s="188">
        <f t="shared" si="3"/>
        <v>0</v>
      </c>
    </row>
    <row r="90" spans="1:67" ht="16.5">
      <c r="A90" s="6">
        <v>83</v>
      </c>
      <c r="B90" s="77" t="s">
        <v>268</v>
      </c>
      <c r="C90" s="78">
        <v>0</v>
      </c>
      <c r="D90" s="79">
        <v>0</v>
      </c>
      <c r="E90" s="79">
        <v>0</v>
      </c>
      <c r="F90" s="78">
        <v>1</v>
      </c>
      <c r="G90" s="79">
        <v>4.6840000000000002</v>
      </c>
      <c r="H90" s="79">
        <v>28.103999999999999</v>
      </c>
      <c r="I90" s="80">
        <v>1</v>
      </c>
      <c r="J90" s="80">
        <v>4.6840000000000002</v>
      </c>
      <c r="K90" s="80">
        <v>28.103999999999999</v>
      </c>
      <c r="L90" s="81">
        <v>0</v>
      </c>
      <c r="M90" s="78">
        <v>0</v>
      </c>
      <c r="N90" s="78">
        <v>0</v>
      </c>
      <c r="O90" s="78">
        <v>0</v>
      </c>
      <c r="P90" s="79">
        <v>0</v>
      </c>
      <c r="Q90" s="79">
        <v>0</v>
      </c>
      <c r="R90" s="80">
        <v>0</v>
      </c>
      <c r="S90" s="80">
        <v>0</v>
      </c>
      <c r="T90" s="80">
        <v>0</v>
      </c>
      <c r="U90" s="81">
        <v>0</v>
      </c>
      <c r="V90" s="78">
        <v>0</v>
      </c>
      <c r="W90" s="78">
        <v>0</v>
      </c>
      <c r="X90" s="78">
        <v>0</v>
      </c>
      <c r="Y90" s="79">
        <v>0</v>
      </c>
      <c r="Z90" s="79">
        <v>0</v>
      </c>
      <c r="AA90" s="80">
        <v>0</v>
      </c>
      <c r="AB90" s="80">
        <v>0</v>
      </c>
      <c r="AC90" s="80">
        <v>0</v>
      </c>
      <c r="AD90" s="81">
        <v>0</v>
      </c>
      <c r="AE90" s="78">
        <v>0</v>
      </c>
      <c r="AF90" s="78">
        <v>0</v>
      </c>
      <c r="AG90" s="78">
        <v>0</v>
      </c>
      <c r="AH90" s="79">
        <v>0</v>
      </c>
      <c r="AI90" s="79">
        <v>0</v>
      </c>
      <c r="AJ90" s="78">
        <v>0</v>
      </c>
      <c r="AK90" s="78">
        <v>0</v>
      </c>
      <c r="AL90" s="78">
        <v>0</v>
      </c>
      <c r="AM90" s="81">
        <v>0</v>
      </c>
      <c r="AN90" s="78">
        <v>0</v>
      </c>
      <c r="AO90" s="82">
        <v>0</v>
      </c>
      <c r="AP90" s="78">
        <v>0</v>
      </c>
      <c r="AQ90" s="79">
        <v>0</v>
      </c>
      <c r="AR90" s="79">
        <v>0</v>
      </c>
      <c r="AS90" s="82">
        <v>0</v>
      </c>
      <c r="AT90" s="78">
        <v>0</v>
      </c>
      <c r="AU90" s="82">
        <v>0</v>
      </c>
      <c r="AV90" s="81">
        <v>0</v>
      </c>
      <c r="AW90" s="78">
        <v>0</v>
      </c>
      <c r="AX90" s="82">
        <v>0</v>
      </c>
      <c r="AY90" s="78">
        <v>0</v>
      </c>
      <c r="AZ90" s="79">
        <v>0</v>
      </c>
      <c r="BA90" s="79">
        <v>0</v>
      </c>
      <c r="BB90" s="82">
        <v>0</v>
      </c>
      <c r="BC90" s="78">
        <v>0</v>
      </c>
      <c r="BD90" s="82">
        <v>0</v>
      </c>
      <c r="BE90" s="83">
        <v>0</v>
      </c>
      <c r="BF90" s="83">
        <v>0</v>
      </c>
      <c r="BG90" s="83">
        <v>0</v>
      </c>
      <c r="BH90" s="83">
        <v>1</v>
      </c>
      <c r="BI90" s="84">
        <v>4.6840000000000002</v>
      </c>
      <c r="BJ90" s="84">
        <v>28.103999999999999</v>
      </c>
      <c r="BK90" s="83">
        <v>1</v>
      </c>
      <c r="BL90" s="84">
        <v>4.6840000000000002</v>
      </c>
      <c r="BM90" s="84">
        <v>28.103999999999999</v>
      </c>
      <c r="BN90" s="185">
        <f t="shared" si="2"/>
        <v>14.052</v>
      </c>
      <c r="BO90" s="188">
        <f t="shared" si="3"/>
        <v>14.1</v>
      </c>
    </row>
    <row r="91" spans="1:67" ht="16.5">
      <c r="A91" s="6">
        <v>84</v>
      </c>
      <c r="B91" s="77" t="s">
        <v>269</v>
      </c>
      <c r="C91" s="78">
        <v>0</v>
      </c>
      <c r="D91" s="79">
        <v>0</v>
      </c>
      <c r="E91" s="79">
        <v>0</v>
      </c>
      <c r="F91" s="78">
        <v>0</v>
      </c>
      <c r="G91" s="79">
        <v>0</v>
      </c>
      <c r="H91" s="79">
        <v>0</v>
      </c>
      <c r="I91" s="80">
        <v>0</v>
      </c>
      <c r="J91" s="80">
        <v>0</v>
      </c>
      <c r="K91" s="80">
        <v>0</v>
      </c>
      <c r="L91" s="81">
        <v>0</v>
      </c>
      <c r="M91" s="78">
        <v>0</v>
      </c>
      <c r="N91" s="78">
        <v>0</v>
      </c>
      <c r="O91" s="78">
        <v>0</v>
      </c>
      <c r="P91" s="79">
        <v>0</v>
      </c>
      <c r="Q91" s="79">
        <v>0</v>
      </c>
      <c r="R91" s="80">
        <v>0</v>
      </c>
      <c r="S91" s="80">
        <v>0</v>
      </c>
      <c r="T91" s="80">
        <v>0</v>
      </c>
      <c r="U91" s="81">
        <v>0</v>
      </c>
      <c r="V91" s="78">
        <v>0</v>
      </c>
      <c r="W91" s="78">
        <v>0</v>
      </c>
      <c r="X91" s="78">
        <v>0</v>
      </c>
      <c r="Y91" s="79">
        <v>0</v>
      </c>
      <c r="Z91" s="79">
        <v>0</v>
      </c>
      <c r="AA91" s="80">
        <v>0</v>
      </c>
      <c r="AB91" s="80">
        <v>0</v>
      </c>
      <c r="AC91" s="80">
        <v>0</v>
      </c>
      <c r="AD91" s="81">
        <v>0</v>
      </c>
      <c r="AE91" s="78">
        <v>0</v>
      </c>
      <c r="AF91" s="78">
        <v>0</v>
      </c>
      <c r="AG91" s="78">
        <v>0</v>
      </c>
      <c r="AH91" s="79">
        <v>0</v>
      </c>
      <c r="AI91" s="79">
        <v>0</v>
      </c>
      <c r="AJ91" s="78">
        <v>0</v>
      </c>
      <c r="AK91" s="78">
        <v>0</v>
      </c>
      <c r="AL91" s="78">
        <v>0</v>
      </c>
      <c r="AM91" s="81">
        <v>0</v>
      </c>
      <c r="AN91" s="78">
        <v>0</v>
      </c>
      <c r="AO91" s="82">
        <v>0</v>
      </c>
      <c r="AP91" s="78">
        <v>0</v>
      </c>
      <c r="AQ91" s="79">
        <v>0</v>
      </c>
      <c r="AR91" s="79">
        <v>0</v>
      </c>
      <c r="AS91" s="82">
        <v>0</v>
      </c>
      <c r="AT91" s="78">
        <v>0</v>
      </c>
      <c r="AU91" s="82">
        <v>0</v>
      </c>
      <c r="AV91" s="81">
        <v>0</v>
      </c>
      <c r="AW91" s="78">
        <v>0</v>
      </c>
      <c r="AX91" s="82">
        <v>0</v>
      </c>
      <c r="AY91" s="78">
        <v>0</v>
      </c>
      <c r="AZ91" s="79">
        <v>0</v>
      </c>
      <c r="BA91" s="79">
        <v>0</v>
      </c>
      <c r="BB91" s="82">
        <v>0</v>
      </c>
      <c r="BC91" s="78">
        <v>0</v>
      </c>
      <c r="BD91" s="82">
        <v>0</v>
      </c>
      <c r="BE91" s="83">
        <v>0</v>
      </c>
      <c r="BF91" s="83">
        <v>0</v>
      </c>
      <c r="BG91" s="83">
        <v>0</v>
      </c>
      <c r="BH91" s="83">
        <v>0</v>
      </c>
      <c r="BI91" s="84">
        <v>0</v>
      </c>
      <c r="BJ91" s="84">
        <v>0</v>
      </c>
      <c r="BK91" s="83">
        <v>0</v>
      </c>
      <c r="BL91" s="84">
        <v>0</v>
      </c>
      <c r="BM91" s="84">
        <v>0</v>
      </c>
      <c r="BN91" s="185">
        <f t="shared" si="2"/>
        <v>0</v>
      </c>
      <c r="BO91" s="188">
        <f t="shared" si="3"/>
        <v>0</v>
      </c>
    </row>
    <row r="92" spans="1:67" ht="16.5">
      <c r="A92" s="6">
        <v>85</v>
      </c>
      <c r="B92" s="77" t="s">
        <v>270</v>
      </c>
      <c r="C92" s="78">
        <v>0</v>
      </c>
      <c r="D92" s="79">
        <v>0</v>
      </c>
      <c r="E92" s="79">
        <v>0</v>
      </c>
      <c r="F92" s="78">
        <v>2</v>
      </c>
      <c r="G92" s="79">
        <v>9.3680000000000003</v>
      </c>
      <c r="H92" s="79">
        <v>56.207999999999998</v>
      </c>
      <c r="I92" s="80">
        <v>2</v>
      </c>
      <c r="J92" s="80">
        <v>9.3680000000000003</v>
      </c>
      <c r="K92" s="80">
        <v>56.207999999999998</v>
      </c>
      <c r="L92" s="81">
        <v>0</v>
      </c>
      <c r="M92" s="78">
        <v>0</v>
      </c>
      <c r="N92" s="78">
        <v>0</v>
      </c>
      <c r="O92" s="78">
        <v>1</v>
      </c>
      <c r="P92" s="79">
        <v>4.6840000000000002</v>
      </c>
      <c r="Q92" s="79">
        <v>28.103999999999999</v>
      </c>
      <c r="R92" s="80">
        <v>1</v>
      </c>
      <c r="S92" s="80">
        <v>4.6840000000000002</v>
      </c>
      <c r="T92" s="80">
        <v>28.103999999999999</v>
      </c>
      <c r="U92" s="81">
        <v>0</v>
      </c>
      <c r="V92" s="78">
        <v>0</v>
      </c>
      <c r="W92" s="78">
        <v>0</v>
      </c>
      <c r="X92" s="78">
        <v>0</v>
      </c>
      <c r="Y92" s="79">
        <v>0</v>
      </c>
      <c r="Z92" s="79">
        <v>0</v>
      </c>
      <c r="AA92" s="80">
        <v>0</v>
      </c>
      <c r="AB92" s="80">
        <v>0</v>
      </c>
      <c r="AC92" s="80">
        <v>0</v>
      </c>
      <c r="AD92" s="81">
        <v>0</v>
      </c>
      <c r="AE92" s="78">
        <v>0</v>
      </c>
      <c r="AF92" s="78">
        <v>0</v>
      </c>
      <c r="AG92" s="78">
        <v>0</v>
      </c>
      <c r="AH92" s="79">
        <v>0</v>
      </c>
      <c r="AI92" s="79">
        <v>0</v>
      </c>
      <c r="AJ92" s="78">
        <v>0</v>
      </c>
      <c r="AK92" s="78">
        <v>0</v>
      </c>
      <c r="AL92" s="78">
        <v>0</v>
      </c>
      <c r="AM92" s="81">
        <v>0</v>
      </c>
      <c r="AN92" s="78">
        <v>0</v>
      </c>
      <c r="AO92" s="82">
        <v>0</v>
      </c>
      <c r="AP92" s="78">
        <v>0</v>
      </c>
      <c r="AQ92" s="79">
        <v>0</v>
      </c>
      <c r="AR92" s="79">
        <v>0</v>
      </c>
      <c r="AS92" s="82">
        <v>0</v>
      </c>
      <c r="AT92" s="78">
        <v>0</v>
      </c>
      <c r="AU92" s="82">
        <v>0</v>
      </c>
      <c r="AV92" s="81">
        <v>0</v>
      </c>
      <c r="AW92" s="78">
        <v>0</v>
      </c>
      <c r="AX92" s="82">
        <v>0</v>
      </c>
      <c r="AY92" s="78">
        <v>0</v>
      </c>
      <c r="AZ92" s="79">
        <v>0</v>
      </c>
      <c r="BA92" s="79">
        <v>0</v>
      </c>
      <c r="BB92" s="82">
        <v>0</v>
      </c>
      <c r="BC92" s="78">
        <v>0</v>
      </c>
      <c r="BD92" s="82">
        <v>0</v>
      </c>
      <c r="BE92" s="83">
        <v>0</v>
      </c>
      <c r="BF92" s="83">
        <v>0</v>
      </c>
      <c r="BG92" s="83">
        <v>0</v>
      </c>
      <c r="BH92" s="83">
        <v>2</v>
      </c>
      <c r="BI92" s="84">
        <v>9.3680000000000003</v>
      </c>
      <c r="BJ92" s="84">
        <v>56.207999999999998</v>
      </c>
      <c r="BK92" s="83">
        <v>2</v>
      </c>
      <c r="BL92" s="84">
        <v>9.3680000000000003</v>
      </c>
      <c r="BM92" s="84">
        <v>56.207999999999998</v>
      </c>
      <c r="BN92" s="185">
        <f t="shared" si="2"/>
        <v>28.103999999999999</v>
      </c>
      <c r="BO92" s="188">
        <f t="shared" si="3"/>
        <v>28.1</v>
      </c>
    </row>
    <row r="93" spans="1:67" ht="16.5">
      <c r="A93" s="6">
        <v>86</v>
      </c>
      <c r="B93" s="89" t="s">
        <v>271</v>
      </c>
      <c r="C93" s="78">
        <v>0</v>
      </c>
      <c r="D93" s="79">
        <v>0</v>
      </c>
      <c r="E93" s="79">
        <v>0</v>
      </c>
      <c r="F93" s="78">
        <v>1</v>
      </c>
      <c r="G93" s="79">
        <v>4.6840000000000002</v>
      </c>
      <c r="H93" s="79">
        <v>28.103999999999999</v>
      </c>
      <c r="I93" s="80">
        <v>1</v>
      </c>
      <c r="J93" s="80">
        <v>4.6840000000000002</v>
      </c>
      <c r="K93" s="80">
        <v>28.103999999999999</v>
      </c>
      <c r="L93" s="81">
        <v>0</v>
      </c>
      <c r="M93" s="78">
        <v>0</v>
      </c>
      <c r="N93" s="78">
        <v>0</v>
      </c>
      <c r="O93" s="78">
        <v>0</v>
      </c>
      <c r="P93" s="79">
        <v>0</v>
      </c>
      <c r="Q93" s="79">
        <v>0</v>
      </c>
      <c r="R93" s="80">
        <v>0</v>
      </c>
      <c r="S93" s="80">
        <v>0</v>
      </c>
      <c r="T93" s="80">
        <v>0</v>
      </c>
      <c r="U93" s="81">
        <v>0</v>
      </c>
      <c r="V93" s="78">
        <v>0</v>
      </c>
      <c r="W93" s="78">
        <v>0</v>
      </c>
      <c r="X93" s="78">
        <v>0</v>
      </c>
      <c r="Y93" s="79">
        <v>0</v>
      </c>
      <c r="Z93" s="79">
        <v>0</v>
      </c>
      <c r="AA93" s="80">
        <v>0</v>
      </c>
      <c r="AB93" s="80">
        <v>0</v>
      </c>
      <c r="AC93" s="80">
        <v>0</v>
      </c>
      <c r="AD93" s="81">
        <v>0</v>
      </c>
      <c r="AE93" s="78">
        <v>0</v>
      </c>
      <c r="AF93" s="78">
        <v>0</v>
      </c>
      <c r="AG93" s="78">
        <v>0</v>
      </c>
      <c r="AH93" s="79">
        <v>0</v>
      </c>
      <c r="AI93" s="79">
        <v>0</v>
      </c>
      <c r="AJ93" s="78">
        <v>0</v>
      </c>
      <c r="AK93" s="78">
        <v>0</v>
      </c>
      <c r="AL93" s="78">
        <v>0</v>
      </c>
      <c r="AM93" s="81">
        <v>0</v>
      </c>
      <c r="AN93" s="78">
        <v>0</v>
      </c>
      <c r="AO93" s="82">
        <v>0</v>
      </c>
      <c r="AP93" s="78">
        <v>0</v>
      </c>
      <c r="AQ93" s="79">
        <v>0</v>
      </c>
      <c r="AR93" s="79">
        <v>0</v>
      </c>
      <c r="AS93" s="82">
        <v>0</v>
      </c>
      <c r="AT93" s="78">
        <v>0</v>
      </c>
      <c r="AU93" s="82">
        <v>0</v>
      </c>
      <c r="AV93" s="81">
        <v>0</v>
      </c>
      <c r="AW93" s="78">
        <v>0</v>
      </c>
      <c r="AX93" s="82">
        <v>0</v>
      </c>
      <c r="AY93" s="78">
        <v>0</v>
      </c>
      <c r="AZ93" s="79">
        <v>0</v>
      </c>
      <c r="BA93" s="79">
        <v>0</v>
      </c>
      <c r="BB93" s="82">
        <v>0</v>
      </c>
      <c r="BC93" s="78">
        <v>0</v>
      </c>
      <c r="BD93" s="82">
        <v>0</v>
      </c>
      <c r="BE93" s="83">
        <v>0</v>
      </c>
      <c r="BF93" s="83">
        <v>0</v>
      </c>
      <c r="BG93" s="83">
        <v>0</v>
      </c>
      <c r="BH93" s="83">
        <v>1</v>
      </c>
      <c r="BI93" s="84">
        <v>4.6840000000000002</v>
      </c>
      <c r="BJ93" s="84">
        <v>28.103999999999999</v>
      </c>
      <c r="BK93" s="83">
        <v>1</v>
      </c>
      <c r="BL93" s="84">
        <v>4.6840000000000002</v>
      </c>
      <c r="BM93" s="84">
        <v>28.103999999999999</v>
      </c>
      <c r="BN93" s="185">
        <f t="shared" si="2"/>
        <v>14.052</v>
      </c>
      <c r="BO93" s="188">
        <f t="shared" si="3"/>
        <v>14.1</v>
      </c>
    </row>
    <row r="94" spans="1:67" ht="16.5">
      <c r="A94" s="6">
        <v>87</v>
      </c>
      <c r="B94" s="77" t="s">
        <v>272</v>
      </c>
      <c r="C94" s="78">
        <v>0</v>
      </c>
      <c r="D94" s="79">
        <v>0</v>
      </c>
      <c r="E94" s="79">
        <v>0</v>
      </c>
      <c r="F94" s="78">
        <v>0</v>
      </c>
      <c r="G94" s="79">
        <v>0</v>
      </c>
      <c r="H94" s="79">
        <v>0</v>
      </c>
      <c r="I94" s="80">
        <v>0</v>
      </c>
      <c r="J94" s="80">
        <v>0</v>
      </c>
      <c r="K94" s="80">
        <v>0</v>
      </c>
      <c r="L94" s="81">
        <v>0</v>
      </c>
      <c r="M94" s="78">
        <v>0</v>
      </c>
      <c r="N94" s="78">
        <v>0</v>
      </c>
      <c r="O94" s="78">
        <v>0</v>
      </c>
      <c r="P94" s="79">
        <v>0</v>
      </c>
      <c r="Q94" s="79">
        <v>0</v>
      </c>
      <c r="R94" s="80">
        <v>0</v>
      </c>
      <c r="S94" s="80">
        <v>0</v>
      </c>
      <c r="T94" s="80">
        <v>0</v>
      </c>
      <c r="U94" s="81">
        <v>0</v>
      </c>
      <c r="V94" s="78">
        <v>0</v>
      </c>
      <c r="W94" s="78">
        <v>0</v>
      </c>
      <c r="X94" s="78">
        <v>0</v>
      </c>
      <c r="Y94" s="79">
        <v>0</v>
      </c>
      <c r="Z94" s="79">
        <v>0</v>
      </c>
      <c r="AA94" s="80">
        <v>0</v>
      </c>
      <c r="AB94" s="80">
        <v>0</v>
      </c>
      <c r="AC94" s="80">
        <v>0</v>
      </c>
      <c r="AD94" s="81">
        <v>0</v>
      </c>
      <c r="AE94" s="78">
        <v>0</v>
      </c>
      <c r="AF94" s="78">
        <v>0</v>
      </c>
      <c r="AG94" s="78">
        <v>0</v>
      </c>
      <c r="AH94" s="79">
        <v>0</v>
      </c>
      <c r="AI94" s="79">
        <v>0</v>
      </c>
      <c r="AJ94" s="78">
        <v>0</v>
      </c>
      <c r="AK94" s="78">
        <v>0</v>
      </c>
      <c r="AL94" s="78">
        <v>0</v>
      </c>
      <c r="AM94" s="81">
        <v>0</v>
      </c>
      <c r="AN94" s="78">
        <v>0</v>
      </c>
      <c r="AO94" s="82">
        <v>0</v>
      </c>
      <c r="AP94" s="78">
        <v>0</v>
      </c>
      <c r="AQ94" s="79">
        <v>0</v>
      </c>
      <c r="AR94" s="79">
        <v>0</v>
      </c>
      <c r="AS94" s="82">
        <v>0</v>
      </c>
      <c r="AT94" s="78">
        <v>0</v>
      </c>
      <c r="AU94" s="82">
        <v>0</v>
      </c>
      <c r="AV94" s="81">
        <v>0</v>
      </c>
      <c r="AW94" s="78">
        <v>0</v>
      </c>
      <c r="AX94" s="82">
        <v>0</v>
      </c>
      <c r="AY94" s="78">
        <v>0</v>
      </c>
      <c r="AZ94" s="79">
        <v>0</v>
      </c>
      <c r="BA94" s="79">
        <v>0</v>
      </c>
      <c r="BB94" s="82">
        <v>0</v>
      </c>
      <c r="BC94" s="78">
        <v>0</v>
      </c>
      <c r="BD94" s="82">
        <v>0</v>
      </c>
      <c r="BE94" s="83">
        <v>0</v>
      </c>
      <c r="BF94" s="83">
        <v>0</v>
      </c>
      <c r="BG94" s="83">
        <v>0</v>
      </c>
      <c r="BH94" s="83">
        <v>0</v>
      </c>
      <c r="BI94" s="84">
        <v>0</v>
      </c>
      <c r="BJ94" s="84">
        <v>0</v>
      </c>
      <c r="BK94" s="83">
        <v>0</v>
      </c>
      <c r="BL94" s="84">
        <v>0</v>
      </c>
      <c r="BM94" s="84">
        <v>0</v>
      </c>
      <c r="BN94" s="185">
        <f t="shared" si="2"/>
        <v>0</v>
      </c>
      <c r="BO94" s="188">
        <f t="shared" si="3"/>
        <v>0</v>
      </c>
    </row>
    <row r="95" spans="1:67" ht="16.5">
      <c r="A95" s="6">
        <v>88</v>
      </c>
      <c r="B95" s="77" t="s">
        <v>273</v>
      </c>
      <c r="C95" s="78">
        <v>0</v>
      </c>
      <c r="D95" s="79">
        <v>0</v>
      </c>
      <c r="E95" s="79">
        <v>0</v>
      </c>
      <c r="F95" s="78">
        <v>0</v>
      </c>
      <c r="G95" s="79">
        <v>0</v>
      </c>
      <c r="H95" s="79">
        <v>0</v>
      </c>
      <c r="I95" s="80">
        <v>0</v>
      </c>
      <c r="J95" s="80">
        <v>0</v>
      </c>
      <c r="K95" s="80">
        <v>0</v>
      </c>
      <c r="L95" s="81">
        <v>0</v>
      </c>
      <c r="M95" s="78">
        <v>0</v>
      </c>
      <c r="N95" s="78">
        <v>0</v>
      </c>
      <c r="O95" s="78">
        <v>0</v>
      </c>
      <c r="P95" s="79">
        <v>0</v>
      </c>
      <c r="Q95" s="79">
        <v>0</v>
      </c>
      <c r="R95" s="80">
        <v>0</v>
      </c>
      <c r="S95" s="80">
        <v>0</v>
      </c>
      <c r="T95" s="80">
        <v>0</v>
      </c>
      <c r="U95" s="81">
        <v>0</v>
      </c>
      <c r="V95" s="78">
        <v>0</v>
      </c>
      <c r="W95" s="78">
        <v>0</v>
      </c>
      <c r="X95" s="78">
        <v>0</v>
      </c>
      <c r="Y95" s="79">
        <v>0</v>
      </c>
      <c r="Z95" s="79">
        <v>0</v>
      </c>
      <c r="AA95" s="80">
        <v>0</v>
      </c>
      <c r="AB95" s="80">
        <v>0</v>
      </c>
      <c r="AC95" s="80">
        <v>0</v>
      </c>
      <c r="AD95" s="81">
        <v>0</v>
      </c>
      <c r="AE95" s="78">
        <v>0</v>
      </c>
      <c r="AF95" s="78">
        <v>0</v>
      </c>
      <c r="AG95" s="78">
        <v>0</v>
      </c>
      <c r="AH95" s="79">
        <v>0</v>
      </c>
      <c r="AI95" s="79">
        <v>0</v>
      </c>
      <c r="AJ95" s="78">
        <v>0</v>
      </c>
      <c r="AK95" s="78">
        <v>0</v>
      </c>
      <c r="AL95" s="78">
        <v>0</v>
      </c>
      <c r="AM95" s="81">
        <v>0</v>
      </c>
      <c r="AN95" s="78">
        <v>0</v>
      </c>
      <c r="AO95" s="82">
        <v>0</v>
      </c>
      <c r="AP95" s="78">
        <v>0</v>
      </c>
      <c r="AQ95" s="79">
        <v>0</v>
      </c>
      <c r="AR95" s="79">
        <v>0</v>
      </c>
      <c r="AS95" s="82">
        <v>0</v>
      </c>
      <c r="AT95" s="78">
        <v>0</v>
      </c>
      <c r="AU95" s="82">
        <v>0</v>
      </c>
      <c r="AV95" s="81">
        <v>0</v>
      </c>
      <c r="AW95" s="78">
        <v>0</v>
      </c>
      <c r="AX95" s="82">
        <v>0</v>
      </c>
      <c r="AY95" s="78">
        <v>0</v>
      </c>
      <c r="AZ95" s="79">
        <v>0</v>
      </c>
      <c r="BA95" s="79">
        <v>0</v>
      </c>
      <c r="BB95" s="82">
        <v>0</v>
      </c>
      <c r="BC95" s="78">
        <v>0</v>
      </c>
      <c r="BD95" s="82">
        <v>0</v>
      </c>
      <c r="BE95" s="83">
        <v>0</v>
      </c>
      <c r="BF95" s="83">
        <v>0</v>
      </c>
      <c r="BG95" s="83">
        <v>0</v>
      </c>
      <c r="BH95" s="83">
        <v>0</v>
      </c>
      <c r="BI95" s="84">
        <v>0</v>
      </c>
      <c r="BJ95" s="84">
        <v>0</v>
      </c>
      <c r="BK95" s="83">
        <v>0</v>
      </c>
      <c r="BL95" s="84">
        <v>0</v>
      </c>
      <c r="BM95" s="84">
        <v>0</v>
      </c>
      <c r="BN95" s="185">
        <f t="shared" si="2"/>
        <v>0</v>
      </c>
      <c r="BO95" s="188">
        <f t="shared" si="3"/>
        <v>0</v>
      </c>
    </row>
    <row r="96" spans="1:67" ht="16.5">
      <c r="A96" s="6">
        <v>89</v>
      </c>
      <c r="B96" s="77" t="s">
        <v>274</v>
      </c>
      <c r="C96" s="78">
        <v>0</v>
      </c>
      <c r="D96" s="79">
        <v>0</v>
      </c>
      <c r="E96" s="79">
        <v>0</v>
      </c>
      <c r="F96" s="78">
        <v>0</v>
      </c>
      <c r="G96" s="79">
        <v>0</v>
      </c>
      <c r="H96" s="79">
        <v>0</v>
      </c>
      <c r="I96" s="80">
        <v>0</v>
      </c>
      <c r="J96" s="80">
        <v>0</v>
      </c>
      <c r="K96" s="80">
        <v>0</v>
      </c>
      <c r="L96" s="81">
        <v>0</v>
      </c>
      <c r="M96" s="78">
        <v>0</v>
      </c>
      <c r="N96" s="78">
        <v>0</v>
      </c>
      <c r="O96" s="78">
        <v>0</v>
      </c>
      <c r="P96" s="79">
        <v>0</v>
      </c>
      <c r="Q96" s="79">
        <v>0</v>
      </c>
      <c r="R96" s="80">
        <v>0</v>
      </c>
      <c r="S96" s="80">
        <v>0</v>
      </c>
      <c r="T96" s="80">
        <v>0</v>
      </c>
      <c r="U96" s="81">
        <v>0</v>
      </c>
      <c r="V96" s="78">
        <v>0</v>
      </c>
      <c r="W96" s="78">
        <v>0</v>
      </c>
      <c r="X96" s="78">
        <v>0</v>
      </c>
      <c r="Y96" s="79">
        <v>0</v>
      </c>
      <c r="Z96" s="79">
        <v>0</v>
      </c>
      <c r="AA96" s="80">
        <v>0</v>
      </c>
      <c r="AB96" s="80">
        <v>0</v>
      </c>
      <c r="AC96" s="80">
        <v>0</v>
      </c>
      <c r="AD96" s="81">
        <v>0</v>
      </c>
      <c r="AE96" s="78">
        <v>0</v>
      </c>
      <c r="AF96" s="78">
        <v>0</v>
      </c>
      <c r="AG96" s="78">
        <v>0</v>
      </c>
      <c r="AH96" s="79">
        <v>0</v>
      </c>
      <c r="AI96" s="79">
        <v>0</v>
      </c>
      <c r="AJ96" s="78">
        <v>0</v>
      </c>
      <c r="AK96" s="78">
        <v>0</v>
      </c>
      <c r="AL96" s="78">
        <v>0</v>
      </c>
      <c r="AM96" s="81">
        <v>0</v>
      </c>
      <c r="AN96" s="78">
        <v>0</v>
      </c>
      <c r="AO96" s="82">
        <v>0</v>
      </c>
      <c r="AP96" s="78">
        <v>0</v>
      </c>
      <c r="AQ96" s="79">
        <v>0</v>
      </c>
      <c r="AR96" s="79">
        <v>0</v>
      </c>
      <c r="AS96" s="82">
        <v>0</v>
      </c>
      <c r="AT96" s="78">
        <v>0</v>
      </c>
      <c r="AU96" s="82">
        <v>0</v>
      </c>
      <c r="AV96" s="81">
        <v>0</v>
      </c>
      <c r="AW96" s="78">
        <v>0</v>
      </c>
      <c r="AX96" s="82">
        <v>0</v>
      </c>
      <c r="AY96" s="78">
        <v>0</v>
      </c>
      <c r="AZ96" s="79">
        <v>0</v>
      </c>
      <c r="BA96" s="79">
        <v>0</v>
      </c>
      <c r="BB96" s="82">
        <v>0</v>
      </c>
      <c r="BC96" s="78">
        <v>0</v>
      </c>
      <c r="BD96" s="82">
        <v>0</v>
      </c>
      <c r="BE96" s="83">
        <v>0</v>
      </c>
      <c r="BF96" s="83">
        <v>0</v>
      </c>
      <c r="BG96" s="83">
        <v>0</v>
      </c>
      <c r="BH96" s="83">
        <v>0</v>
      </c>
      <c r="BI96" s="84">
        <v>0</v>
      </c>
      <c r="BJ96" s="84">
        <v>0</v>
      </c>
      <c r="BK96" s="83">
        <v>0</v>
      </c>
      <c r="BL96" s="84">
        <v>0</v>
      </c>
      <c r="BM96" s="84">
        <v>0</v>
      </c>
      <c r="BN96" s="185">
        <f t="shared" si="2"/>
        <v>0</v>
      </c>
      <c r="BO96" s="188">
        <f t="shared" si="3"/>
        <v>0</v>
      </c>
    </row>
    <row r="97" spans="1:67" ht="16.5">
      <c r="A97" s="6">
        <v>90</v>
      </c>
      <c r="B97" s="77" t="s">
        <v>275</v>
      </c>
      <c r="C97" s="78">
        <v>0</v>
      </c>
      <c r="D97" s="79">
        <v>0</v>
      </c>
      <c r="E97" s="79">
        <v>0</v>
      </c>
      <c r="F97" s="78">
        <v>0</v>
      </c>
      <c r="G97" s="79">
        <v>0</v>
      </c>
      <c r="H97" s="79">
        <v>0</v>
      </c>
      <c r="I97" s="80">
        <v>0</v>
      </c>
      <c r="J97" s="80">
        <v>0</v>
      </c>
      <c r="K97" s="80">
        <v>0</v>
      </c>
      <c r="L97" s="81">
        <v>0</v>
      </c>
      <c r="M97" s="78">
        <v>0</v>
      </c>
      <c r="N97" s="78">
        <v>0</v>
      </c>
      <c r="O97" s="78">
        <v>0</v>
      </c>
      <c r="P97" s="79">
        <v>0</v>
      </c>
      <c r="Q97" s="79">
        <v>0</v>
      </c>
      <c r="R97" s="80">
        <v>0</v>
      </c>
      <c r="S97" s="80">
        <v>0</v>
      </c>
      <c r="T97" s="80">
        <v>0</v>
      </c>
      <c r="U97" s="81">
        <v>0</v>
      </c>
      <c r="V97" s="78">
        <v>0</v>
      </c>
      <c r="W97" s="78">
        <v>0</v>
      </c>
      <c r="X97" s="78">
        <v>0</v>
      </c>
      <c r="Y97" s="79">
        <v>0</v>
      </c>
      <c r="Z97" s="79">
        <v>0</v>
      </c>
      <c r="AA97" s="80">
        <v>0</v>
      </c>
      <c r="AB97" s="80">
        <v>0</v>
      </c>
      <c r="AC97" s="80">
        <v>0</v>
      </c>
      <c r="AD97" s="81">
        <v>0</v>
      </c>
      <c r="AE97" s="78">
        <v>0</v>
      </c>
      <c r="AF97" s="78">
        <v>0</v>
      </c>
      <c r="AG97" s="78">
        <v>0</v>
      </c>
      <c r="AH97" s="79">
        <v>0</v>
      </c>
      <c r="AI97" s="79">
        <v>0</v>
      </c>
      <c r="AJ97" s="78">
        <v>0</v>
      </c>
      <c r="AK97" s="78">
        <v>0</v>
      </c>
      <c r="AL97" s="78">
        <v>0</v>
      </c>
      <c r="AM97" s="81">
        <v>0</v>
      </c>
      <c r="AN97" s="78">
        <v>0</v>
      </c>
      <c r="AO97" s="82">
        <v>0</v>
      </c>
      <c r="AP97" s="78">
        <v>0</v>
      </c>
      <c r="AQ97" s="79">
        <v>0</v>
      </c>
      <c r="AR97" s="79">
        <v>0</v>
      </c>
      <c r="AS97" s="82">
        <v>0</v>
      </c>
      <c r="AT97" s="78">
        <v>0</v>
      </c>
      <c r="AU97" s="82">
        <v>0</v>
      </c>
      <c r="AV97" s="81">
        <v>0</v>
      </c>
      <c r="AW97" s="78">
        <v>0</v>
      </c>
      <c r="AX97" s="82">
        <v>0</v>
      </c>
      <c r="AY97" s="78">
        <v>0</v>
      </c>
      <c r="AZ97" s="79">
        <v>0</v>
      </c>
      <c r="BA97" s="79">
        <v>0</v>
      </c>
      <c r="BB97" s="82">
        <v>0</v>
      </c>
      <c r="BC97" s="78">
        <v>0</v>
      </c>
      <c r="BD97" s="82">
        <v>0</v>
      </c>
      <c r="BE97" s="83">
        <v>0</v>
      </c>
      <c r="BF97" s="83">
        <v>0</v>
      </c>
      <c r="BG97" s="83">
        <v>0</v>
      </c>
      <c r="BH97" s="83">
        <v>0</v>
      </c>
      <c r="BI97" s="84">
        <v>0</v>
      </c>
      <c r="BJ97" s="84">
        <v>0</v>
      </c>
      <c r="BK97" s="83">
        <v>0</v>
      </c>
      <c r="BL97" s="84">
        <v>0</v>
      </c>
      <c r="BM97" s="84">
        <v>0</v>
      </c>
      <c r="BN97" s="185">
        <f t="shared" si="2"/>
        <v>0</v>
      </c>
      <c r="BO97" s="188">
        <f t="shared" si="3"/>
        <v>0</v>
      </c>
    </row>
    <row r="98" spans="1:67" ht="16.5">
      <c r="A98" s="6">
        <v>91</v>
      </c>
      <c r="B98" s="77" t="s">
        <v>276</v>
      </c>
      <c r="C98" s="78">
        <v>0</v>
      </c>
      <c r="D98" s="79">
        <v>0</v>
      </c>
      <c r="E98" s="79">
        <v>0</v>
      </c>
      <c r="F98" s="78">
        <v>0</v>
      </c>
      <c r="G98" s="79">
        <v>0</v>
      </c>
      <c r="H98" s="79">
        <v>0</v>
      </c>
      <c r="I98" s="80">
        <v>0</v>
      </c>
      <c r="J98" s="80">
        <v>0</v>
      </c>
      <c r="K98" s="80">
        <v>0</v>
      </c>
      <c r="L98" s="81">
        <v>0</v>
      </c>
      <c r="M98" s="78">
        <v>0</v>
      </c>
      <c r="N98" s="78">
        <v>0</v>
      </c>
      <c r="O98" s="78">
        <v>0</v>
      </c>
      <c r="P98" s="79">
        <v>0</v>
      </c>
      <c r="Q98" s="79">
        <v>0</v>
      </c>
      <c r="R98" s="80">
        <v>0</v>
      </c>
      <c r="S98" s="80">
        <v>0</v>
      </c>
      <c r="T98" s="80">
        <v>0</v>
      </c>
      <c r="U98" s="81">
        <v>0</v>
      </c>
      <c r="V98" s="78">
        <v>0</v>
      </c>
      <c r="W98" s="78">
        <v>0</v>
      </c>
      <c r="X98" s="78">
        <v>0</v>
      </c>
      <c r="Y98" s="79">
        <v>0</v>
      </c>
      <c r="Z98" s="79">
        <v>0</v>
      </c>
      <c r="AA98" s="80">
        <v>0</v>
      </c>
      <c r="AB98" s="80">
        <v>0</v>
      </c>
      <c r="AC98" s="80">
        <v>0</v>
      </c>
      <c r="AD98" s="81">
        <v>0</v>
      </c>
      <c r="AE98" s="78">
        <v>0</v>
      </c>
      <c r="AF98" s="78">
        <v>0</v>
      </c>
      <c r="AG98" s="78">
        <v>0</v>
      </c>
      <c r="AH98" s="79">
        <v>0</v>
      </c>
      <c r="AI98" s="79">
        <v>0</v>
      </c>
      <c r="AJ98" s="78">
        <v>0</v>
      </c>
      <c r="AK98" s="78">
        <v>0</v>
      </c>
      <c r="AL98" s="78">
        <v>0</v>
      </c>
      <c r="AM98" s="81">
        <v>0</v>
      </c>
      <c r="AN98" s="78">
        <v>0</v>
      </c>
      <c r="AO98" s="82">
        <v>0</v>
      </c>
      <c r="AP98" s="78">
        <v>0</v>
      </c>
      <c r="AQ98" s="79">
        <v>0</v>
      </c>
      <c r="AR98" s="79">
        <v>0</v>
      </c>
      <c r="AS98" s="82">
        <v>0</v>
      </c>
      <c r="AT98" s="78">
        <v>0</v>
      </c>
      <c r="AU98" s="82">
        <v>0</v>
      </c>
      <c r="AV98" s="81">
        <v>0</v>
      </c>
      <c r="AW98" s="78">
        <v>0</v>
      </c>
      <c r="AX98" s="82">
        <v>0</v>
      </c>
      <c r="AY98" s="78">
        <v>0</v>
      </c>
      <c r="AZ98" s="79">
        <v>0</v>
      </c>
      <c r="BA98" s="79">
        <v>0</v>
      </c>
      <c r="BB98" s="82">
        <v>0</v>
      </c>
      <c r="BC98" s="78">
        <v>0</v>
      </c>
      <c r="BD98" s="82">
        <v>0</v>
      </c>
      <c r="BE98" s="83">
        <v>0</v>
      </c>
      <c r="BF98" s="83">
        <v>0</v>
      </c>
      <c r="BG98" s="83">
        <v>0</v>
      </c>
      <c r="BH98" s="83">
        <v>0</v>
      </c>
      <c r="BI98" s="84">
        <v>0</v>
      </c>
      <c r="BJ98" s="84">
        <v>0</v>
      </c>
      <c r="BK98" s="83">
        <v>0</v>
      </c>
      <c r="BL98" s="84">
        <v>0</v>
      </c>
      <c r="BM98" s="84">
        <v>0</v>
      </c>
      <c r="BN98" s="185">
        <f t="shared" si="2"/>
        <v>0</v>
      </c>
      <c r="BO98" s="188">
        <f t="shared" si="3"/>
        <v>0</v>
      </c>
    </row>
    <row r="99" spans="1:67" ht="16.5">
      <c r="A99" s="6">
        <v>92</v>
      </c>
      <c r="B99" s="77" t="s">
        <v>277</v>
      </c>
      <c r="C99" s="78">
        <v>0</v>
      </c>
      <c r="D99" s="79">
        <v>0</v>
      </c>
      <c r="E99" s="79">
        <v>0</v>
      </c>
      <c r="F99" s="78">
        <v>0</v>
      </c>
      <c r="G99" s="79">
        <v>0</v>
      </c>
      <c r="H99" s="79">
        <v>0</v>
      </c>
      <c r="I99" s="80">
        <v>0</v>
      </c>
      <c r="J99" s="80">
        <v>0</v>
      </c>
      <c r="K99" s="80">
        <v>0</v>
      </c>
      <c r="L99" s="81">
        <v>0</v>
      </c>
      <c r="M99" s="78">
        <v>0</v>
      </c>
      <c r="N99" s="78">
        <v>0</v>
      </c>
      <c r="O99" s="78">
        <v>0</v>
      </c>
      <c r="P99" s="79">
        <v>0</v>
      </c>
      <c r="Q99" s="79">
        <v>0</v>
      </c>
      <c r="R99" s="80">
        <v>0</v>
      </c>
      <c r="S99" s="80">
        <v>0</v>
      </c>
      <c r="T99" s="80">
        <v>0</v>
      </c>
      <c r="U99" s="81">
        <v>0</v>
      </c>
      <c r="V99" s="78">
        <v>0</v>
      </c>
      <c r="W99" s="78">
        <v>0</v>
      </c>
      <c r="X99" s="78">
        <v>0</v>
      </c>
      <c r="Y99" s="79">
        <v>0</v>
      </c>
      <c r="Z99" s="79">
        <v>0</v>
      </c>
      <c r="AA99" s="80">
        <v>0</v>
      </c>
      <c r="AB99" s="80">
        <v>0</v>
      </c>
      <c r="AC99" s="80">
        <v>0</v>
      </c>
      <c r="AD99" s="81">
        <v>0</v>
      </c>
      <c r="AE99" s="78">
        <v>0</v>
      </c>
      <c r="AF99" s="78">
        <v>0</v>
      </c>
      <c r="AG99" s="78">
        <v>0</v>
      </c>
      <c r="AH99" s="79">
        <v>0</v>
      </c>
      <c r="AI99" s="79">
        <v>0</v>
      </c>
      <c r="AJ99" s="78">
        <v>0</v>
      </c>
      <c r="AK99" s="78">
        <v>0</v>
      </c>
      <c r="AL99" s="78">
        <v>0</v>
      </c>
      <c r="AM99" s="81">
        <v>0</v>
      </c>
      <c r="AN99" s="78">
        <v>0</v>
      </c>
      <c r="AO99" s="82">
        <v>0</v>
      </c>
      <c r="AP99" s="78">
        <v>0</v>
      </c>
      <c r="AQ99" s="79">
        <v>0</v>
      </c>
      <c r="AR99" s="79">
        <v>0</v>
      </c>
      <c r="AS99" s="82">
        <v>0</v>
      </c>
      <c r="AT99" s="78">
        <v>0</v>
      </c>
      <c r="AU99" s="82">
        <v>0</v>
      </c>
      <c r="AV99" s="81">
        <v>0</v>
      </c>
      <c r="AW99" s="78">
        <v>0</v>
      </c>
      <c r="AX99" s="82">
        <v>0</v>
      </c>
      <c r="AY99" s="78">
        <v>0</v>
      </c>
      <c r="AZ99" s="79">
        <v>0</v>
      </c>
      <c r="BA99" s="79">
        <v>0</v>
      </c>
      <c r="BB99" s="82">
        <v>0</v>
      </c>
      <c r="BC99" s="78">
        <v>0</v>
      </c>
      <c r="BD99" s="82">
        <v>0</v>
      </c>
      <c r="BE99" s="83">
        <v>0</v>
      </c>
      <c r="BF99" s="83">
        <v>0</v>
      </c>
      <c r="BG99" s="83">
        <v>0</v>
      </c>
      <c r="BH99" s="83">
        <v>0</v>
      </c>
      <c r="BI99" s="84">
        <v>0</v>
      </c>
      <c r="BJ99" s="84">
        <v>0</v>
      </c>
      <c r="BK99" s="83">
        <v>0</v>
      </c>
      <c r="BL99" s="84">
        <v>0</v>
      </c>
      <c r="BM99" s="84">
        <v>0</v>
      </c>
      <c r="BN99" s="185">
        <f t="shared" si="2"/>
        <v>0</v>
      </c>
      <c r="BO99" s="188">
        <f t="shared" si="3"/>
        <v>0</v>
      </c>
    </row>
    <row r="100" spans="1:67" ht="16.5">
      <c r="A100" s="6">
        <v>93</v>
      </c>
      <c r="B100" s="77" t="s">
        <v>278</v>
      </c>
      <c r="C100" s="78">
        <v>0</v>
      </c>
      <c r="D100" s="79">
        <v>0</v>
      </c>
      <c r="E100" s="79">
        <v>0</v>
      </c>
      <c r="F100" s="78">
        <v>0</v>
      </c>
      <c r="G100" s="79">
        <v>0</v>
      </c>
      <c r="H100" s="79">
        <v>0</v>
      </c>
      <c r="I100" s="80">
        <v>0</v>
      </c>
      <c r="J100" s="80">
        <v>0</v>
      </c>
      <c r="K100" s="80">
        <v>0</v>
      </c>
      <c r="L100" s="81">
        <v>0</v>
      </c>
      <c r="M100" s="78">
        <v>0</v>
      </c>
      <c r="N100" s="78">
        <v>0</v>
      </c>
      <c r="O100" s="78">
        <v>0</v>
      </c>
      <c r="P100" s="79">
        <v>0</v>
      </c>
      <c r="Q100" s="79">
        <v>0</v>
      </c>
      <c r="R100" s="80">
        <v>0</v>
      </c>
      <c r="S100" s="80">
        <v>0</v>
      </c>
      <c r="T100" s="80">
        <v>0</v>
      </c>
      <c r="U100" s="81">
        <v>0</v>
      </c>
      <c r="V100" s="78">
        <v>0</v>
      </c>
      <c r="W100" s="78">
        <v>0</v>
      </c>
      <c r="X100" s="78">
        <v>0</v>
      </c>
      <c r="Y100" s="79">
        <v>0</v>
      </c>
      <c r="Z100" s="79">
        <v>0</v>
      </c>
      <c r="AA100" s="80">
        <v>0</v>
      </c>
      <c r="AB100" s="80">
        <v>0</v>
      </c>
      <c r="AC100" s="80">
        <v>0</v>
      </c>
      <c r="AD100" s="81">
        <v>0</v>
      </c>
      <c r="AE100" s="78">
        <v>0</v>
      </c>
      <c r="AF100" s="78">
        <v>0</v>
      </c>
      <c r="AG100" s="78">
        <v>0</v>
      </c>
      <c r="AH100" s="79">
        <v>0</v>
      </c>
      <c r="AI100" s="79">
        <v>0</v>
      </c>
      <c r="AJ100" s="78">
        <v>0</v>
      </c>
      <c r="AK100" s="78">
        <v>0</v>
      </c>
      <c r="AL100" s="78">
        <v>0</v>
      </c>
      <c r="AM100" s="81">
        <v>0</v>
      </c>
      <c r="AN100" s="78">
        <v>0</v>
      </c>
      <c r="AO100" s="82">
        <v>0</v>
      </c>
      <c r="AP100" s="78">
        <v>0</v>
      </c>
      <c r="AQ100" s="79">
        <v>0</v>
      </c>
      <c r="AR100" s="79">
        <v>0</v>
      </c>
      <c r="AS100" s="82">
        <v>0</v>
      </c>
      <c r="AT100" s="78">
        <v>0</v>
      </c>
      <c r="AU100" s="82">
        <v>0</v>
      </c>
      <c r="AV100" s="81">
        <v>0</v>
      </c>
      <c r="AW100" s="78">
        <v>0</v>
      </c>
      <c r="AX100" s="82">
        <v>0</v>
      </c>
      <c r="AY100" s="78">
        <v>0</v>
      </c>
      <c r="AZ100" s="79">
        <v>0</v>
      </c>
      <c r="BA100" s="79">
        <v>0</v>
      </c>
      <c r="BB100" s="82">
        <v>0</v>
      </c>
      <c r="BC100" s="78">
        <v>0</v>
      </c>
      <c r="BD100" s="82">
        <v>0</v>
      </c>
      <c r="BE100" s="83">
        <v>0</v>
      </c>
      <c r="BF100" s="83">
        <v>0</v>
      </c>
      <c r="BG100" s="83">
        <v>0</v>
      </c>
      <c r="BH100" s="83">
        <v>0</v>
      </c>
      <c r="BI100" s="84">
        <v>0</v>
      </c>
      <c r="BJ100" s="84">
        <v>0</v>
      </c>
      <c r="BK100" s="83">
        <v>0</v>
      </c>
      <c r="BL100" s="84">
        <v>0</v>
      </c>
      <c r="BM100" s="84">
        <v>0</v>
      </c>
      <c r="BN100" s="185">
        <f t="shared" si="2"/>
        <v>0</v>
      </c>
      <c r="BO100" s="188">
        <f t="shared" si="3"/>
        <v>0</v>
      </c>
    </row>
    <row r="101" spans="1:67" ht="16.5">
      <c r="A101" s="6">
        <v>94</v>
      </c>
      <c r="B101" s="77" t="s">
        <v>279</v>
      </c>
      <c r="C101" s="78">
        <v>0</v>
      </c>
      <c r="D101" s="79">
        <v>0</v>
      </c>
      <c r="E101" s="79">
        <v>0</v>
      </c>
      <c r="F101" s="78">
        <v>1</v>
      </c>
      <c r="G101" s="79">
        <v>4.6840000000000002</v>
      </c>
      <c r="H101" s="79">
        <v>28.103999999999999</v>
      </c>
      <c r="I101" s="80">
        <v>1</v>
      </c>
      <c r="J101" s="80">
        <v>4.6840000000000002</v>
      </c>
      <c r="K101" s="80">
        <v>28.103999999999999</v>
      </c>
      <c r="L101" s="81">
        <v>0</v>
      </c>
      <c r="M101" s="78">
        <v>0</v>
      </c>
      <c r="N101" s="78">
        <v>0</v>
      </c>
      <c r="O101" s="78">
        <v>1</v>
      </c>
      <c r="P101" s="79">
        <v>4.6840000000000002</v>
      </c>
      <c r="Q101" s="79">
        <v>28.103999999999999</v>
      </c>
      <c r="R101" s="80">
        <v>1</v>
      </c>
      <c r="S101" s="80">
        <v>4.6840000000000002</v>
      </c>
      <c r="T101" s="80">
        <v>28.103999999999999</v>
      </c>
      <c r="U101" s="81">
        <v>0</v>
      </c>
      <c r="V101" s="78">
        <v>0</v>
      </c>
      <c r="W101" s="78">
        <v>0</v>
      </c>
      <c r="X101" s="78">
        <v>0</v>
      </c>
      <c r="Y101" s="79">
        <v>0</v>
      </c>
      <c r="Z101" s="79">
        <v>0</v>
      </c>
      <c r="AA101" s="80">
        <v>0</v>
      </c>
      <c r="AB101" s="80">
        <v>0</v>
      </c>
      <c r="AC101" s="80">
        <v>0</v>
      </c>
      <c r="AD101" s="81">
        <v>0</v>
      </c>
      <c r="AE101" s="78">
        <v>0</v>
      </c>
      <c r="AF101" s="78">
        <v>0</v>
      </c>
      <c r="AG101" s="78">
        <v>0</v>
      </c>
      <c r="AH101" s="79">
        <v>0</v>
      </c>
      <c r="AI101" s="79">
        <v>0</v>
      </c>
      <c r="AJ101" s="78">
        <v>0</v>
      </c>
      <c r="AK101" s="78">
        <v>0</v>
      </c>
      <c r="AL101" s="78">
        <v>0</v>
      </c>
      <c r="AM101" s="81">
        <v>0</v>
      </c>
      <c r="AN101" s="78">
        <v>0</v>
      </c>
      <c r="AO101" s="82">
        <v>0</v>
      </c>
      <c r="AP101" s="78">
        <v>0</v>
      </c>
      <c r="AQ101" s="79">
        <v>0</v>
      </c>
      <c r="AR101" s="79">
        <v>0</v>
      </c>
      <c r="AS101" s="82">
        <v>0</v>
      </c>
      <c r="AT101" s="78">
        <v>0</v>
      </c>
      <c r="AU101" s="82">
        <v>0</v>
      </c>
      <c r="AV101" s="81">
        <v>0</v>
      </c>
      <c r="AW101" s="78">
        <v>0</v>
      </c>
      <c r="AX101" s="82">
        <v>0</v>
      </c>
      <c r="AY101" s="78">
        <v>0</v>
      </c>
      <c r="AZ101" s="79">
        <v>0</v>
      </c>
      <c r="BA101" s="79">
        <v>0</v>
      </c>
      <c r="BB101" s="82">
        <v>0</v>
      </c>
      <c r="BC101" s="78">
        <v>0</v>
      </c>
      <c r="BD101" s="82">
        <v>0</v>
      </c>
      <c r="BE101" s="83">
        <v>0</v>
      </c>
      <c r="BF101" s="83">
        <v>0</v>
      </c>
      <c r="BG101" s="83">
        <v>0</v>
      </c>
      <c r="BH101" s="83">
        <v>1</v>
      </c>
      <c r="BI101" s="84">
        <v>4.6840000000000002</v>
      </c>
      <c r="BJ101" s="84">
        <v>28.103999999999999</v>
      </c>
      <c r="BK101" s="83">
        <v>1</v>
      </c>
      <c r="BL101" s="84">
        <v>4.6840000000000002</v>
      </c>
      <c r="BM101" s="84">
        <v>28.103999999999999</v>
      </c>
      <c r="BN101" s="185">
        <f t="shared" si="2"/>
        <v>14.052</v>
      </c>
      <c r="BO101" s="188">
        <f t="shared" si="3"/>
        <v>14.1</v>
      </c>
    </row>
    <row r="102" spans="1:67" ht="16.5">
      <c r="A102" s="6">
        <v>95</v>
      </c>
      <c r="B102" s="77" t="s">
        <v>280</v>
      </c>
      <c r="C102" s="78">
        <v>0</v>
      </c>
      <c r="D102" s="79">
        <v>0</v>
      </c>
      <c r="E102" s="79">
        <v>0</v>
      </c>
      <c r="F102" s="78">
        <v>1</v>
      </c>
      <c r="G102" s="79">
        <v>4.6840000000000002</v>
      </c>
      <c r="H102" s="79">
        <v>28.103999999999999</v>
      </c>
      <c r="I102" s="80">
        <v>1</v>
      </c>
      <c r="J102" s="80">
        <v>4.6840000000000002</v>
      </c>
      <c r="K102" s="80">
        <v>28.103999999999999</v>
      </c>
      <c r="L102" s="81">
        <v>0</v>
      </c>
      <c r="M102" s="78">
        <v>0</v>
      </c>
      <c r="N102" s="78">
        <v>0</v>
      </c>
      <c r="O102" s="78">
        <v>1</v>
      </c>
      <c r="P102" s="79">
        <v>4.6840000000000002</v>
      </c>
      <c r="Q102" s="79">
        <v>28.103999999999999</v>
      </c>
      <c r="R102" s="80">
        <v>1</v>
      </c>
      <c r="S102" s="80">
        <v>4.6840000000000002</v>
      </c>
      <c r="T102" s="80">
        <v>28.103999999999999</v>
      </c>
      <c r="U102" s="81">
        <v>0</v>
      </c>
      <c r="V102" s="78">
        <v>0</v>
      </c>
      <c r="W102" s="78">
        <v>0</v>
      </c>
      <c r="X102" s="78">
        <v>0</v>
      </c>
      <c r="Y102" s="79">
        <v>0</v>
      </c>
      <c r="Z102" s="79">
        <v>0</v>
      </c>
      <c r="AA102" s="80">
        <v>0</v>
      </c>
      <c r="AB102" s="80">
        <v>0</v>
      </c>
      <c r="AC102" s="80">
        <v>0</v>
      </c>
      <c r="AD102" s="81">
        <v>0</v>
      </c>
      <c r="AE102" s="78">
        <v>0</v>
      </c>
      <c r="AF102" s="78">
        <v>0</v>
      </c>
      <c r="AG102" s="78">
        <v>0</v>
      </c>
      <c r="AH102" s="79">
        <v>0</v>
      </c>
      <c r="AI102" s="79">
        <v>0</v>
      </c>
      <c r="AJ102" s="78">
        <v>0</v>
      </c>
      <c r="AK102" s="78">
        <v>0</v>
      </c>
      <c r="AL102" s="78">
        <v>0</v>
      </c>
      <c r="AM102" s="81">
        <v>0</v>
      </c>
      <c r="AN102" s="78">
        <v>0</v>
      </c>
      <c r="AO102" s="82">
        <v>0</v>
      </c>
      <c r="AP102" s="78">
        <v>0</v>
      </c>
      <c r="AQ102" s="79">
        <v>0</v>
      </c>
      <c r="AR102" s="79">
        <v>0</v>
      </c>
      <c r="AS102" s="82">
        <v>0</v>
      </c>
      <c r="AT102" s="78">
        <v>0</v>
      </c>
      <c r="AU102" s="82">
        <v>0</v>
      </c>
      <c r="AV102" s="81">
        <v>0</v>
      </c>
      <c r="AW102" s="78">
        <v>0</v>
      </c>
      <c r="AX102" s="82">
        <v>0</v>
      </c>
      <c r="AY102" s="78">
        <v>0</v>
      </c>
      <c r="AZ102" s="79">
        <v>0</v>
      </c>
      <c r="BA102" s="79">
        <v>0</v>
      </c>
      <c r="BB102" s="82">
        <v>0</v>
      </c>
      <c r="BC102" s="78">
        <v>0</v>
      </c>
      <c r="BD102" s="82">
        <v>0</v>
      </c>
      <c r="BE102" s="83">
        <v>0</v>
      </c>
      <c r="BF102" s="83">
        <v>0</v>
      </c>
      <c r="BG102" s="83">
        <v>0</v>
      </c>
      <c r="BH102" s="83">
        <v>1</v>
      </c>
      <c r="BI102" s="84">
        <v>4.6840000000000002</v>
      </c>
      <c r="BJ102" s="84">
        <v>28.103999999999999</v>
      </c>
      <c r="BK102" s="83">
        <v>1</v>
      </c>
      <c r="BL102" s="84">
        <v>4.6840000000000002</v>
      </c>
      <c r="BM102" s="84">
        <v>28.103999999999999</v>
      </c>
      <c r="BN102" s="185">
        <f t="shared" si="2"/>
        <v>14.052</v>
      </c>
      <c r="BO102" s="188">
        <f t="shared" si="3"/>
        <v>14.1</v>
      </c>
    </row>
    <row r="103" spans="1:67" ht="16.5">
      <c r="A103" s="6">
        <v>96</v>
      </c>
      <c r="B103" s="77" t="s">
        <v>281</v>
      </c>
      <c r="C103" s="78">
        <v>0</v>
      </c>
      <c r="D103" s="79">
        <v>0</v>
      </c>
      <c r="E103" s="79">
        <v>0</v>
      </c>
      <c r="F103" s="78">
        <v>0</v>
      </c>
      <c r="G103" s="79">
        <v>0</v>
      </c>
      <c r="H103" s="79">
        <v>0</v>
      </c>
      <c r="I103" s="80">
        <v>0</v>
      </c>
      <c r="J103" s="80">
        <v>0</v>
      </c>
      <c r="K103" s="80">
        <v>0</v>
      </c>
      <c r="L103" s="81">
        <v>0</v>
      </c>
      <c r="M103" s="78">
        <v>0</v>
      </c>
      <c r="N103" s="78">
        <v>0</v>
      </c>
      <c r="O103" s="78">
        <v>0</v>
      </c>
      <c r="P103" s="79">
        <v>0</v>
      </c>
      <c r="Q103" s="79">
        <v>0</v>
      </c>
      <c r="R103" s="80">
        <v>0</v>
      </c>
      <c r="S103" s="80">
        <v>0</v>
      </c>
      <c r="T103" s="80">
        <v>0</v>
      </c>
      <c r="U103" s="81">
        <v>0</v>
      </c>
      <c r="V103" s="78">
        <v>0</v>
      </c>
      <c r="W103" s="78">
        <v>0</v>
      </c>
      <c r="X103" s="78">
        <v>0</v>
      </c>
      <c r="Y103" s="79">
        <v>0</v>
      </c>
      <c r="Z103" s="79">
        <v>0</v>
      </c>
      <c r="AA103" s="80">
        <v>0</v>
      </c>
      <c r="AB103" s="80">
        <v>0</v>
      </c>
      <c r="AC103" s="80">
        <v>0</v>
      </c>
      <c r="AD103" s="81">
        <v>0</v>
      </c>
      <c r="AE103" s="78">
        <v>0</v>
      </c>
      <c r="AF103" s="78">
        <v>0</v>
      </c>
      <c r="AG103" s="78">
        <v>0</v>
      </c>
      <c r="AH103" s="79">
        <v>0</v>
      </c>
      <c r="AI103" s="79">
        <v>0</v>
      </c>
      <c r="AJ103" s="78">
        <v>0</v>
      </c>
      <c r="AK103" s="78">
        <v>0</v>
      </c>
      <c r="AL103" s="78">
        <v>0</v>
      </c>
      <c r="AM103" s="81">
        <v>0</v>
      </c>
      <c r="AN103" s="78">
        <v>0</v>
      </c>
      <c r="AO103" s="82">
        <v>0</v>
      </c>
      <c r="AP103" s="78">
        <v>0</v>
      </c>
      <c r="AQ103" s="79">
        <v>0</v>
      </c>
      <c r="AR103" s="79">
        <v>0</v>
      </c>
      <c r="AS103" s="82">
        <v>0</v>
      </c>
      <c r="AT103" s="78">
        <v>0</v>
      </c>
      <c r="AU103" s="82">
        <v>0</v>
      </c>
      <c r="AV103" s="81">
        <v>0</v>
      </c>
      <c r="AW103" s="78">
        <v>0</v>
      </c>
      <c r="AX103" s="82">
        <v>0</v>
      </c>
      <c r="AY103" s="78">
        <v>0</v>
      </c>
      <c r="AZ103" s="79">
        <v>0</v>
      </c>
      <c r="BA103" s="79">
        <v>0</v>
      </c>
      <c r="BB103" s="82">
        <v>0</v>
      </c>
      <c r="BC103" s="78">
        <v>0</v>
      </c>
      <c r="BD103" s="82">
        <v>0</v>
      </c>
      <c r="BE103" s="83">
        <v>0</v>
      </c>
      <c r="BF103" s="83">
        <v>0</v>
      </c>
      <c r="BG103" s="83">
        <v>0</v>
      </c>
      <c r="BH103" s="83">
        <v>0</v>
      </c>
      <c r="BI103" s="84">
        <v>0</v>
      </c>
      <c r="BJ103" s="84">
        <v>0</v>
      </c>
      <c r="BK103" s="83">
        <v>0</v>
      </c>
      <c r="BL103" s="84">
        <v>0</v>
      </c>
      <c r="BM103" s="84">
        <v>0</v>
      </c>
      <c r="BN103" s="185">
        <f t="shared" si="2"/>
        <v>0</v>
      </c>
      <c r="BO103" s="188">
        <f t="shared" si="3"/>
        <v>0</v>
      </c>
    </row>
    <row r="104" spans="1:67" ht="16.5">
      <c r="A104" s="6">
        <v>97</v>
      </c>
      <c r="B104" s="77" t="s">
        <v>282</v>
      </c>
      <c r="C104" s="78">
        <v>0</v>
      </c>
      <c r="D104" s="79">
        <v>0</v>
      </c>
      <c r="E104" s="79">
        <v>0</v>
      </c>
      <c r="F104" s="78">
        <v>1</v>
      </c>
      <c r="G104" s="79">
        <v>4.6840000000000002</v>
      </c>
      <c r="H104" s="79">
        <v>28.103999999999999</v>
      </c>
      <c r="I104" s="80">
        <v>1</v>
      </c>
      <c r="J104" s="80">
        <v>4.6840000000000002</v>
      </c>
      <c r="K104" s="80">
        <v>28.103999999999999</v>
      </c>
      <c r="L104" s="81">
        <v>0</v>
      </c>
      <c r="M104" s="78">
        <v>0</v>
      </c>
      <c r="N104" s="78">
        <v>0</v>
      </c>
      <c r="O104" s="78">
        <v>0</v>
      </c>
      <c r="P104" s="79">
        <v>0</v>
      </c>
      <c r="Q104" s="79">
        <v>0</v>
      </c>
      <c r="R104" s="80">
        <v>0</v>
      </c>
      <c r="S104" s="80">
        <v>0</v>
      </c>
      <c r="T104" s="80">
        <v>0</v>
      </c>
      <c r="U104" s="81">
        <v>0</v>
      </c>
      <c r="V104" s="78">
        <v>0</v>
      </c>
      <c r="W104" s="78">
        <v>0</v>
      </c>
      <c r="X104" s="78">
        <v>0</v>
      </c>
      <c r="Y104" s="79">
        <v>0</v>
      </c>
      <c r="Z104" s="79">
        <v>0</v>
      </c>
      <c r="AA104" s="80">
        <v>0</v>
      </c>
      <c r="AB104" s="80">
        <v>0</v>
      </c>
      <c r="AC104" s="80">
        <v>0</v>
      </c>
      <c r="AD104" s="81">
        <v>0</v>
      </c>
      <c r="AE104" s="78">
        <v>0</v>
      </c>
      <c r="AF104" s="78">
        <v>0</v>
      </c>
      <c r="AG104" s="78">
        <v>0</v>
      </c>
      <c r="AH104" s="79">
        <v>0</v>
      </c>
      <c r="AI104" s="79">
        <v>0</v>
      </c>
      <c r="AJ104" s="78">
        <v>0</v>
      </c>
      <c r="AK104" s="78">
        <v>0</v>
      </c>
      <c r="AL104" s="78">
        <v>0</v>
      </c>
      <c r="AM104" s="81">
        <v>0</v>
      </c>
      <c r="AN104" s="78">
        <v>0</v>
      </c>
      <c r="AO104" s="82">
        <v>0</v>
      </c>
      <c r="AP104" s="78">
        <v>0</v>
      </c>
      <c r="AQ104" s="79">
        <v>0</v>
      </c>
      <c r="AR104" s="79">
        <v>0</v>
      </c>
      <c r="AS104" s="82">
        <v>0</v>
      </c>
      <c r="AT104" s="78">
        <v>0</v>
      </c>
      <c r="AU104" s="82">
        <v>0</v>
      </c>
      <c r="AV104" s="81">
        <v>0</v>
      </c>
      <c r="AW104" s="78">
        <v>0</v>
      </c>
      <c r="AX104" s="82">
        <v>0</v>
      </c>
      <c r="AY104" s="78">
        <v>0</v>
      </c>
      <c r="AZ104" s="79">
        <v>0</v>
      </c>
      <c r="BA104" s="79">
        <v>0</v>
      </c>
      <c r="BB104" s="82">
        <v>0</v>
      </c>
      <c r="BC104" s="78">
        <v>0</v>
      </c>
      <c r="BD104" s="82">
        <v>0</v>
      </c>
      <c r="BE104" s="83">
        <v>0</v>
      </c>
      <c r="BF104" s="83">
        <v>0</v>
      </c>
      <c r="BG104" s="83">
        <v>0</v>
      </c>
      <c r="BH104" s="83">
        <v>1</v>
      </c>
      <c r="BI104" s="84">
        <v>4.6840000000000002</v>
      </c>
      <c r="BJ104" s="84">
        <v>28.103999999999999</v>
      </c>
      <c r="BK104" s="83">
        <v>1</v>
      </c>
      <c r="BL104" s="84">
        <v>4.6840000000000002</v>
      </c>
      <c r="BM104" s="84">
        <v>28.103999999999999</v>
      </c>
      <c r="BN104" s="185">
        <f t="shared" si="2"/>
        <v>14.052</v>
      </c>
      <c r="BO104" s="188">
        <f t="shared" si="3"/>
        <v>14.1</v>
      </c>
    </row>
    <row r="105" spans="1:67" ht="16.5">
      <c r="A105" s="6">
        <v>98</v>
      </c>
      <c r="B105" s="85" t="s">
        <v>283</v>
      </c>
      <c r="C105" s="78">
        <v>0</v>
      </c>
      <c r="D105" s="79">
        <v>0</v>
      </c>
      <c r="E105" s="79">
        <v>0</v>
      </c>
      <c r="F105" s="78">
        <v>1</v>
      </c>
      <c r="G105" s="79">
        <v>4.6840000000000002</v>
      </c>
      <c r="H105" s="79">
        <v>28.103999999999999</v>
      </c>
      <c r="I105" s="80">
        <v>1</v>
      </c>
      <c r="J105" s="80">
        <v>4.6840000000000002</v>
      </c>
      <c r="K105" s="80">
        <v>28.103999999999999</v>
      </c>
      <c r="L105" s="81">
        <v>0</v>
      </c>
      <c r="M105" s="78">
        <v>0</v>
      </c>
      <c r="N105" s="78">
        <v>0</v>
      </c>
      <c r="O105" s="78">
        <v>0</v>
      </c>
      <c r="P105" s="79">
        <v>0</v>
      </c>
      <c r="Q105" s="79">
        <v>0</v>
      </c>
      <c r="R105" s="80">
        <v>0</v>
      </c>
      <c r="S105" s="80">
        <v>0</v>
      </c>
      <c r="T105" s="80">
        <v>0</v>
      </c>
      <c r="U105" s="81">
        <v>0</v>
      </c>
      <c r="V105" s="78">
        <v>0</v>
      </c>
      <c r="W105" s="78">
        <v>0</v>
      </c>
      <c r="X105" s="78">
        <v>0</v>
      </c>
      <c r="Y105" s="79">
        <v>0</v>
      </c>
      <c r="Z105" s="79">
        <v>0</v>
      </c>
      <c r="AA105" s="80">
        <v>0</v>
      </c>
      <c r="AB105" s="80">
        <v>0</v>
      </c>
      <c r="AC105" s="80">
        <v>0</v>
      </c>
      <c r="AD105" s="81">
        <v>0</v>
      </c>
      <c r="AE105" s="78">
        <v>0</v>
      </c>
      <c r="AF105" s="78">
        <v>0</v>
      </c>
      <c r="AG105" s="78">
        <v>0</v>
      </c>
      <c r="AH105" s="79">
        <v>0</v>
      </c>
      <c r="AI105" s="79">
        <v>0</v>
      </c>
      <c r="AJ105" s="78">
        <v>0</v>
      </c>
      <c r="AK105" s="78">
        <v>0</v>
      </c>
      <c r="AL105" s="78">
        <v>0</v>
      </c>
      <c r="AM105" s="81">
        <v>0</v>
      </c>
      <c r="AN105" s="78">
        <v>0</v>
      </c>
      <c r="AO105" s="82">
        <v>0</v>
      </c>
      <c r="AP105" s="78">
        <v>0</v>
      </c>
      <c r="AQ105" s="79">
        <v>0</v>
      </c>
      <c r="AR105" s="79">
        <v>0</v>
      </c>
      <c r="AS105" s="82">
        <v>0</v>
      </c>
      <c r="AT105" s="78">
        <v>0</v>
      </c>
      <c r="AU105" s="82">
        <v>0</v>
      </c>
      <c r="AV105" s="81">
        <v>0</v>
      </c>
      <c r="AW105" s="78">
        <v>0</v>
      </c>
      <c r="AX105" s="82">
        <v>0</v>
      </c>
      <c r="AY105" s="78">
        <v>0</v>
      </c>
      <c r="AZ105" s="79">
        <v>0</v>
      </c>
      <c r="BA105" s="79">
        <v>0</v>
      </c>
      <c r="BB105" s="82">
        <v>0</v>
      </c>
      <c r="BC105" s="78">
        <v>0</v>
      </c>
      <c r="BD105" s="82">
        <v>0</v>
      </c>
      <c r="BE105" s="83">
        <v>0</v>
      </c>
      <c r="BF105" s="83">
        <v>0</v>
      </c>
      <c r="BG105" s="83">
        <v>0</v>
      </c>
      <c r="BH105" s="83">
        <v>1</v>
      </c>
      <c r="BI105" s="84">
        <v>4.6840000000000002</v>
      </c>
      <c r="BJ105" s="84">
        <v>28.103999999999999</v>
      </c>
      <c r="BK105" s="83">
        <v>1</v>
      </c>
      <c r="BL105" s="84">
        <v>4.6840000000000002</v>
      </c>
      <c r="BM105" s="84">
        <v>28.103999999999999</v>
      </c>
      <c r="BN105" s="185">
        <f t="shared" si="2"/>
        <v>14.052</v>
      </c>
      <c r="BO105" s="188">
        <f t="shared" si="3"/>
        <v>14.1</v>
      </c>
    </row>
    <row r="106" spans="1:67" ht="16.5">
      <c r="A106" s="6">
        <v>99</v>
      </c>
      <c r="B106" s="77" t="s">
        <v>284</v>
      </c>
      <c r="C106" s="78">
        <v>0</v>
      </c>
      <c r="D106" s="79">
        <v>0</v>
      </c>
      <c r="E106" s="79">
        <v>0</v>
      </c>
      <c r="F106" s="78">
        <v>0</v>
      </c>
      <c r="G106" s="79">
        <v>0</v>
      </c>
      <c r="H106" s="79">
        <v>0</v>
      </c>
      <c r="I106" s="80">
        <v>0</v>
      </c>
      <c r="J106" s="80">
        <v>0</v>
      </c>
      <c r="K106" s="80">
        <v>0</v>
      </c>
      <c r="L106" s="81">
        <v>0</v>
      </c>
      <c r="M106" s="78">
        <v>0</v>
      </c>
      <c r="N106" s="78">
        <v>0</v>
      </c>
      <c r="O106" s="78">
        <v>0</v>
      </c>
      <c r="P106" s="79">
        <v>0</v>
      </c>
      <c r="Q106" s="79">
        <v>0</v>
      </c>
      <c r="R106" s="80">
        <v>0</v>
      </c>
      <c r="S106" s="80">
        <v>0</v>
      </c>
      <c r="T106" s="80">
        <v>0</v>
      </c>
      <c r="U106" s="81">
        <v>0</v>
      </c>
      <c r="V106" s="78">
        <v>0</v>
      </c>
      <c r="W106" s="78">
        <v>0</v>
      </c>
      <c r="X106" s="78">
        <v>0</v>
      </c>
      <c r="Y106" s="79">
        <v>0</v>
      </c>
      <c r="Z106" s="79">
        <v>0</v>
      </c>
      <c r="AA106" s="80">
        <v>0</v>
      </c>
      <c r="AB106" s="80">
        <v>0</v>
      </c>
      <c r="AC106" s="80">
        <v>0</v>
      </c>
      <c r="AD106" s="81">
        <v>0</v>
      </c>
      <c r="AE106" s="78">
        <v>0</v>
      </c>
      <c r="AF106" s="78">
        <v>0</v>
      </c>
      <c r="AG106" s="78">
        <v>0</v>
      </c>
      <c r="AH106" s="79">
        <v>0</v>
      </c>
      <c r="AI106" s="79">
        <v>0</v>
      </c>
      <c r="AJ106" s="78">
        <v>0</v>
      </c>
      <c r="AK106" s="78">
        <v>0</v>
      </c>
      <c r="AL106" s="78">
        <v>0</v>
      </c>
      <c r="AM106" s="81">
        <v>0</v>
      </c>
      <c r="AN106" s="78">
        <v>0</v>
      </c>
      <c r="AO106" s="82">
        <v>0</v>
      </c>
      <c r="AP106" s="78">
        <v>0</v>
      </c>
      <c r="AQ106" s="79">
        <v>0</v>
      </c>
      <c r="AR106" s="79">
        <v>0</v>
      </c>
      <c r="AS106" s="82">
        <v>0</v>
      </c>
      <c r="AT106" s="78">
        <v>0</v>
      </c>
      <c r="AU106" s="82">
        <v>0</v>
      </c>
      <c r="AV106" s="81">
        <v>0</v>
      </c>
      <c r="AW106" s="78">
        <v>0</v>
      </c>
      <c r="AX106" s="82">
        <v>0</v>
      </c>
      <c r="AY106" s="78">
        <v>0</v>
      </c>
      <c r="AZ106" s="79">
        <v>0</v>
      </c>
      <c r="BA106" s="79">
        <v>0</v>
      </c>
      <c r="BB106" s="82">
        <v>0</v>
      </c>
      <c r="BC106" s="78">
        <v>0</v>
      </c>
      <c r="BD106" s="82">
        <v>0</v>
      </c>
      <c r="BE106" s="83">
        <v>0</v>
      </c>
      <c r="BF106" s="83">
        <v>0</v>
      </c>
      <c r="BG106" s="83">
        <v>0</v>
      </c>
      <c r="BH106" s="83">
        <v>0</v>
      </c>
      <c r="BI106" s="84">
        <v>0</v>
      </c>
      <c r="BJ106" s="84">
        <v>0</v>
      </c>
      <c r="BK106" s="83">
        <v>0</v>
      </c>
      <c r="BL106" s="84">
        <v>0</v>
      </c>
      <c r="BM106" s="84">
        <v>0</v>
      </c>
      <c r="BN106" s="185">
        <f t="shared" si="2"/>
        <v>0</v>
      </c>
      <c r="BO106" s="188">
        <f t="shared" si="3"/>
        <v>0</v>
      </c>
    </row>
    <row r="107" spans="1:67" ht="16.5">
      <c r="A107" s="6">
        <v>100</v>
      </c>
      <c r="B107" s="77" t="s">
        <v>285</v>
      </c>
      <c r="C107" s="78">
        <v>0</v>
      </c>
      <c r="D107" s="79">
        <v>0</v>
      </c>
      <c r="E107" s="79">
        <v>0</v>
      </c>
      <c r="F107" s="78">
        <v>0</v>
      </c>
      <c r="G107" s="79">
        <v>0</v>
      </c>
      <c r="H107" s="79">
        <v>0</v>
      </c>
      <c r="I107" s="80">
        <v>0</v>
      </c>
      <c r="J107" s="80">
        <v>0</v>
      </c>
      <c r="K107" s="80">
        <v>0</v>
      </c>
      <c r="L107" s="81">
        <v>0</v>
      </c>
      <c r="M107" s="78">
        <v>0</v>
      </c>
      <c r="N107" s="78">
        <v>0</v>
      </c>
      <c r="O107" s="78">
        <v>0</v>
      </c>
      <c r="P107" s="79">
        <v>0</v>
      </c>
      <c r="Q107" s="79">
        <v>0</v>
      </c>
      <c r="R107" s="80">
        <v>0</v>
      </c>
      <c r="S107" s="80">
        <v>0</v>
      </c>
      <c r="T107" s="80">
        <v>0</v>
      </c>
      <c r="U107" s="81">
        <v>0</v>
      </c>
      <c r="V107" s="78">
        <v>0</v>
      </c>
      <c r="W107" s="78">
        <v>0</v>
      </c>
      <c r="X107" s="78">
        <v>0</v>
      </c>
      <c r="Y107" s="79">
        <v>0</v>
      </c>
      <c r="Z107" s="79">
        <v>0</v>
      </c>
      <c r="AA107" s="80">
        <v>0</v>
      </c>
      <c r="AB107" s="80">
        <v>0</v>
      </c>
      <c r="AC107" s="80">
        <v>0</v>
      </c>
      <c r="AD107" s="81">
        <v>0</v>
      </c>
      <c r="AE107" s="78">
        <v>0</v>
      </c>
      <c r="AF107" s="78">
        <v>0</v>
      </c>
      <c r="AG107" s="78">
        <v>0</v>
      </c>
      <c r="AH107" s="79">
        <v>0</v>
      </c>
      <c r="AI107" s="79">
        <v>0</v>
      </c>
      <c r="AJ107" s="78">
        <v>0</v>
      </c>
      <c r="AK107" s="78">
        <v>0</v>
      </c>
      <c r="AL107" s="78">
        <v>0</v>
      </c>
      <c r="AM107" s="81">
        <v>0</v>
      </c>
      <c r="AN107" s="78">
        <v>0</v>
      </c>
      <c r="AO107" s="82">
        <v>0</v>
      </c>
      <c r="AP107" s="78">
        <v>0</v>
      </c>
      <c r="AQ107" s="79">
        <v>0</v>
      </c>
      <c r="AR107" s="79">
        <v>0</v>
      </c>
      <c r="AS107" s="82">
        <v>0</v>
      </c>
      <c r="AT107" s="78">
        <v>0</v>
      </c>
      <c r="AU107" s="82">
        <v>0</v>
      </c>
      <c r="AV107" s="81">
        <v>0</v>
      </c>
      <c r="AW107" s="78">
        <v>0</v>
      </c>
      <c r="AX107" s="82">
        <v>0</v>
      </c>
      <c r="AY107" s="78">
        <v>0</v>
      </c>
      <c r="AZ107" s="79">
        <v>0</v>
      </c>
      <c r="BA107" s="79">
        <v>0</v>
      </c>
      <c r="BB107" s="82">
        <v>0</v>
      </c>
      <c r="BC107" s="78">
        <v>0</v>
      </c>
      <c r="BD107" s="82">
        <v>0</v>
      </c>
      <c r="BE107" s="83">
        <v>0</v>
      </c>
      <c r="BF107" s="83">
        <v>0</v>
      </c>
      <c r="BG107" s="83">
        <v>0</v>
      </c>
      <c r="BH107" s="83">
        <v>0</v>
      </c>
      <c r="BI107" s="84">
        <v>0</v>
      </c>
      <c r="BJ107" s="84">
        <v>0</v>
      </c>
      <c r="BK107" s="83">
        <v>0</v>
      </c>
      <c r="BL107" s="84">
        <v>0</v>
      </c>
      <c r="BM107" s="84">
        <v>0</v>
      </c>
      <c r="BN107" s="185">
        <f t="shared" si="2"/>
        <v>0</v>
      </c>
      <c r="BO107" s="188">
        <f t="shared" si="3"/>
        <v>0</v>
      </c>
    </row>
    <row r="108" spans="1:67" ht="16.5">
      <c r="A108" s="6">
        <v>101</v>
      </c>
      <c r="B108" s="77" t="s">
        <v>286</v>
      </c>
      <c r="C108" s="78">
        <v>0</v>
      </c>
      <c r="D108" s="79">
        <v>0</v>
      </c>
      <c r="E108" s="79">
        <v>0</v>
      </c>
      <c r="F108" s="78">
        <v>1</v>
      </c>
      <c r="G108" s="79">
        <v>4.6840000000000002</v>
      </c>
      <c r="H108" s="79">
        <v>28.103999999999999</v>
      </c>
      <c r="I108" s="80">
        <v>1</v>
      </c>
      <c r="J108" s="80">
        <v>4.6840000000000002</v>
      </c>
      <c r="K108" s="80">
        <v>28.103999999999999</v>
      </c>
      <c r="L108" s="81">
        <v>0</v>
      </c>
      <c r="M108" s="78">
        <v>0</v>
      </c>
      <c r="N108" s="78">
        <v>0</v>
      </c>
      <c r="O108" s="78">
        <v>0</v>
      </c>
      <c r="P108" s="79">
        <v>0</v>
      </c>
      <c r="Q108" s="79">
        <v>0</v>
      </c>
      <c r="R108" s="80">
        <v>0</v>
      </c>
      <c r="S108" s="80">
        <v>0</v>
      </c>
      <c r="T108" s="80">
        <v>0</v>
      </c>
      <c r="U108" s="81">
        <v>0</v>
      </c>
      <c r="V108" s="78">
        <v>0</v>
      </c>
      <c r="W108" s="78">
        <v>0</v>
      </c>
      <c r="X108" s="78">
        <v>7</v>
      </c>
      <c r="Y108" s="79">
        <v>32.788000000000004</v>
      </c>
      <c r="Z108" s="79">
        <v>196.72800000000001</v>
      </c>
      <c r="AA108" s="80">
        <v>7</v>
      </c>
      <c r="AB108" s="80">
        <v>32.788000000000004</v>
      </c>
      <c r="AC108" s="80">
        <v>196.72800000000001</v>
      </c>
      <c r="AD108" s="81">
        <v>0</v>
      </c>
      <c r="AE108" s="78">
        <v>0</v>
      </c>
      <c r="AF108" s="78">
        <v>0</v>
      </c>
      <c r="AG108" s="78">
        <v>0</v>
      </c>
      <c r="AH108" s="79">
        <v>0</v>
      </c>
      <c r="AI108" s="79">
        <v>0</v>
      </c>
      <c r="AJ108" s="78">
        <v>0</v>
      </c>
      <c r="AK108" s="78">
        <v>0</v>
      </c>
      <c r="AL108" s="78">
        <v>0</v>
      </c>
      <c r="AM108" s="81">
        <v>0</v>
      </c>
      <c r="AN108" s="78">
        <v>0</v>
      </c>
      <c r="AO108" s="82">
        <v>0</v>
      </c>
      <c r="AP108" s="78">
        <v>0</v>
      </c>
      <c r="AQ108" s="79">
        <v>0</v>
      </c>
      <c r="AR108" s="79">
        <v>0</v>
      </c>
      <c r="AS108" s="82">
        <v>0</v>
      </c>
      <c r="AT108" s="78">
        <v>0</v>
      </c>
      <c r="AU108" s="82">
        <v>0</v>
      </c>
      <c r="AV108" s="81">
        <v>0</v>
      </c>
      <c r="AW108" s="78">
        <v>0</v>
      </c>
      <c r="AX108" s="82">
        <v>0</v>
      </c>
      <c r="AY108" s="78">
        <v>0</v>
      </c>
      <c r="AZ108" s="79">
        <v>0</v>
      </c>
      <c r="BA108" s="79">
        <v>0</v>
      </c>
      <c r="BB108" s="82">
        <v>0</v>
      </c>
      <c r="BC108" s="78">
        <v>0</v>
      </c>
      <c r="BD108" s="82">
        <v>0</v>
      </c>
      <c r="BE108" s="83">
        <v>0</v>
      </c>
      <c r="BF108" s="83">
        <v>0</v>
      </c>
      <c r="BG108" s="83">
        <v>0</v>
      </c>
      <c r="BH108" s="83">
        <v>8</v>
      </c>
      <c r="BI108" s="84">
        <v>37.472000000000001</v>
      </c>
      <c r="BJ108" s="84">
        <v>224.83199999999999</v>
      </c>
      <c r="BK108" s="83">
        <v>8</v>
      </c>
      <c r="BL108" s="84">
        <v>37.472000000000001</v>
      </c>
      <c r="BM108" s="84">
        <v>224.83199999999999</v>
      </c>
      <c r="BN108" s="185">
        <f t="shared" si="2"/>
        <v>112.416</v>
      </c>
      <c r="BO108" s="188">
        <f t="shared" si="3"/>
        <v>112.4</v>
      </c>
    </row>
    <row r="109" spans="1:67" ht="16.5">
      <c r="A109" s="6">
        <v>102</v>
      </c>
      <c r="B109" s="77" t="s">
        <v>287</v>
      </c>
      <c r="C109" s="78">
        <v>0</v>
      </c>
      <c r="D109" s="79">
        <v>0</v>
      </c>
      <c r="E109" s="79">
        <v>0</v>
      </c>
      <c r="F109" s="78">
        <v>0</v>
      </c>
      <c r="G109" s="79">
        <v>0</v>
      </c>
      <c r="H109" s="79">
        <v>0</v>
      </c>
      <c r="I109" s="80">
        <v>0</v>
      </c>
      <c r="J109" s="80">
        <v>0</v>
      </c>
      <c r="K109" s="80">
        <v>0</v>
      </c>
      <c r="L109" s="81">
        <v>0</v>
      </c>
      <c r="M109" s="78">
        <v>0</v>
      </c>
      <c r="N109" s="78">
        <v>0</v>
      </c>
      <c r="O109" s="78">
        <v>0</v>
      </c>
      <c r="P109" s="79">
        <v>0</v>
      </c>
      <c r="Q109" s="79">
        <v>0</v>
      </c>
      <c r="R109" s="80">
        <v>0</v>
      </c>
      <c r="S109" s="80">
        <v>0</v>
      </c>
      <c r="T109" s="80">
        <v>0</v>
      </c>
      <c r="U109" s="81">
        <v>0</v>
      </c>
      <c r="V109" s="78">
        <v>0</v>
      </c>
      <c r="W109" s="78">
        <v>0</v>
      </c>
      <c r="X109" s="78">
        <v>0</v>
      </c>
      <c r="Y109" s="79">
        <v>0</v>
      </c>
      <c r="Z109" s="79">
        <v>0</v>
      </c>
      <c r="AA109" s="80">
        <v>0</v>
      </c>
      <c r="AB109" s="80">
        <v>0</v>
      </c>
      <c r="AC109" s="80">
        <v>0</v>
      </c>
      <c r="AD109" s="81">
        <v>0</v>
      </c>
      <c r="AE109" s="78">
        <v>0</v>
      </c>
      <c r="AF109" s="78">
        <v>0</v>
      </c>
      <c r="AG109" s="78">
        <v>0</v>
      </c>
      <c r="AH109" s="79">
        <v>0</v>
      </c>
      <c r="AI109" s="79">
        <v>0</v>
      </c>
      <c r="AJ109" s="78">
        <v>0</v>
      </c>
      <c r="AK109" s="78">
        <v>0</v>
      </c>
      <c r="AL109" s="78">
        <v>0</v>
      </c>
      <c r="AM109" s="81">
        <v>0</v>
      </c>
      <c r="AN109" s="78">
        <v>0</v>
      </c>
      <c r="AO109" s="82">
        <v>0</v>
      </c>
      <c r="AP109" s="78">
        <v>0</v>
      </c>
      <c r="AQ109" s="79">
        <v>0</v>
      </c>
      <c r="AR109" s="79">
        <v>0</v>
      </c>
      <c r="AS109" s="82">
        <v>0</v>
      </c>
      <c r="AT109" s="78">
        <v>0</v>
      </c>
      <c r="AU109" s="82">
        <v>0</v>
      </c>
      <c r="AV109" s="81">
        <v>0</v>
      </c>
      <c r="AW109" s="78">
        <v>0</v>
      </c>
      <c r="AX109" s="82">
        <v>0</v>
      </c>
      <c r="AY109" s="78">
        <v>0</v>
      </c>
      <c r="AZ109" s="79">
        <v>0</v>
      </c>
      <c r="BA109" s="79">
        <v>0</v>
      </c>
      <c r="BB109" s="82">
        <v>0</v>
      </c>
      <c r="BC109" s="78">
        <v>0</v>
      </c>
      <c r="BD109" s="82">
        <v>0</v>
      </c>
      <c r="BE109" s="83">
        <v>0</v>
      </c>
      <c r="BF109" s="83">
        <v>0</v>
      </c>
      <c r="BG109" s="83">
        <v>0</v>
      </c>
      <c r="BH109" s="83">
        <v>0</v>
      </c>
      <c r="BI109" s="84">
        <v>0</v>
      </c>
      <c r="BJ109" s="84">
        <v>0</v>
      </c>
      <c r="BK109" s="83">
        <v>0</v>
      </c>
      <c r="BL109" s="84">
        <v>0</v>
      </c>
      <c r="BM109" s="84">
        <v>0</v>
      </c>
      <c r="BN109" s="185">
        <f t="shared" si="2"/>
        <v>0</v>
      </c>
      <c r="BO109" s="188">
        <f t="shared" si="3"/>
        <v>0</v>
      </c>
    </row>
    <row r="110" spans="1:67" ht="16.5">
      <c r="A110" s="6">
        <v>103</v>
      </c>
      <c r="B110" s="77" t="s">
        <v>288</v>
      </c>
      <c r="C110" s="78">
        <v>0</v>
      </c>
      <c r="D110" s="79">
        <v>0</v>
      </c>
      <c r="E110" s="79">
        <v>0</v>
      </c>
      <c r="F110" s="78">
        <v>0</v>
      </c>
      <c r="G110" s="79">
        <v>0</v>
      </c>
      <c r="H110" s="79">
        <v>0</v>
      </c>
      <c r="I110" s="80">
        <v>0</v>
      </c>
      <c r="J110" s="80">
        <v>0</v>
      </c>
      <c r="K110" s="80">
        <v>0</v>
      </c>
      <c r="L110" s="81">
        <v>0</v>
      </c>
      <c r="M110" s="78">
        <v>0</v>
      </c>
      <c r="N110" s="78">
        <v>0</v>
      </c>
      <c r="O110" s="78">
        <v>0</v>
      </c>
      <c r="P110" s="79">
        <v>0</v>
      </c>
      <c r="Q110" s="79">
        <v>0</v>
      </c>
      <c r="R110" s="80">
        <v>0</v>
      </c>
      <c r="S110" s="80">
        <v>0</v>
      </c>
      <c r="T110" s="80">
        <v>0</v>
      </c>
      <c r="U110" s="81">
        <v>0</v>
      </c>
      <c r="V110" s="78">
        <v>0</v>
      </c>
      <c r="W110" s="78">
        <v>0</v>
      </c>
      <c r="X110" s="78">
        <v>0</v>
      </c>
      <c r="Y110" s="79">
        <v>0</v>
      </c>
      <c r="Z110" s="79">
        <v>0</v>
      </c>
      <c r="AA110" s="80">
        <v>0</v>
      </c>
      <c r="AB110" s="80">
        <v>0</v>
      </c>
      <c r="AC110" s="80">
        <v>0</v>
      </c>
      <c r="AD110" s="81">
        <v>0</v>
      </c>
      <c r="AE110" s="78">
        <v>0</v>
      </c>
      <c r="AF110" s="78">
        <v>0</v>
      </c>
      <c r="AG110" s="78">
        <v>0</v>
      </c>
      <c r="AH110" s="79">
        <v>0</v>
      </c>
      <c r="AI110" s="79">
        <v>0</v>
      </c>
      <c r="AJ110" s="78">
        <v>0</v>
      </c>
      <c r="AK110" s="78">
        <v>0</v>
      </c>
      <c r="AL110" s="78">
        <v>0</v>
      </c>
      <c r="AM110" s="81">
        <v>0</v>
      </c>
      <c r="AN110" s="78">
        <v>0</v>
      </c>
      <c r="AO110" s="82">
        <v>0</v>
      </c>
      <c r="AP110" s="78">
        <v>0</v>
      </c>
      <c r="AQ110" s="79">
        <v>0</v>
      </c>
      <c r="AR110" s="79">
        <v>0</v>
      </c>
      <c r="AS110" s="82">
        <v>0</v>
      </c>
      <c r="AT110" s="78">
        <v>0</v>
      </c>
      <c r="AU110" s="82">
        <v>0</v>
      </c>
      <c r="AV110" s="81">
        <v>0</v>
      </c>
      <c r="AW110" s="78">
        <v>0</v>
      </c>
      <c r="AX110" s="82">
        <v>0</v>
      </c>
      <c r="AY110" s="78">
        <v>0</v>
      </c>
      <c r="AZ110" s="79">
        <v>0</v>
      </c>
      <c r="BA110" s="79">
        <v>0</v>
      </c>
      <c r="BB110" s="82">
        <v>0</v>
      </c>
      <c r="BC110" s="78">
        <v>0</v>
      </c>
      <c r="BD110" s="82">
        <v>0</v>
      </c>
      <c r="BE110" s="83">
        <v>0</v>
      </c>
      <c r="BF110" s="83">
        <v>0</v>
      </c>
      <c r="BG110" s="83">
        <v>0</v>
      </c>
      <c r="BH110" s="83">
        <v>0</v>
      </c>
      <c r="BI110" s="84">
        <v>0</v>
      </c>
      <c r="BJ110" s="84">
        <v>0</v>
      </c>
      <c r="BK110" s="83">
        <v>0</v>
      </c>
      <c r="BL110" s="84">
        <v>0</v>
      </c>
      <c r="BM110" s="84">
        <v>0</v>
      </c>
      <c r="BN110" s="185">
        <f t="shared" si="2"/>
        <v>0</v>
      </c>
      <c r="BO110" s="188">
        <f t="shared" si="3"/>
        <v>0</v>
      </c>
    </row>
    <row r="111" spans="1:67" ht="16.5">
      <c r="A111" s="6">
        <v>104</v>
      </c>
      <c r="B111" s="77" t="s">
        <v>289</v>
      </c>
      <c r="C111" s="78">
        <v>0</v>
      </c>
      <c r="D111" s="79">
        <v>0</v>
      </c>
      <c r="E111" s="79">
        <v>0</v>
      </c>
      <c r="F111" s="78">
        <v>0</v>
      </c>
      <c r="G111" s="79">
        <v>0</v>
      </c>
      <c r="H111" s="79">
        <v>0</v>
      </c>
      <c r="I111" s="80">
        <v>0</v>
      </c>
      <c r="J111" s="80">
        <v>0</v>
      </c>
      <c r="K111" s="80">
        <v>0</v>
      </c>
      <c r="L111" s="81">
        <v>0</v>
      </c>
      <c r="M111" s="78">
        <v>0</v>
      </c>
      <c r="N111" s="78">
        <v>0</v>
      </c>
      <c r="O111" s="78">
        <v>0</v>
      </c>
      <c r="P111" s="79">
        <v>0</v>
      </c>
      <c r="Q111" s="79">
        <v>0</v>
      </c>
      <c r="R111" s="80">
        <v>0</v>
      </c>
      <c r="S111" s="80">
        <v>0</v>
      </c>
      <c r="T111" s="80">
        <v>0</v>
      </c>
      <c r="U111" s="81">
        <v>0</v>
      </c>
      <c r="V111" s="78">
        <v>0</v>
      </c>
      <c r="W111" s="78">
        <v>0</v>
      </c>
      <c r="X111" s="78">
        <v>0</v>
      </c>
      <c r="Y111" s="79">
        <v>0</v>
      </c>
      <c r="Z111" s="79">
        <v>0</v>
      </c>
      <c r="AA111" s="80">
        <v>0</v>
      </c>
      <c r="AB111" s="80">
        <v>0</v>
      </c>
      <c r="AC111" s="80">
        <v>0</v>
      </c>
      <c r="AD111" s="81">
        <v>0</v>
      </c>
      <c r="AE111" s="78">
        <v>0</v>
      </c>
      <c r="AF111" s="78">
        <v>0</v>
      </c>
      <c r="AG111" s="78">
        <v>0</v>
      </c>
      <c r="AH111" s="79">
        <v>0</v>
      </c>
      <c r="AI111" s="79">
        <v>0</v>
      </c>
      <c r="AJ111" s="78">
        <v>0</v>
      </c>
      <c r="AK111" s="78">
        <v>0</v>
      </c>
      <c r="AL111" s="78">
        <v>0</v>
      </c>
      <c r="AM111" s="81">
        <v>0</v>
      </c>
      <c r="AN111" s="78">
        <v>0</v>
      </c>
      <c r="AO111" s="82">
        <v>0</v>
      </c>
      <c r="AP111" s="78">
        <v>0</v>
      </c>
      <c r="AQ111" s="79">
        <v>0</v>
      </c>
      <c r="AR111" s="79">
        <v>0</v>
      </c>
      <c r="AS111" s="82">
        <v>0</v>
      </c>
      <c r="AT111" s="78">
        <v>0</v>
      </c>
      <c r="AU111" s="82">
        <v>0</v>
      </c>
      <c r="AV111" s="81">
        <v>0</v>
      </c>
      <c r="AW111" s="78">
        <v>0</v>
      </c>
      <c r="AX111" s="82">
        <v>0</v>
      </c>
      <c r="AY111" s="78">
        <v>0</v>
      </c>
      <c r="AZ111" s="79">
        <v>0</v>
      </c>
      <c r="BA111" s="79">
        <v>0</v>
      </c>
      <c r="BB111" s="82">
        <v>0</v>
      </c>
      <c r="BC111" s="78">
        <v>0</v>
      </c>
      <c r="BD111" s="82">
        <v>0</v>
      </c>
      <c r="BE111" s="83">
        <v>0</v>
      </c>
      <c r="BF111" s="83">
        <v>0</v>
      </c>
      <c r="BG111" s="83">
        <v>0</v>
      </c>
      <c r="BH111" s="83">
        <v>0</v>
      </c>
      <c r="BI111" s="84">
        <v>0</v>
      </c>
      <c r="BJ111" s="84">
        <v>0</v>
      </c>
      <c r="BK111" s="83">
        <v>0</v>
      </c>
      <c r="BL111" s="84">
        <v>0</v>
      </c>
      <c r="BM111" s="84">
        <v>0</v>
      </c>
      <c r="BN111" s="185">
        <f t="shared" si="2"/>
        <v>0</v>
      </c>
      <c r="BO111" s="188">
        <f t="shared" si="3"/>
        <v>0</v>
      </c>
    </row>
    <row r="112" spans="1:67" ht="16.5">
      <c r="A112" s="6">
        <v>105</v>
      </c>
      <c r="B112" s="77" t="s">
        <v>290</v>
      </c>
      <c r="C112" s="78">
        <v>0</v>
      </c>
      <c r="D112" s="79">
        <v>0</v>
      </c>
      <c r="E112" s="79">
        <v>0</v>
      </c>
      <c r="F112" s="78">
        <v>2</v>
      </c>
      <c r="G112" s="79">
        <v>9.3680000000000003</v>
      </c>
      <c r="H112" s="79">
        <v>56.207999999999998</v>
      </c>
      <c r="I112" s="80">
        <v>2</v>
      </c>
      <c r="J112" s="80">
        <v>9.3680000000000003</v>
      </c>
      <c r="K112" s="80">
        <v>56.207999999999998</v>
      </c>
      <c r="L112" s="81">
        <v>0</v>
      </c>
      <c r="M112" s="78">
        <v>0</v>
      </c>
      <c r="N112" s="78">
        <v>0</v>
      </c>
      <c r="O112" s="78">
        <v>0</v>
      </c>
      <c r="P112" s="79">
        <v>0</v>
      </c>
      <c r="Q112" s="79">
        <v>0</v>
      </c>
      <c r="R112" s="80">
        <v>0</v>
      </c>
      <c r="S112" s="80">
        <v>0</v>
      </c>
      <c r="T112" s="80">
        <v>0</v>
      </c>
      <c r="U112" s="81">
        <v>0</v>
      </c>
      <c r="V112" s="78">
        <v>0</v>
      </c>
      <c r="W112" s="78">
        <v>0</v>
      </c>
      <c r="X112" s="78">
        <v>0</v>
      </c>
      <c r="Y112" s="79">
        <v>0</v>
      </c>
      <c r="Z112" s="79">
        <v>0</v>
      </c>
      <c r="AA112" s="80">
        <v>0</v>
      </c>
      <c r="AB112" s="80">
        <v>0</v>
      </c>
      <c r="AC112" s="80">
        <v>0</v>
      </c>
      <c r="AD112" s="81">
        <v>0</v>
      </c>
      <c r="AE112" s="78">
        <v>0</v>
      </c>
      <c r="AF112" s="78">
        <v>0</v>
      </c>
      <c r="AG112" s="78">
        <v>0</v>
      </c>
      <c r="AH112" s="79">
        <v>0</v>
      </c>
      <c r="AI112" s="79">
        <v>0</v>
      </c>
      <c r="AJ112" s="78">
        <v>0</v>
      </c>
      <c r="AK112" s="78">
        <v>0</v>
      </c>
      <c r="AL112" s="78">
        <v>0</v>
      </c>
      <c r="AM112" s="81">
        <v>0</v>
      </c>
      <c r="AN112" s="78">
        <v>0</v>
      </c>
      <c r="AO112" s="82">
        <v>0</v>
      </c>
      <c r="AP112" s="78">
        <v>0</v>
      </c>
      <c r="AQ112" s="79">
        <v>0</v>
      </c>
      <c r="AR112" s="79">
        <v>0</v>
      </c>
      <c r="AS112" s="82">
        <v>0</v>
      </c>
      <c r="AT112" s="78">
        <v>0</v>
      </c>
      <c r="AU112" s="82">
        <v>0</v>
      </c>
      <c r="AV112" s="81">
        <v>0</v>
      </c>
      <c r="AW112" s="78">
        <v>0</v>
      </c>
      <c r="AX112" s="82">
        <v>0</v>
      </c>
      <c r="AY112" s="78">
        <v>0</v>
      </c>
      <c r="AZ112" s="79">
        <v>0</v>
      </c>
      <c r="BA112" s="79">
        <v>0</v>
      </c>
      <c r="BB112" s="82">
        <v>0</v>
      </c>
      <c r="BC112" s="78">
        <v>0</v>
      </c>
      <c r="BD112" s="82">
        <v>0</v>
      </c>
      <c r="BE112" s="83">
        <v>0</v>
      </c>
      <c r="BF112" s="83">
        <v>0</v>
      </c>
      <c r="BG112" s="83">
        <v>0</v>
      </c>
      <c r="BH112" s="83">
        <v>2</v>
      </c>
      <c r="BI112" s="84">
        <v>9.3680000000000003</v>
      </c>
      <c r="BJ112" s="84">
        <v>56.207999999999998</v>
      </c>
      <c r="BK112" s="83">
        <v>2</v>
      </c>
      <c r="BL112" s="84">
        <v>9.3680000000000003</v>
      </c>
      <c r="BM112" s="84">
        <v>56.207999999999998</v>
      </c>
      <c r="BN112" s="185">
        <f t="shared" si="2"/>
        <v>28.103999999999999</v>
      </c>
      <c r="BO112" s="188">
        <f t="shared" si="3"/>
        <v>28.1</v>
      </c>
    </row>
    <row r="113" spans="1:67" ht="16.5">
      <c r="A113" s="6">
        <v>106</v>
      </c>
      <c r="B113" s="77" t="s">
        <v>291</v>
      </c>
      <c r="C113" s="78">
        <v>0</v>
      </c>
      <c r="D113" s="79">
        <v>0</v>
      </c>
      <c r="E113" s="79">
        <v>0</v>
      </c>
      <c r="F113" s="78">
        <v>1</v>
      </c>
      <c r="G113" s="79">
        <v>4.6840000000000002</v>
      </c>
      <c r="H113" s="79">
        <v>28.103999999999999</v>
      </c>
      <c r="I113" s="80">
        <v>1</v>
      </c>
      <c r="J113" s="80">
        <v>4.6840000000000002</v>
      </c>
      <c r="K113" s="80">
        <v>28.103999999999999</v>
      </c>
      <c r="L113" s="81">
        <v>0</v>
      </c>
      <c r="M113" s="78">
        <v>0</v>
      </c>
      <c r="N113" s="78">
        <v>0</v>
      </c>
      <c r="O113" s="78">
        <v>1</v>
      </c>
      <c r="P113" s="79">
        <v>4.6840000000000002</v>
      </c>
      <c r="Q113" s="79">
        <v>28.103999999999999</v>
      </c>
      <c r="R113" s="80">
        <v>1</v>
      </c>
      <c r="S113" s="80">
        <v>4.6840000000000002</v>
      </c>
      <c r="T113" s="80">
        <v>28.103999999999999</v>
      </c>
      <c r="U113" s="81">
        <v>0</v>
      </c>
      <c r="V113" s="78">
        <v>0</v>
      </c>
      <c r="W113" s="78">
        <v>0</v>
      </c>
      <c r="X113" s="78">
        <v>0</v>
      </c>
      <c r="Y113" s="79">
        <v>0</v>
      </c>
      <c r="Z113" s="79">
        <v>0</v>
      </c>
      <c r="AA113" s="80">
        <v>0</v>
      </c>
      <c r="AB113" s="80">
        <v>0</v>
      </c>
      <c r="AC113" s="80">
        <v>0</v>
      </c>
      <c r="AD113" s="81">
        <v>0</v>
      </c>
      <c r="AE113" s="78">
        <v>0</v>
      </c>
      <c r="AF113" s="78">
        <v>0</v>
      </c>
      <c r="AG113" s="78">
        <v>0</v>
      </c>
      <c r="AH113" s="79">
        <v>0</v>
      </c>
      <c r="AI113" s="79">
        <v>0</v>
      </c>
      <c r="AJ113" s="78">
        <v>0</v>
      </c>
      <c r="AK113" s="78">
        <v>0</v>
      </c>
      <c r="AL113" s="78">
        <v>0</v>
      </c>
      <c r="AM113" s="81">
        <v>0</v>
      </c>
      <c r="AN113" s="78">
        <v>0</v>
      </c>
      <c r="AO113" s="82">
        <v>0</v>
      </c>
      <c r="AP113" s="78">
        <v>0</v>
      </c>
      <c r="AQ113" s="79">
        <v>0</v>
      </c>
      <c r="AR113" s="79">
        <v>0</v>
      </c>
      <c r="AS113" s="82">
        <v>0</v>
      </c>
      <c r="AT113" s="78">
        <v>0</v>
      </c>
      <c r="AU113" s="82">
        <v>0</v>
      </c>
      <c r="AV113" s="81">
        <v>0</v>
      </c>
      <c r="AW113" s="78">
        <v>0</v>
      </c>
      <c r="AX113" s="82">
        <v>0</v>
      </c>
      <c r="AY113" s="78">
        <v>0</v>
      </c>
      <c r="AZ113" s="79">
        <v>0</v>
      </c>
      <c r="BA113" s="79">
        <v>0</v>
      </c>
      <c r="BB113" s="82">
        <v>0</v>
      </c>
      <c r="BC113" s="78">
        <v>0</v>
      </c>
      <c r="BD113" s="82">
        <v>0</v>
      </c>
      <c r="BE113" s="83">
        <v>0</v>
      </c>
      <c r="BF113" s="83">
        <v>0</v>
      </c>
      <c r="BG113" s="83">
        <v>0</v>
      </c>
      <c r="BH113" s="83">
        <v>1</v>
      </c>
      <c r="BI113" s="84">
        <v>4.6840000000000002</v>
      </c>
      <c r="BJ113" s="84">
        <v>28.103999999999999</v>
      </c>
      <c r="BK113" s="83">
        <v>1</v>
      </c>
      <c r="BL113" s="84">
        <v>4.6840000000000002</v>
      </c>
      <c r="BM113" s="84">
        <v>28.103999999999999</v>
      </c>
      <c r="BN113" s="185">
        <f t="shared" si="2"/>
        <v>14.052</v>
      </c>
      <c r="BO113" s="188">
        <f t="shared" si="3"/>
        <v>14.1</v>
      </c>
    </row>
    <row r="114" spans="1:67" ht="16.5">
      <c r="A114" s="6">
        <v>107</v>
      </c>
      <c r="B114" s="77" t="s">
        <v>292</v>
      </c>
      <c r="C114" s="78">
        <v>0</v>
      </c>
      <c r="D114" s="79">
        <v>0</v>
      </c>
      <c r="E114" s="79">
        <v>0</v>
      </c>
      <c r="F114" s="78">
        <v>0</v>
      </c>
      <c r="G114" s="79">
        <v>0</v>
      </c>
      <c r="H114" s="79">
        <v>0</v>
      </c>
      <c r="I114" s="80">
        <v>0</v>
      </c>
      <c r="J114" s="80">
        <v>0</v>
      </c>
      <c r="K114" s="80">
        <v>0</v>
      </c>
      <c r="L114" s="81">
        <v>0</v>
      </c>
      <c r="M114" s="78">
        <v>0</v>
      </c>
      <c r="N114" s="78">
        <v>0</v>
      </c>
      <c r="O114" s="78">
        <v>0</v>
      </c>
      <c r="P114" s="79">
        <v>0</v>
      </c>
      <c r="Q114" s="79">
        <v>0</v>
      </c>
      <c r="R114" s="80">
        <v>0</v>
      </c>
      <c r="S114" s="80">
        <v>0</v>
      </c>
      <c r="T114" s="80">
        <v>0</v>
      </c>
      <c r="U114" s="81">
        <v>0</v>
      </c>
      <c r="V114" s="78">
        <v>0</v>
      </c>
      <c r="W114" s="78">
        <v>0</v>
      </c>
      <c r="X114" s="78">
        <v>0</v>
      </c>
      <c r="Y114" s="79">
        <v>0</v>
      </c>
      <c r="Z114" s="79">
        <v>0</v>
      </c>
      <c r="AA114" s="80">
        <v>0</v>
      </c>
      <c r="AB114" s="80">
        <v>0</v>
      </c>
      <c r="AC114" s="80">
        <v>0</v>
      </c>
      <c r="AD114" s="81">
        <v>0</v>
      </c>
      <c r="AE114" s="78">
        <v>0</v>
      </c>
      <c r="AF114" s="78">
        <v>0</v>
      </c>
      <c r="AG114" s="78">
        <v>0</v>
      </c>
      <c r="AH114" s="79">
        <v>0</v>
      </c>
      <c r="AI114" s="79">
        <v>0</v>
      </c>
      <c r="AJ114" s="78">
        <v>0</v>
      </c>
      <c r="AK114" s="78">
        <v>0</v>
      </c>
      <c r="AL114" s="78">
        <v>0</v>
      </c>
      <c r="AM114" s="81">
        <v>0</v>
      </c>
      <c r="AN114" s="78">
        <v>0</v>
      </c>
      <c r="AO114" s="82">
        <v>0</v>
      </c>
      <c r="AP114" s="78">
        <v>0</v>
      </c>
      <c r="AQ114" s="79">
        <v>0</v>
      </c>
      <c r="AR114" s="79">
        <v>0</v>
      </c>
      <c r="AS114" s="82">
        <v>0</v>
      </c>
      <c r="AT114" s="78">
        <v>0</v>
      </c>
      <c r="AU114" s="82">
        <v>0</v>
      </c>
      <c r="AV114" s="81">
        <v>0</v>
      </c>
      <c r="AW114" s="78">
        <v>0</v>
      </c>
      <c r="AX114" s="82">
        <v>0</v>
      </c>
      <c r="AY114" s="78">
        <v>0</v>
      </c>
      <c r="AZ114" s="79">
        <v>0</v>
      </c>
      <c r="BA114" s="79">
        <v>0</v>
      </c>
      <c r="BB114" s="82">
        <v>0</v>
      </c>
      <c r="BC114" s="78">
        <v>0</v>
      </c>
      <c r="BD114" s="82">
        <v>0</v>
      </c>
      <c r="BE114" s="83">
        <v>0</v>
      </c>
      <c r="BF114" s="83">
        <v>0</v>
      </c>
      <c r="BG114" s="83">
        <v>0</v>
      </c>
      <c r="BH114" s="83">
        <v>0</v>
      </c>
      <c r="BI114" s="84">
        <v>0</v>
      </c>
      <c r="BJ114" s="84">
        <v>0</v>
      </c>
      <c r="BK114" s="83">
        <v>0</v>
      </c>
      <c r="BL114" s="84">
        <v>0</v>
      </c>
      <c r="BM114" s="84">
        <v>0</v>
      </c>
      <c r="BN114" s="185">
        <f t="shared" si="2"/>
        <v>0</v>
      </c>
      <c r="BO114" s="188">
        <f t="shared" si="3"/>
        <v>0</v>
      </c>
    </row>
    <row r="115" spans="1:67" ht="16.5">
      <c r="A115" s="6">
        <v>108</v>
      </c>
      <c r="B115" s="77" t="s">
        <v>293</v>
      </c>
      <c r="C115" s="78">
        <v>0</v>
      </c>
      <c r="D115" s="79">
        <v>0</v>
      </c>
      <c r="E115" s="79">
        <v>0</v>
      </c>
      <c r="F115" s="78">
        <v>0</v>
      </c>
      <c r="G115" s="79">
        <v>0</v>
      </c>
      <c r="H115" s="79">
        <v>0</v>
      </c>
      <c r="I115" s="80">
        <v>0</v>
      </c>
      <c r="J115" s="80">
        <v>0</v>
      </c>
      <c r="K115" s="80">
        <v>0</v>
      </c>
      <c r="L115" s="81">
        <v>0</v>
      </c>
      <c r="M115" s="78">
        <v>0</v>
      </c>
      <c r="N115" s="78">
        <v>0</v>
      </c>
      <c r="O115" s="78">
        <v>0</v>
      </c>
      <c r="P115" s="79">
        <v>0</v>
      </c>
      <c r="Q115" s="79">
        <v>0</v>
      </c>
      <c r="R115" s="80">
        <v>0</v>
      </c>
      <c r="S115" s="80">
        <v>0</v>
      </c>
      <c r="T115" s="80">
        <v>0</v>
      </c>
      <c r="U115" s="81">
        <v>0</v>
      </c>
      <c r="V115" s="78">
        <v>0</v>
      </c>
      <c r="W115" s="78">
        <v>0</v>
      </c>
      <c r="X115" s="78">
        <v>0</v>
      </c>
      <c r="Y115" s="79">
        <v>0</v>
      </c>
      <c r="Z115" s="79">
        <v>0</v>
      </c>
      <c r="AA115" s="80">
        <v>0</v>
      </c>
      <c r="AB115" s="80">
        <v>0</v>
      </c>
      <c r="AC115" s="80">
        <v>0</v>
      </c>
      <c r="AD115" s="81">
        <v>0</v>
      </c>
      <c r="AE115" s="78">
        <v>0</v>
      </c>
      <c r="AF115" s="78">
        <v>0</v>
      </c>
      <c r="AG115" s="78">
        <v>0</v>
      </c>
      <c r="AH115" s="79">
        <v>0</v>
      </c>
      <c r="AI115" s="79">
        <v>0</v>
      </c>
      <c r="AJ115" s="78">
        <v>0</v>
      </c>
      <c r="AK115" s="78">
        <v>0</v>
      </c>
      <c r="AL115" s="78">
        <v>0</v>
      </c>
      <c r="AM115" s="81">
        <v>0</v>
      </c>
      <c r="AN115" s="78">
        <v>0</v>
      </c>
      <c r="AO115" s="82">
        <v>0</v>
      </c>
      <c r="AP115" s="78">
        <v>0</v>
      </c>
      <c r="AQ115" s="79">
        <v>0</v>
      </c>
      <c r="AR115" s="79">
        <v>0</v>
      </c>
      <c r="AS115" s="82">
        <v>0</v>
      </c>
      <c r="AT115" s="78">
        <v>0</v>
      </c>
      <c r="AU115" s="82">
        <v>0</v>
      </c>
      <c r="AV115" s="81">
        <v>0</v>
      </c>
      <c r="AW115" s="78">
        <v>0</v>
      </c>
      <c r="AX115" s="82">
        <v>0</v>
      </c>
      <c r="AY115" s="78">
        <v>0</v>
      </c>
      <c r="AZ115" s="79">
        <v>0</v>
      </c>
      <c r="BA115" s="79">
        <v>0</v>
      </c>
      <c r="BB115" s="82">
        <v>0</v>
      </c>
      <c r="BC115" s="78">
        <v>0</v>
      </c>
      <c r="BD115" s="82">
        <v>0</v>
      </c>
      <c r="BE115" s="83">
        <v>0</v>
      </c>
      <c r="BF115" s="83">
        <v>0</v>
      </c>
      <c r="BG115" s="83">
        <v>0</v>
      </c>
      <c r="BH115" s="83">
        <v>0</v>
      </c>
      <c r="BI115" s="84">
        <v>0</v>
      </c>
      <c r="BJ115" s="84">
        <v>0</v>
      </c>
      <c r="BK115" s="83">
        <v>0</v>
      </c>
      <c r="BL115" s="84">
        <v>0</v>
      </c>
      <c r="BM115" s="84">
        <v>0</v>
      </c>
      <c r="BN115" s="185">
        <f t="shared" si="2"/>
        <v>0</v>
      </c>
      <c r="BO115" s="188">
        <f t="shared" si="3"/>
        <v>0</v>
      </c>
    </row>
    <row r="116" spans="1:67" ht="16.5">
      <c r="A116" s="6">
        <v>109</v>
      </c>
      <c r="B116" s="77" t="s">
        <v>294</v>
      </c>
      <c r="C116" s="78">
        <v>0</v>
      </c>
      <c r="D116" s="79">
        <v>0</v>
      </c>
      <c r="E116" s="79">
        <v>0</v>
      </c>
      <c r="F116" s="78">
        <v>0</v>
      </c>
      <c r="G116" s="79">
        <v>0</v>
      </c>
      <c r="H116" s="79">
        <v>0</v>
      </c>
      <c r="I116" s="80">
        <v>0</v>
      </c>
      <c r="J116" s="80">
        <v>0</v>
      </c>
      <c r="K116" s="80">
        <v>0</v>
      </c>
      <c r="L116" s="81">
        <v>0</v>
      </c>
      <c r="M116" s="78">
        <v>0</v>
      </c>
      <c r="N116" s="78">
        <v>0</v>
      </c>
      <c r="O116" s="78">
        <v>0</v>
      </c>
      <c r="P116" s="79">
        <v>0</v>
      </c>
      <c r="Q116" s="79">
        <v>0</v>
      </c>
      <c r="R116" s="80">
        <v>0</v>
      </c>
      <c r="S116" s="80">
        <v>0</v>
      </c>
      <c r="T116" s="80">
        <v>0</v>
      </c>
      <c r="U116" s="81">
        <v>0</v>
      </c>
      <c r="V116" s="78">
        <v>0</v>
      </c>
      <c r="W116" s="78">
        <v>0</v>
      </c>
      <c r="X116" s="78">
        <v>0</v>
      </c>
      <c r="Y116" s="79">
        <v>0</v>
      </c>
      <c r="Z116" s="79">
        <v>0</v>
      </c>
      <c r="AA116" s="80">
        <v>0</v>
      </c>
      <c r="AB116" s="80">
        <v>0</v>
      </c>
      <c r="AC116" s="80">
        <v>0</v>
      </c>
      <c r="AD116" s="81">
        <v>0</v>
      </c>
      <c r="AE116" s="78">
        <v>0</v>
      </c>
      <c r="AF116" s="78">
        <v>0</v>
      </c>
      <c r="AG116" s="78">
        <v>0</v>
      </c>
      <c r="AH116" s="79">
        <v>0</v>
      </c>
      <c r="AI116" s="79">
        <v>0</v>
      </c>
      <c r="AJ116" s="78">
        <v>0</v>
      </c>
      <c r="AK116" s="78">
        <v>0</v>
      </c>
      <c r="AL116" s="78">
        <v>0</v>
      </c>
      <c r="AM116" s="81">
        <v>0</v>
      </c>
      <c r="AN116" s="78">
        <v>0</v>
      </c>
      <c r="AO116" s="82">
        <v>0</v>
      </c>
      <c r="AP116" s="78">
        <v>0</v>
      </c>
      <c r="AQ116" s="79">
        <v>0</v>
      </c>
      <c r="AR116" s="79">
        <v>0</v>
      </c>
      <c r="AS116" s="82">
        <v>0</v>
      </c>
      <c r="AT116" s="78">
        <v>0</v>
      </c>
      <c r="AU116" s="82">
        <v>0</v>
      </c>
      <c r="AV116" s="81">
        <v>0</v>
      </c>
      <c r="AW116" s="78">
        <v>0</v>
      </c>
      <c r="AX116" s="82">
        <v>0</v>
      </c>
      <c r="AY116" s="78">
        <v>0</v>
      </c>
      <c r="AZ116" s="79">
        <v>0</v>
      </c>
      <c r="BA116" s="79">
        <v>0</v>
      </c>
      <c r="BB116" s="82">
        <v>0</v>
      </c>
      <c r="BC116" s="78">
        <v>0</v>
      </c>
      <c r="BD116" s="82">
        <v>0</v>
      </c>
      <c r="BE116" s="83">
        <v>0</v>
      </c>
      <c r="BF116" s="83">
        <v>0</v>
      </c>
      <c r="BG116" s="83">
        <v>0</v>
      </c>
      <c r="BH116" s="83">
        <v>0</v>
      </c>
      <c r="BI116" s="84">
        <v>0</v>
      </c>
      <c r="BJ116" s="84">
        <v>0</v>
      </c>
      <c r="BK116" s="83">
        <v>0</v>
      </c>
      <c r="BL116" s="84">
        <v>0</v>
      </c>
      <c r="BM116" s="84">
        <v>0</v>
      </c>
      <c r="BN116" s="185">
        <f t="shared" si="2"/>
        <v>0</v>
      </c>
      <c r="BO116" s="188">
        <f t="shared" si="3"/>
        <v>0</v>
      </c>
    </row>
    <row r="117" spans="1:67" ht="16.5">
      <c r="A117" s="6">
        <v>110</v>
      </c>
      <c r="B117" s="85" t="s">
        <v>295</v>
      </c>
      <c r="C117" s="78">
        <v>0</v>
      </c>
      <c r="D117" s="79">
        <v>0</v>
      </c>
      <c r="E117" s="79">
        <v>0</v>
      </c>
      <c r="F117" s="78">
        <v>0</v>
      </c>
      <c r="G117" s="79">
        <v>0</v>
      </c>
      <c r="H117" s="79">
        <v>0</v>
      </c>
      <c r="I117" s="80">
        <v>0</v>
      </c>
      <c r="J117" s="80">
        <v>0</v>
      </c>
      <c r="K117" s="80">
        <v>0</v>
      </c>
      <c r="L117" s="81">
        <v>0</v>
      </c>
      <c r="M117" s="78">
        <v>0</v>
      </c>
      <c r="N117" s="78">
        <v>0</v>
      </c>
      <c r="O117" s="78">
        <v>0</v>
      </c>
      <c r="P117" s="79">
        <v>0</v>
      </c>
      <c r="Q117" s="79">
        <v>0</v>
      </c>
      <c r="R117" s="80">
        <v>0</v>
      </c>
      <c r="S117" s="80">
        <v>0</v>
      </c>
      <c r="T117" s="80">
        <v>0</v>
      </c>
      <c r="U117" s="81">
        <v>0</v>
      </c>
      <c r="V117" s="78">
        <v>0</v>
      </c>
      <c r="W117" s="78">
        <v>0</v>
      </c>
      <c r="X117" s="78">
        <v>0</v>
      </c>
      <c r="Y117" s="79">
        <v>0</v>
      </c>
      <c r="Z117" s="79">
        <v>0</v>
      </c>
      <c r="AA117" s="80">
        <v>0</v>
      </c>
      <c r="AB117" s="80">
        <v>0</v>
      </c>
      <c r="AC117" s="80">
        <v>0</v>
      </c>
      <c r="AD117" s="81">
        <v>0</v>
      </c>
      <c r="AE117" s="78">
        <v>0</v>
      </c>
      <c r="AF117" s="78">
        <v>0</v>
      </c>
      <c r="AG117" s="78">
        <v>0</v>
      </c>
      <c r="AH117" s="79">
        <v>0</v>
      </c>
      <c r="AI117" s="79">
        <v>0</v>
      </c>
      <c r="AJ117" s="78">
        <v>0</v>
      </c>
      <c r="AK117" s="78">
        <v>0</v>
      </c>
      <c r="AL117" s="78">
        <v>0</v>
      </c>
      <c r="AM117" s="81">
        <v>0</v>
      </c>
      <c r="AN117" s="78">
        <v>0</v>
      </c>
      <c r="AO117" s="82">
        <v>0</v>
      </c>
      <c r="AP117" s="78">
        <v>0</v>
      </c>
      <c r="AQ117" s="79">
        <v>0</v>
      </c>
      <c r="AR117" s="79">
        <v>0</v>
      </c>
      <c r="AS117" s="82">
        <v>0</v>
      </c>
      <c r="AT117" s="78">
        <v>0</v>
      </c>
      <c r="AU117" s="82">
        <v>0</v>
      </c>
      <c r="AV117" s="81">
        <v>0</v>
      </c>
      <c r="AW117" s="78">
        <v>0</v>
      </c>
      <c r="AX117" s="82">
        <v>0</v>
      </c>
      <c r="AY117" s="78">
        <v>0</v>
      </c>
      <c r="AZ117" s="79">
        <v>0</v>
      </c>
      <c r="BA117" s="79">
        <v>0</v>
      </c>
      <c r="BB117" s="82">
        <v>0</v>
      </c>
      <c r="BC117" s="78">
        <v>0</v>
      </c>
      <c r="BD117" s="82">
        <v>0</v>
      </c>
      <c r="BE117" s="83">
        <v>0</v>
      </c>
      <c r="BF117" s="83">
        <v>0</v>
      </c>
      <c r="BG117" s="83">
        <v>0</v>
      </c>
      <c r="BH117" s="83">
        <v>0</v>
      </c>
      <c r="BI117" s="84">
        <v>0</v>
      </c>
      <c r="BJ117" s="84">
        <v>0</v>
      </c>
      <c r="BK117" s="83">
        <v>0</v>
      </c>
      <c r="BL117" s="84">
        <v>0</v>
      </c>
      <c r="BM117" s="84">
        <v>0</v>
      </c>
      <c r="BN117" s="185">
        <f t="shared" si="2"/>
        <v>0</v>
      </c>
      <c r="BO117" s="188">
        <f t="shared" si="3"/>
        <v>0</v>
      </c>
    </row>
    <row r="118" spans="1:67" ht="16.5">
      <c r="A118" s="6">
        <v>111</v>
      </c>
      <c r="B118" s="77" t="s">
        <v>296</v>
      </c>
      <c r="C118" s="78">
        <v>0</v>
      </c>
      <c r="D118" s="79">
        <v>0</v>
      </c>
      <c r="E118" s="79">
        <v>0</v>
      </c>
      <c r="F118" s="78">
        <v>0</v>
      </c>
      <c r="G118" s="79">
        <v>0</v>
      </c>
      <c r="H118" s="79">
        <v>0</v>
      </c>
      <c r="I118" s="80">
        <v>0</v>
      </c>
      <c r="J118" s="80">
        <v>0</v>
      </c>
      <c r="K118" s="80">
        <v>0</v>
      </c>
      <c r="L118" s="81">
        <v>0</v>
      </c>
      <c r="M118" s="78">
        <v>0</v>
      </c>
      <c r="N118" s="78">
        <v>0</v>
      </c>
      <c r="O118" s="78">
        <v>0</v>
      </c>
      <c r="P118" s="79">
        <v>0</v>
      </c>
      <c r="Q118" s="79">
        <v>0</v>
      </c>
      <c r="R118" s="80">
        <v>0</v>
      </c>
      <c r="S118" s="80">
        <v>0</v>
      </c>
      <c r="T118" s="80">
        <v>0</v>
      </c>
      <c r="U118" s="81">
        <v>0</v>
      </c>
      <c r="V118" s="78">
        <v>0</v>
      </c>
      <c r="W118" s="78">
        <v>0</v>
      </c>
      <c r="X118" s="78">
        <v>0</v>
      </c>
      <c r="Y118" s="79">
        <v>0</v>
      </c>
      <c r="Z118" s="79">
        <v>0</v>
      </c>
      <c r="AA118" s="80">
        <v>0</v>
      </c>
      <c r="AB118" s="80">
        <v>0</v>
      </c>
      <c r="AC118" s="80">
        <v>0</v>
      </c>
      <c r="AD118" s="81">
        <v>0</v>
      </c>
      <c r="AE118" s="78">
        <v>0</v>
      </c>
      <c r="AF118" s="78">
        <v>0</v>
      </c>
      <c r="AG118" s="78">
        <v>0</v>
      </c>
      <c r="AH118" s="79">
        <v>0</v>
      </c>
      <c r="AI118" s="79">
        <v>0</v>
      </c>
      <c r="AJ118" s="78">
        <v>0</v>
      </c>
      <c r="AK118" s="78">
        <v>0</v>
      </c>
      <c r="AL118" s="78">
        <v>0</v>
      </c>
      <c r="AM118" s="81">
        <v>0</v>
      </c>
      <c r="AN118" s="78">
        <v>0</v>
      </c>
      <c r="AO118" s="82">
        <v>0</v>
      </c>
      <c r="AP118" s="78">
        <v>0</v>
      </c>
      <c r="AQ118" s="79">
        <v>0</v>
      </c>
      <c r="AR118" s="79">
        <v>0</v>
      </c>
      <c r="AS118" s="82">
        <v>0</v>
      </c>
      <c r="AT118" s="78">
        <v>0</v>
      </c>
      <c r="AU118" s="82">
        <v>0</v>
      </c>
      <c r="AV118" s="81">
        <v>0</v>
      </c>
      <c r="AW118" s="78">
        <v>0</v>
      </c>
      <c r="AX118" s="82">
        <v>0</v>
      </c>
      <c r="AY118" s="78">
        <v>0</v>
      </c>
      <c r="AZ118" s="79">
        <v>0</v>
      </c>
      <c r="BA118" s="79">
        <v>0</v>
      </c>
      <c r="BB118" s="82">
        <v>0</v>
      </c>
      <c r="BC118" s="78">
        <v>0</v>
      </c>
      <c r="BD118" s="82">
        <v>0</v>
      </c>
      <c r="BE118" s="83">
        <v>0</v>
      </c>
      <c r="BF118" s="83">
        <v>0</v>
      </c>
      <c r="BG118" s="83">
        <v>0</v>
      </c>
      <c r="BH118" s="83">
        <v>0</v>
      </c>
      <c r="BI118" s="84">
        <v>0</v>
      </c>
      <c r="BJ118" s="84">
        <v>0</v>
      </c>
      <c r="BK118" s="83">
        <v>0</v>
      </c>
      <c r="BL118" s="84">
        <v>0</v>
      </c>
      <c r="BM118" s="84">
        <v>0</v>
      </c>
      <c r="BN118" s="185">
        <f t="shared" si="2"/>
        <v>0</v>
      </c>
      <c r="BO118" s="188">
        <f t="shared" si="3"/>
        <v>0</v>
      </c>
    </row>
    <row r="119" spans="1:67" ht="16.5">
      <c r="A119" s="6">
        <v>112</v>
      </c>
      <c r="B119" s="77" t="s">
        <v>297</v>
      </c>
      <c r="C119" s="78">
        <v>0</v>
      </c>
      <c r="D119" s="79">
        <v>0</v>
      </c>
      <c r="E119" s="79">
        <v>0</v>
      </c>
      <c r="F119" s="78">
        <v>0</v>
      </c>
      <c r="G119" s="79">
        <v>0</v>
      </c>
      <c r="H119" s="79">
        <v>0</v>
      </c>
      <c r="I119" s="80">
        <v>0</v>
      </c>
      <c r="J119" s="80">
        <v>0</v>
      </c>
      <c r="K119" s="80">
        <v>0</v>
      </c>
      <c r="L119" s="81">
        <v>0</v>
      </c>
      <c r="M119" s="78">
        <v>0</v>
      </c>
      <c r="N119" s="78">
        <v>0</v>
      </c>
      <c r="O119" s="78">
        <v>0</v>
      </c>
      <c r="P119" s="79">
        <v>0</v>
      </c>
      <c r="Q119" s="79">
        <v>0</v>
      </c>
      <c r="R119" s="80">
        <v>0</v>
      </c>
      <c r="S119" s="80">
        <v>0</v>
      </c>
      <c r="T119" s="80">
        <v>0</v>
      </c>
      <c r="U119" s="81">
        <v>0</v>
      </c>
      <c r="V119" s="78">
        <v>0</v>
      </c>
      <c r="W119" s="78">
        <v>0</v>
      </c>
      <c r="X119" s="78">
        <v>0</v>
      </c>
      <c r="Y119" s="79">
        <v>0</v>
      </c>
      <c r="Z119" s="79">
        <v>0</v>
      </c>
      <c r="AA119" s="80">
        <v>0</v>
      </c>
      <c r="AB119" s="80">
        <v>0</v>
      </c>
      <c r="AC119" s="80">
        <v>0</v>
      </c>
      <c r="AD119" s="81">
        <v>0</v>
      </c>
      <c r="AE119" s="78">
        <v>0</v>
      </c>
      <c r="AF119" s="78">
        <v>0</v>
      </c>
      <c r="AG119" s="78">
        <v>0</v>
      </c>
      <c r="AH119" s="79">
        <v>0</v>
      </c>
      <c r="AI119" s="79">
        <v>0</v>
      </c>
      <c r="AJ119" s="78">
        <v>0</v>
      </c>
      <c r="AK119" s="78">
        <v>0</v>
      </c>
      <c r="AL119" s="78">
        <v>0</v>
      </c>
      <c r="AM119" s="81">
        <v>0</v>
      </c>
      <c r="AN119" s="78">
        <v>0</v>
      </c>
      <c r="AO119" s="82">
        <v>0</v>
      </c>
      <c r="AP119" s="78">
        <v>0</v>
      </c>
      <c r="AQ119" s="79">
        <v>0</v>
      </c>
      <c r="AR119" s="79">
        <v>0</v>
      </c>
      <c r="AS119" s="82">
        <v>0</v>
      </c>
      <c r="AT119" s="78">
        <v>0</v>
      </c>
      <c r="AU119" s="82">
        <v>0</v>
      </c>
      <c r="AV119" s="81">
        <v>0</v>
      </c>
      <c r="AW119" s="78">
        <v>0</v>
      </c>
      <c r="AX119" s="82">
        <v>0</v>
      </c>
      <c r="AY119" s="78">
        <v>0</v>
      </c>
      <c r="AZ119" s="79">
        <v>0</v>
      </c>
      <c r="BA119" s="79">
        <v>0</v>
      </c>
      <c r="BB119" s="82">
        <v>0</v>
      </c>
      <c r="BC119" s="78">
        <v>0</v>
      </c>
      <c r="BD119" s="82">
        <v>0</v>
      </c>
      <c r="BE119" s="83">
        <v>0</v>
      </c>
      <c r="BF119" s="83">
        <v>0</v>
      </c>
      <c r="BG119" s="83">
        <v>0</v>
      </c>
      <c r="BH119" s="83">
        <v>0</v>
      </c>
      <c r="BI119" s="84">
        <v>0</v>
      </c>
      <c r="BJ119" s="84">
        <v>0</v>
      </c>
      <c r="BK119" s="83">
        <v>0</v>
      </c>
      <c r="BL119" s="84">
        <v>0</v>
      </c>
      <c r="BM119" s="84">
        <v>0</v>
      </c>
      <c r="BN119" s="185">
        <f t="shared" si="2"/>
        <v>0</v>
      </c>
      <c r="BO119" s="188">
        <f t="shared" si="3"/>
        <v>0</v>
      </c>
    </row>
    <row r="120" spans="1:67" ht="16.5">
      <c r="A120" s="6">
        <v>113</v>
      </c>
      <c r="B120" s="77" t="s">
        <v>298</v>
      </c>
      <c r="C120" s="78">
        <v>0</v>
      </c>
      <c r="D120" s="79">
        <v>0</v>
      </c>
      <c r="E120" s="79">
        <v>0</v>
      </c>
      <c r="F120" s="78">
        <v>2</v>
      </c>
      <c r="G120" s="79">
        <v>9.3680000000000003</v>
      </c>
      <c r="H120" s="79">
        <v>56.207999999999998</v>
      </c>
      <c r="I120" s="80">
        <v>2</v>
      </c>
      <c r="J120" s="80">
        <v>9.3680000000000003</v>
      </c>
      <c r="K120" s="80">
        <v>56.207999999999998</v>
      </c>
      <c r="L120" s="81">
        <v>0</v>
      </c>
      <c r="M120" s="78">
        <v>0</v>
      </c>
      <c r="N120" s="78">
        <v>0</v>
      </c>
      <c r="O120" s="78">
        <v>0</v>
      </c>
      <c r="P120" s="79">
        <v>0</v>
      </c>
      <c r="Q120" s="79">
        <v>0</v>
      </c>
      <c r="R120" s="80">
        <v>0</v>
      </c>
      <c r="S120" s="80">
        <v>0</v>
      </c>
      <c r="T120" s="80">
        <v>0</v>
      </c>
      <c r="U120" s="81">
        <v>0</v>
      </c>
      <c r="V120" s="78">
        <v>0</v>
      </c>
      <c r="W120" s="78">
        <v>0</v>
      </c>
      <c r="X120" s="78">
        <v>0</v>
      </c>
      <c r="Y120" s="79">
        <v>0</v>
      </c>
      <c r="Z120" s="79">
        <v>0</v>
      </c>
      <c r="AA120" s="80">
        <v>0</v>
      </c>
      <c r="AB120" s="80">
        <v>0</v>
      </c>
      <c r="AC120" s="80">
        <v>0</v>
      </c>
      <c r="AD120" s="81">
        <v>0</v>
      </c>
      <c r="AE120" s="78">
        <v>0</v>
      </c>
      <c r="AF120" s="78">
        <v>0</v>
      </c>
      <c r="AG120" s="78">
        <v>0</v>
      </c>
      <c r="AH120" s="79">
        <v>0</v>
      </c>
      <c r="AI120" s="79">
        <v>0</v>
      </c>
      <c r="AJ120" s="78">
        <v>0</v>
      </c>
      <c r="AK120" s="78">
        <v>0</v>
      </c>
      <c r="AL120" s="78">
        <v>0</v>
      </c>
      <c r="AM120" s="81">
        <v>0</v>
      </c>
      <c r="AN120" s="78">
        <v>0</v>
      </c>
      <c r="AO120" s="82">
        <v>0</v>
      </c>
      <c r="AP120" s="78">
        <v>0</v>
      </c>
      <c r="AQ120" s="79">
        <v>0</v>
      </c>
      <c r="AR120" s="79">
        <v>0</v>
      </c>
      <c r="AS120" s="82">
        <v>0</v>
      </c>
      <c r="AT120" s="78">
        <v>0</v>
      </c>
      <c r="AU120" s="82">
        <v>0</v>
      </c>
      <c r="AV120" s="81">
        <v>0</v>
      </c>
      <c r="AW120" s="78">
        <v>0</v>
      </c>
      <c r="AX120" s="82">
        <v>0</v>
      </c>
      <c r="AY120" s="78">
        <v>0</v>
      </c>
      <c r="AZ120" s="79">
        <v>0</v>
      </c>
      <c r="BA120" s="79">
        <v>0</v>
      </c>
      <c r="BB120" s="82">
        <v>0</v>
      </c>
      <c r="BC120" s="78">
        <v>0</v>
      </c>
      <c r="BD120" s="82">
        <v>0</v>
      </c>
      <c r="BE120" s="83">
        <v>0</v>
      </c>
      <c r="BF120" s="83">
        <v>0</v>
      </c>
      <c r="BG120" s="83">
        <v>0</v>
      </c>
      <c r="BH120" s="83">
        <v>2</v>
      </c>
      <c r="BI120" s="84">
        <v>9.3680000000000003</v>
      </c>
      <c r="BJ120" s="84">
        <v>56.207999999999998</v>
      </c>
      <c r="BK120" s="83">
        <v>2</v>
      </c>
      <c r="BL120" s="84">
        <v>9.3680000000000003</v>
      </c>
      <c r="BM120" s="84">
        <v>56.207999999999998</v>
      </c>
      <c r="BN120" s="185">
        <f t="shared" si="2"/>
        <v>28.103999999999999</v>
      </c>
      <c r="BO120" s="188">
        <f t="shared" si="3"/>
        <v>28.1</v>
      </c>
    </row>
    <row r="121" spans="1:67" ht="16.5">
      <c r="A121" s="6">
        <v>114</v>
      </c>
      <c r="B121" s="77" t="s">
        <v>299</v>
      </c>
      <c r="C121" s="78">
        <v>0</v>
      </c>
      <c r="D121" s="79">
        <v>0</v>
      </c>
      <c r="E121" s="79">
        <v>0</v>
      </c>
      <c r="F121" s="78">
        <v>1</v>
      </c>
      <c r="G121" s="79">
        <v>4.6840000000000002</v>
      </c>
      <c r="H121" s="79">
        <v>28.103999999999999</v>
      </c>
      <c r="I121" s="80">
        <v>1</v>
      </c>
      <c r="J121" s="80">
        <v>4.6840000000000002</v>
      </c>
      <c r="K121" s="80">
        <v>28.103999999999999</v>
      </c>
      <c r="L121" s="81">
        <v>0</v>
      </c>
      <c r="M121" s="78">
        <v>0</v>
      </c>
      <c r="N121" s="78">
        <v>0</v>
      </c>
      <c r="O121" s="78">
        <v>0</v>
      </c>
      <c r="P121" s="79">
        <v>0</v>
      </c>
      <c r="Q121" s="79">
        <v>0</v>
      </c>
      <c r="R121" s="80">
        <v>0</v>
      </c>
      <c r="S121" s="80">
        <v>0</v>
      </c>
      <c r="T121" s="80">
        <v>0</v>
      </c>
      <c r="U121" s="81">
        <v>0</v>
      </c>
      <c r="V121" s="78">
        <v>0</v>
      </c>
      <c r="W121" s="78">
        <v>0</v>
      </c>
      <c r="X121" s="78">
        <v>0</v>
      </c>
      <c r="Y121" s="79">
        <v>0</v>
      </c>
      <c r="Z121" s="79">
        <v>0</v>
      </c>
      <c r="AA121" s="80">
        <v>0</v>
      </c>
      <c r="AB121" s="80">
        <v>0</v>
      </c>
      <c r="AC121" s="80">
        <v>0</v>
      </c>
      <c r="AD121" s="81">
        <v>0</v>
      </c>
      <c r="AE121" s="78">
        <v>0</v>
      </c>
      <c r="AF121" s="78">
        <v>0</v>
      </c>
      <c r="AG121" s="78">
        <v>0</v>
      </c>
      <c r="AH121" s="79">
        <v>0</v>
      </c>
      <c r="AI121" s="79">
        <v>0</v>
      </c>
      <c r="AJ121" s="78">
        <v>0</v>
      </c>
      <c r="AK121" s="78">
        <v>0</v>
      </c>
      <c r="AL121" s="78">
        <v>0</v>
      </c>
      <c r="AM121" s="81">
        <v>0</v>
      </c>
      <c r="AN121" s="78">
        <v>0</v>
      </c>
      <c r="AO121" s="82">
        <v>0</v>
      </c>
      <c r="AP121" s="78">
        <v>0</v>
      </c>
      <c r="AQ121" s="79">
        <v>0</v>
      </c>
      <c r="AR121" s="79">
        <v>0</v>
      </c>
      <c r="AS121" s="82">
        <v>0</v>
      </c>
      <c r="AT121" s="78">
        <v>0</v>
      </c>
      <c r="AU121" s="82">
        <v>0</v>
      </c>
      <c r="AV121" s="81">
        <v>0</v>
      </c>
      <c r="AW121" s="78">
        <v>0</v>
      </c>
      <c r="AX121" s="82">
        <v>0</v>
      </c>
      <c r="AY121" s="78">
        <v>0</v>
      </c>
      <c r="AZ121" s="79">
        <v>0</v>
      </c>
      <c r="BA121" s="79">
        <v>0</v>
      </c>
      <c r="BB121" s="82">
        <v>0</v>
      </c>
      <c r="BC121" s="78">
        <v>0</v>
      </c>
      <c r="BD121" s="82">
        <v>0</v>
      </c>
      <c r="BE121" s="83">
        <v>0</v>
      </c>
      <c r="BF121" s="83">
        <v>0</v>
      </c>
      <c r="BG121" s="83">
        <v>0</v>
      </c>
      <c r="BH121" s="83">
        <v>1</v>
      </c>
      <c r="BI121" s="84">
        <v>4.6840000000000002</v>
      </c>
      <c r="BJ121" s="84">
        <v>28.103999999999999</v>
      </c>
      <c r="BK121" s="83">
        <v>1</v>
      </c>
      <c r="BL121" s="84">
        <v>4.6840000000000002</v>
      </c>
      <c r="BM121" s="84">
        <v>28.103999999999999</v>
      </c>
      <c r="BN121" s="185">
        <f t="shared" si="2"/>
        <v>14.052</v>
      </c>
      <c r="BO121" s="188">
        <f t="shared" si="3"/>
        <v>14.1</v>
      </c>
    </row>
    <row r="122" spans="1:67" ht="16.5">
      <c r="A122" s="6">
        <v>115</v>
      </c>
      <c r="B122" s="77" t="s">
        <v>300</v>
      </c>
      <c r="C122" s="78">
        <v>0</v>
      </c>
      <c r="D122" s="79">
        <v>0</v>
      </c>
      <c r="E122" s="79">
        <v>0</v>
      </c>
      <c r="F122" s="78">
        <v>1</v>
      </c>
      <c r="G122" s="79">
        <v>4.6840000000000002</v>
      </c>
      <c r="H122" s="79">
        <v>28.103999999999999</v>
      </c>
      <c r="I122" s="80">
        <v>1</v>
      </c>
      <c r="J122" s="80">
        <v>4.6840000000000002</v>
      </c>
      <c r="K122" s="80">
        <v>28.103999999999999</v>
      </c>
      <c r="L122" s="81">
        <v>0</v>
      </c>
      <c r="M122" s="78">
        <v>0</v>
      </c>
      <c r="N122" s="78">
        <v>0</v>
      </c>
      <c r="O122" s="78">
        <v>1</v>
      </c>
      <c r="P122" s="79">
        <v>4.6840000000000002</v>
      </c>
      <c r="Q122" s="79">
        <v>28.103999999999999</v>
      </c>
      <c r="R122" s="80">
        <v>1</v>
      </c>
      <c r="S122" s="80">
        <v>4.6840000000000002</v>
      </c>
      <c r="T122" s="80">
        <v>28.103999999999999</v>
      </c>
      <c r="U122" s="81">
        <v>0</v>
      </c>
      <c r="V122" s="78">
        <v>0</v>
      </c>
      <c r="W122" s="78">
        <v>0</v>
      </c>
      <c r="X122" s="78">
        <v>0</v>
      </c>
      <c r="Y122" s="79">
        <v>0</v>
      </c>
      <c r="Z122" s="79">
        <v>0</v>
      </c>
      <c r="AA122" s="80">
        <v>0</v>
      </c>
      <c r="AB122" s="80">
        <v>0</v>
      </c>
      <c r="AC122" s="80">
        <v>0</v>
      </c>
      <c r="AD122" s="81">
        <v>0</v>
      </c>
      <c r="AE122" s="78">
        <v>0</v>
      </c>
      <c r="AF122" s="78">
        <v>0</v>
      </c>
      <c r="AG122" s="78">
        <v>0</v>
      </c>
      <c r="AH122" s="79">
        <v>0</v>
      </c>
      <c r="AI122" s="79">
        <v>0</v>
      </c>
      <c r="AJ122" s="78">
        <v>0</v>
      </c>
      <c r="AK122" s="78">
        <v>0</v>
      </c>
      <c r="AL122" s="78">
        <v>0</v>
      </c>
      <c r="AM122" s="81">
        <v>0</v>
      </c>
      <c r="AN122" s="78">
        <v>0</v>
      </c>
      <c r="AO122" s="82">
        <v>0</v>
      </c>
      <c r="AP122" s="78">
        <v>0</v>
      </c>
      <c r="AQ122" s="79">
        <v>0</v>
      </c>
      <c r="AR122" s="79">
        <v>0</v>
      </c>
      <c r="AS122" s="82">
        <v>0</v>
      </c>
      <c r="AT122" s="78">
        <v>0</v>
      </c>
      <c r="AU122" s="82">
        <v>0</v>
      </c>
      <c r="AV122" s="81">
        <v>0</v>
      </c>
      <c r="AW122" s="78">
        <v>0</v>
      </c>
      <c r="AX122" s="82">
        <v>0</v>
      </c>
      <c r="AY122" s="78">
        <v>0</v>
      </c>
      <c r="AZ122" s="79">
        <v>0</v>
      </c>
      <c r="BA122" s="79">
        <v>0</v>
      </c>
      <c r="BB122" s="82">
        <v>0</v>
      </c>
      <c r="BC122" s="78">
        <v>0</v>
      </c>
      <c r="BD122" s="82">
        <v>0</v>
      </c>
      <c r="BE122" s="83">
        <v>0</v>
      </c>
      <c r="BF122" s="83">
        <v>0</v>
      </c>
      <c r="BG122" s="83">
        <v>0</v>
      </c>
      <c r="BH122" s="83">
        <v>1</v>
      </c>
      <c r="BI122" s="84">
        <v>4.6840000000000002</v>
      </c>
      <c r="BJ122" s="84">
        <v>28.103999999999999</v>
      </c>
      <c r="BK122" s="83">
        <v>1</v>
      </c>
      <c r="BL122" s="84">
        <v>4.6840000000000002</v>
      </c>
      <c r="BM122" s="84">
        <v>28.103999999999999</v>
      </c>
      <c r="BN122" s="185">
        <f t="shared" si="2"/>
        <v>14.052</v>
      </c>
      <c r="BO122" s="188">
        <f t="shared" si="3"/>
        <v>14.1</v>
      </c>
    </row>
    <row r="123" spans="1:67" ht="16.5">
      <c r="A123" s="6">
        <v>116</v>
      </c>
      <c r="B123" s="77" t="s">
        <v>301</v>
      </c>
      <c r="C123" s="78">
        <v>0</v>
      </c>
      <c r="D123" s="79">
        <v>0</v>
      </c>
      <c r="E123" s="79">
        <v>0</v>
      </c>
      <c r="F123" s="78">
        <v>1</v>
      </c>
      <c r="G123" s="79">
        <v>4.6840000000000002</v>
      </c>
      <c r="H123" s="79">
        <v>28.103999999999999</v>
      </c>
      <c r="I123" s="80">
        <v>1</v>
      </c>
      <c r="J123" s="80">
        <v>4.6840000000000002</v>
      </c>
      <c r="K123" s="80">
        <v>28.103999999999999</v>
      </c>
      <c r="L123" s="81">
        <v>0</v>
      </c>
      <c r="M123" s="78">
        <v>0</v>
      </c>
      <c r="N123" s="78">
        <v>0</v>
      </c>
      <c r="O123" s="78">
        <v>0</v>
      </c>
      <c r="P123" s="79">
        <v>0</v>
      </c>
      <c r="Q123" s="79">
        <v>0</v>
      </c>
      <c r="R123" s="80">
        <v>0</v>
      </c>
      <c r="S123" s="80">
        <v>0</v>
      </c>
      <c r="T123" s="80">
        <v>0</v>
      </c>
      <c r="U123" s="81">
        <v>0</v>
      </c>
      <c r="V123" s="78">
        <v>0</v>
      </c>
      <c r="W123" s="78">
        <v>0</v>
      </c>
      <c r="X123" s="78">
        <v>0</v>
      </c>
      <c r="Y123" s="79">
        <v>0</v>
      </c>
      <c r="Z123" s="79">
        <v>0</v>
      </c>
      <c r="AA123" s="80">
        <v>0</v>
      </c>
      <c r="AB123" s="80">
        <v>0</v>
      </c>
      <c r="AC123" s="80">
        <v>0</v>
      </c>
      <c r="AD123" s="81">
        <v>0</v>
      </c>
      <c r="AE123" s="78">
        <v>0</v>
      </c>
      <c r="AF123" s="78">
        <v>0</v>
      </c>
      <c r="AG123" s="78">
        <v>0</v>
      </c>
      <c r="AH123" s="79">
        <v>0</v>
      </c>
      <c r="AI123" s="79">
        <v>0</v>
      </c>
      <c r="AJ123" s="78">
        <v>0</v>
      </c>
      <c r="AK123" s="78">
        <v>0</v>
      </c>
      <c r="AL123" s="78">
        <v>0</v>
      </c>
      <c r="AM123" s="81">
        <v>0</v>
      </c>
      <c r="AN123" s="78">
        <v>0</v>
      </c>
      <c r="AO123" s="82">
        <v>0</v>
      </c>
      <c r="AP123" s="78">
        <v>0</v>
      </c>
      <c r="AQ123" s="79">
        <v>0</v>
      </c>
      <c r="AR123" s="79">
        <v>0</v>
      </c>
      <c r="AS123" s="82">
        <v>0</v>
      </c>
      <c r="AT123" s="78">
        <v>0</v>
      </c>
      <c r="AU123" s="82">
        <v>0</v>
      </c>
      <c r="AV123" s="81">
        <v>0</v>
      </c>
      <c r="AW123" s="78">
        <v>0</v>
      </c>
      <c r="AX123" s="82">
        <v>0</v>
      </c>
      <c r="AY123" s="78">
        <v>0</v>
      </c>
      <c r="AZ123" s="79">
        <v>0</v>
      </c>
      <c r="BA123" s="79">
        <v>0</v>
      </c>
      <c r="BB123" s="82">
        <v>0</v>
      </c>
      <c r="BC123" s="78">
        <v>0</v>
      </c>
      <c r="BD123" s="82">
        <v>0</v>
      </c>
      <c r="BE123" s="83">
        <v>0</v>
      </c>
      <c r="BF123" s="83">
        <v>0</v>
      </c>
      <c r="BG123" s="83">
        <v>0</v>
      </c>
      <c r="BH123" s="83">
        <v>1</v>
      </c>
      <c r="BI123" s="84">
        <v>4.6840000000000002</v>
      </c>
      <c r="BJ123" s="84">
        <v>28.103999999999999</v>
      </c>
      <c r="BK123" s="83">
        <v>1</v>
      </c>
      <c r="BL123" s="84">
        <v>4.6840000000000002</v>
      </c>
      <c r="BM123" s="84">
        <v>28.103999999999999</v>
      </c>
      <c r="BN123" s="185">
        <f t="shared" si="2"/>
        <v>14.052</v>
      </c>
      <c r="BO123" s="188">
        <f t="shared" si="3"/>
        <v>14.1</v>
      </c>
    </row>
    <row r="124" spans="1:67" ht="16.5">
      <c r="A124" s="6">
        <v>117</v>
      </c>
      <c r="B124" s="77" t="s">
        <v>302</v>
      </c>
      <c r="C124" s="78">
        <v>0</v>
      </c>
      <c r="D124" s="79">
        <v>0</v>
      </c>
      <c r="E124" s="79">
        <v>0</v>
      </c>
      <c r="F124" s="78">
        <v>1</v>
      </c>
      <c r="G124" s="79">
        <v>4.6840000000000002</v>
      </c>
      <c r="H124" s="79">
        <v>28.103999999999999</v>
      </c>
      <c r="I124" s="80">
        <v>1</v>
      </c>
      <c r="J124" s="80">
        <v>4.6840000000000002</v>
      </c>
      <c r="K124" s="80">
        <v>28.103999999999999</v>
      </c>
      <c r="L124" s="81">
        <v>0</v>
      </c>
      <c r="M124" s="78">
        <v>0</v>
      </c>
      <c r="N124" s="78">
        <v>0</v>
      </c>
      <c r="O124" s="78">
        <v>0</v>
      </c>
      <c r="P124" s="79">
        <v>0</v>
      </c>
      <c r="Q124" s="79">
        <v>0</v>
      </c>
      <c r="R124" s="80">
        <v>0</v>
      </c>
      <c r="S124" s="80">
        <v>0</v>
      </c>
      <c r="T124" s="80">
        <v>0</v>
      </c>
      <c r="U124" s="81">
        <v>0</v>
      </c>
      <c r="V124" s="78">
        <v>0</v>
      </c>
      <c r="W124" s="78">
        <v>0</v>
      </c>
      <c r="X124" s="78">
        <v>0</v>
      </c>
      <c r="Y124" s="79">
        <v>0</v>
      </c>
      <c r="Z124" s="79">
        <v>0</v>
      </c>
      <c r="AA124" s="80">
        <v>0</v>
      </c>
      <c r="AB124" s="80">
        <v>0</v>
      </c>
      <c r="AC124" s="80">
        <v>0</v>
      </c>
      <c r="AD124" s="81">
        <v>0</v>
      </c>
      <c r="AE124" s="78">
        <v>0</v>
      </c>
      <c r="AF124" s="78">
        <v>0</v>
      </c>
      <c r="AG124" s="78">
        <v>0</v>
      </c>
      <c r="AH124" s="79">
        <v>0</v>
      </c>
      <c r="AI124" s="79">
        <v>0</v>
      </c>
      <c r="AJ124" s="78">
        <v>0</v>
      </c>
      <c r="AK124" s="78">
        <v>0</v>
      </c>
      <c r="AL124" s="78">
        <v>0</v>
      </c>
      <c r="AM124" s="81">
        <v>0</v>
      </c>
      <c r="AN124" s="78">
        <v>0</v>
      </c>
      <c r="AO124" s="82">
        <v>0</v>
      </c>
      <c r="AP124" s="78">
        <v>0</v>
      </c>
      <c r="AQ124" s="79">
        <v>0</v>
      </c>
      <c r="AR124" s="79">
        <v>0</v>
      </c>
      <c r="AS124" s="82">
        <v>0</v>
      </c>
      <c r="AT124" s="78">
        <v>0</v>
      </c>
      <c r="AU124" s="82">
        <v>0</v>
      </c>
      <c r="AV124" s="81">
        <v>0</v>
      </c>
      <c r="AW124" s="78">
        <v>0</v>
      </c>
      <c r="AX124" s="82">
        <v>0</v>
      </c>
      <c r="AY124" s="78">
        <v>0</v>
      </c>
      <c r="AZ124" s="79">
        <v>0</v>
      </c>
      <c r="BA124" s="79">
        <v>0</v>
      </c>
      <c r="BB124" s="82">
        <v>0</v>
      </c>
      <c r="BC124" s="78">
        <v>0</v>
      </c>
      <c r="BD124" s="82">
        <v>0</v>
      </c>
      <c r="BE124" s="83">
        <v>0</v>
      </c>
      <c r="BF124" s="83">
        <v>0</v>
      </c>
      <c r="BG124" s="83">
        <v>0</v>
      </c>
      <c r="BH124" s="83">
        <v>1</v>
      </c>
      <c r="BI124" s="84">
        <v>4.6840000000000002</v>
      </c>
      <c r="BJ124" s="84">
        <v>28.103999999999999</v>
      </c>
      <c r="BK124" s="83">
        <v>1</v>
      </c>
      <c r="BL124" s="84">
        <v>4.6840000000000002</v>
      </c>
      <c r="BM124" s="84">
        <v>28.103999999999999</v>
      </c>
      <c r="BN124" s="185">
        <f t="shared" si="2"/>
        <v>14.052</v>
      </c>
      <c r="BO124" s="188">
        <f t="shared" si="3"/>
        <v>14.1</v>
      </c>
    </row>
    <row r="125" spans="1:67" ht="16.5">
      <c r="A125" s="6">
        <v>118</v>
      </c>
      <c r="B125" s="77" t="s">
        <v>303</v>
      </c>
      <c r="C125" s="78">
        <v>0</v>
      </c>
      <c r="D125" s="79">
        <v>0</v>
      </c>
      <c r="E125" s="79">
        <v>0</v>
      </c>
      <c r="F125" s="78">
        <v>2</v>
      </c>
      <c r="G125" s="79">
        <v>9.3680000000000003</v>
      </c>
      <c r="H125" s="79">
        <v>56.207999999999998</v>
      </c>
      <c r="I125" s="80">
        <v>2</v>
      </c>
      <c r="J125" s="80">
        <v>9.3680000000000003</v>
      </c>
      <c r="K125" s="80">
        <v>56.207999999999998</v>
      </c>
      <c r="L125" s="81">
        <v>0</v>
      </c>
      <c r="M125" s="78">
        <v>0</v>
      </c>
      <c r="N125" s="78">
        <v>0</v>
      </c>
      <c r="O125" s="78">
        <v>0</v>
      </c>
      <c r="P125" s="79">
        <v>0</v>
      </c>
      <c r="Q125" s="79">
        <v>0</v>
      </c>
      <c r="R125" s="80">
        <v>0</v>
      </c>
      <c r="S125" s="80">
        <v>0</v>
      </c>
      <c r="T125" s="80">
        <v>0</v>
      </c>
      <c r="U125" s="81">
        <v>0</v>
      </c>
      <c r="V125" s="78">
        <v>0</v>
      </c>
      <c r="W125" s="78">
        <v>0</v>
      </c>
      <c r="X125" s="78">
        <v>0</v>
      </c>
      <c r="Y125" s="79">
        <v>0</v>
      </c>
      <c r="Z125" s="79">
        <v>0</v>
      </c>
      <c r="AA125" s="80">
        <v>0</v>
      </c>
      <c r="AB125" s="80">
        <v>0</v>
      </c>
      <c r="AC125" s="80">
        <v>0</v>
      </c>
      <c r="AD125" s="81">
        <v>0</v>
      </c>
      <c r="AE125" s="78">
        <v>0</v>
      </c>
      <c r="AF125" s="78">
        <v>0</v>
      </c>
      <c r="AG125" s="78">
        <v>0</v>
      </c>
      <c r="AH125" s="79">
        <v>0</v>
      </c>
      <c r="AI125" s="79">
        <v>0</v>
      </c>
      <c r="AJ125" s="78">
        <v>0</v>
      </c>
      <c r="AK125" s="78">
        <v>0</v>
      </c>
      <c r="AL125" s="78">
        <v>0</v>
      </c>
      <c r="AM125" s="81">
        <v>0</v>
      </c>
      <c r="AN125" s="78">
        <v>0</v>
      </c>
      <c r="AO125" s="82">
        <v>0</v>
      </c>
      <c r="AP125" s="78">
        <v>0</v>
      </c>
      <c r="AQ125" s="79">
        <v>0</v>
      </c>
      <c r="AR125" s="79">
        <v>0</v>
      </c>
      <c r="AS125" s="82">
        <v>0</v>
      </c>
      <c r="AT125" s="78">
        <v>0</v>
      </c>
      <c r="AU125" s="82">
        <v>0</v>
      </c>
      <c r="AV125" s="81">
        <v>0</v>
      </c>
      <c r="AW125" s="78">
        <v>0</v>
      </c>
      <c r="AX125" s="82">
        <v>0</v>
      </c>
      <c r="AY125" s="78">
        <v>0</v>
      </c>
      <c r="AZ125" s="79">
        <v>0</v>
      </c>
      <c r="BA125" s="79">
        <v>0</v>
      </c>
      <c r="BB125" s="82">
        <v>0</v>
      </c>
      <c r="BC125" s="78">
        <v>0</v>
      </c>
      <c r="BD125" s="82">
        <v>0</v>
      </c>
      <c r="BE125" s="83">
        <v>0</v>
      </c>
      <c r="BF125" s="83">
        <v>0</v>
      </c>
      <c r="BG125" s="83">
        <v>0</v>
      </c>
      <c r="BH125" s="83">
        <v>2</v>
      </c>
      <c r="BI125" s="84">
        <v>9.3680000000000003</v>
      </c>
      <c r="BJ125" s="84">
        <v>56.207999999999998</v>
      </c>
      <c r="BK125" s="83">
        <v>2</v>
      </c>
      <c r="BL125" s="84">
        <v>9.3680000000000003</v>
      </c>
      <c r="BM125" s="84">
        <v>56.207999999999998</v>
      </c>
      <c r="BN125" s="185">
        <f t="shared" si="2"/>
        <v>28.103999999999999</v>
      </c>
      <c r="BO125" s="188">
        <f t="shared" si="3"/>
        <v>28.1</v>
      </c>
    </row>
    <row r="126" spans="1:67" ht="16.5">
      <c r="A126" s="6">
        <v>119</v>
      </c>
      <c r="B126" s="77" t="s">
        <v>304</v>
      </c>
      <c r="C126" s="78">
        <v>0</v>
      </c>
      <c r="D126" s="79">
        <v>0</v>
      </c>
      <c r="E126" s="79">
        <v>0</v>
      </c>
      <c r="F126" s="78">
        <v>1</v>
      </c>
      <c r="G126" s="79">
        <v>4.6840000000000002</v>
      </c>
      <c r="H126" s="79">
        <v>28.103999999999999</v>
      </c>
      <c r="I126" s="80">
        <v>1</v>
      </c>
      <c r="J126" s="80">
        <v>4.6840000000000002</v>
      </c>
      <c r="K126" s="80">
        <v>28.103999999999999</v>
      </c>
      <c r="L126" s="81">
        <v>0</v>
      </c>
      <c r="M126" s="78">
        <v>0</v>
      </c>
      <c r="N126" s="78">
        <v>0</v>
      </c>
      <c r="O126" s="78">
        <v>0</v>
      </c>
      <c r="P126" s="79">
        <v>0</v>
      </c>
      <c r="Q126" s="79">
        <v>0</v>
      </c>
      <c r="R126" s="80">
        <v>0</v>
      </c>
      <c r="S126" s="80">
        <v>0</v>
      </c>
      <c r="T126" s="80">
        <v>0</v>
      </c>
      <c r="U126" s="81">
        <v>0</v>
      </c>
      <c r="V126" s="78">
        <v>0</v>
      </c>
      <c r="W126" s="78">
        <v>0</v>
      </c>
      <c r="X126" s="78">
        <v>0</v>
      </c>
      <c r="Y126" s="79">
        <v>0</v>
      </c>
      <c r="Z126" s="79">
        <v>0</v>
      </c>
      <c r="AA126" s="80">
        <v>0</v>
      </c>
      <c r="AB126" s="80">
        <v>0</v>
      </c>
      <c r="AC126" s="80">
        <v>0</v>
      </c>
      <c r="AD126" s="81">
        <v>0</v>
      </c>
      <c r="AE126" s="78">
        <v>0</v>
      </c>
      <c r="AF126" s="78">
        <v>0</v>
      </c>
      <c r="AG126" s="78">
        <v>0</v>
      </c>
      <c r="AH126" s="79">
        <v>0</v>
      </c>
      <c r="AI126" s="79">
        <v>0</v>
      </c>
      <c r="AJ126" s="78">
        <v>0</v>
      </c>
      <c r="AK126" s="78">
        <v>0</v>
      </c>
      <c r="AL126" s="78">
        <v>0</v>
      </c>
      <c r="AM126" s="81">
        <v>0</v>
      </c>
      <c r="AN126" s="78">
        <v>0</v>
      </c>
      <c r="AO126" s="82">
        <v>0</v>
      </c>
      <c r="AP126" s="78">
        <v>0</v>
      </c>
      <c r="AQ126" s="79">
        <v>0</v>
      </c>
      <c r="AR126" s="79">
        <v>0</v>
      </c>
      <c r="AS126" s="82">
        <v>0</v>
      </c>
      <c r="AT126" s="78">
        <v>0</v>
      </c>
      <c r="AU126" s="82">
        <v>0</v>
      </c>
      <c r="AV126" s="81">
        <v>0</v>
      </c>
      <c r="AW126" s="78">
        <v>0</v>
      </c>
      <c r="AX126" s="82">
        <v>0</v>
      </c>
      <c r="AY126" s="78">
        <v>0</v>
      </c>
      <c r="AZ126" s="79">
        <v>0</v>
      </c>
      <c r="BA126" s="79">
        <v>0</v>
      </c>
      <c r="BB126" s="82">
        <v>0</v>
      </c>
      <c r="BC126" s="78">
        <v>0</v>
      </c>
      <c r="BD126" s="82">
        <v>0</v>
      </c>
      <c r="BE126" s="83">
        <v>0</v>
      </c>
      <c r="BF126" s="83">
        <v>0</v>
      </c>
      <c r="BG126" s="83">
        <v>0</v>
      </c>
      <c r="BH126" s="83">
        <v>1</v>
      </c>
      <c r="BI126" s="84">
        <v>4.6840000000000002</v>
      </c>
      <c r="BJ126" s="84">
        <v>28.103999999999999</v>
      </c>
      <c r="BK126" s="83">
        <v>1</v>
      </c>
      <c r="BL126" s="84">
        <v>4.6840000000000002</v>
      </c>
      <c r="BM126" s="84">
        <v>28.103999999999999</v>
      </c>
      <c r="BN126" s="185">
        <f t="shared" si="2"/>
        <v>14.052</v>
      </c>
      <c r="BO126" s="188">
        <f t="shared" si="3"/>
        <v>14.1</v>
      </c>
    </row>
    <row r="127" spans="1:67" ht="16.5">
      <c r="A127" s="7"/>
      <c r="B127" s="7" t="s">
        <v>153</v>
      </c>
      <c r="C127" s="90">
        <v>0</v>
      </c>
      <c r="D127" s="91">
        <v>0</v>
      </c>
      <c r="E127" s="91">
        <v>0</v>
      </c>
      <c r="F127" s="90">
        <v>84</v>
      </c>
      <c r="G127" s="91">
        <v>393.4560000000003</v>
      </c>
      <c r="H127" s="91">
        <v>2360.7360000000003</v>
      </c>
      <c r="I127" s="80">
        <v>84</v>
      </c>
      <c r="J127" s="80">
        <v>393.4560000000003</v>
      </c>
      <c r="K127" s="80">
        <v>2360.7360000000003</v>
      </c>
      <c r="L127" s="81">
        <v>0</v>
      </c>
      <c r="M127" s="78">
        <v>0</v>
      </c>
      <c r="N127" s="78">
        <v>0</v>
      </c>
      <c r="O127" s="78">
        <v>11</v>
      </c>
      <c r="P127" s="79">
        <v>51.523999999999994</v>
      </c>
      <c r="Q127" s="79">
        <v>309.14399999999989</v>
      </c>
      <c r="R127" s="80">
        <v>11</v>
      </c>
      <c r="S127" s="80">
        <v>51.523999999999994</v>
      </c>
      <c r="T127" s="80">
        <v>309.14399999999989</v>
      </c>
      <c r="U127" s="90">
        <v>0</v>
      </c>
      <c r="V127" s="90">
        <v>0</v>
      </c>
      <c r="W127" s="90">
        <v>0</v>
      </c>
      <c r="X127" s="90">
        <v>521</v>
      </c>
      <c r="Y127" s="90">
        <v>2440.3640000000009</v>
      </c>
      <c r="Z127" s="90">
        <v>14642.183999999999</v>
      </c>
      <c r="AA127" s="80">
        <v>521</v>
      </c>
      <c r="AB127" s="80">
        <v>2440.3640000000009</v>
      </c>
      <c r="AC127" s="80">
        <v>14642.183999999999</v>
      </c>
      <c r="AD127" s="90">
        <v>0</v>
      </c>
      <c r="AE127" s="90">
        <v>0</v>
      </c>
      <c r="AF127" s="90">
        <v>0</v>
      </c>
      <c r="AG127" s="90">
        <v>1</v>
      </c>
      <c r="AH127" s="91">
        <v>4.6840000000000002</v>
      </c>
      <c r="AI127" s="91">
        <v>28.103999999999999</v>
      </c>
      <c r="AJ127" s="78">
        <v>1</v>
      </c>
      <c r="AK127" s="78">
        <v>4.6840000000000002</v>
      </c>
      <c r="AL127" s="78">
        <v>28.103999999999999</v>
      </c>
      <c r="AM127" s="90">
        <v>0</v>
      </c>
      <c r="AN127" s="90">
        <v>0</v>
      </c>
      <c r="AO127" s="90">
        <v>0</v>
      </c>
      <c r="AP127" s="90">
        <v>23</v>
      </c>
      <c r="AQ127" s="91">
        <v>107.732</v>
      </c>
      <c r="AR127" s="91">
        <v>646.39200000000005</v>
      </c>
      <c r="AS127" s="82">
        <v>23</v>
      </c>
      <c r="AT127" s="78">
        <v>107.732</v>
      </c>
      <c r="AU127" s="82">
        <v>646.39200000000005</v>
      </c>
      <c r="AV127" s="90">
        <v>0</v>
      </c>
      <c r="AW127" s="90">
        <v>0</v>
      </c>
      <c r="AX127" s="90">
        <v>0</v>
      </c>
      <c r="AY127" s="90">
        <v>9</v>
      </c>
      <c r="AZ127" s="91">
        <v>42.155999999999999</v>
      </c>
      <c r="BA127" s="91">
        <v>252.93599999999998</v>
      </c>
      <c r="BB127" s="82">
        <v>9</v>
      </c>
      <c r="BC127" s="78">
        <v>42.155999999999999</v>
      </c>
      <c r="BD127" s="82">
        <v>252.93599999999998</v>
      </c>
      <c r="BE127" s="83">
        <v>0</v>
      </c>
      <c r="BF127" s="83">
        <v>0</v>
      </c>
      <c r="BG127" s="83">
        <v>0</v>
      </c>
      <c r="BH127" s="83">
        <v>628</v>
      </c>
      <c r="BI127" s="83">
        <v>2941.552000000001</v>
      </c>
      <c r="BJ127" s="83">
        <v>17649.312000000005</v>
      </c>
      <c r="BK127" s="83">
        <v>628</v>
      </c>
      <c r="BL127" s="83">
        <v>2941.552000000001</v>
      </c>
      <c r="BM127" s="84">
        <v>17649.312000000005</v>
      </c>
      <c r="BN127" s="185">
        <f t="shared" si="2"/>
        <v>8824.6560000000027</v>
      </c>
      <c r="BO127" s="188">
        <f t="shared" si="3"/>
        <v>8824.7000000000007</v>
      </c>
    </row>
    <row r="128" spans="1:67" ht="15.75">
      <c r="A128" s="2"/>
      <c r="B128" s="2"/>
      <c r="C128" s="92">
        <v>0</v>
      </c>
      <c r="D128" s="9">
        <v>4.6840000000000002</v>
      </c>
      <c r="E128" s="93"/>
      <c r="F128" s="2"/>
      <c r="G128" s="9"/>
      <c r="H128" s="9"/>
      <c r="I128" s="2"/>
      <c r="J128" s="2"/>
      <c r="K128" s="2"/>
      <c r="L128" s="2"/>
      <c r="M128" s="9">
        <v>4.6840000000000002</v>
      </c>
      <c r="N128" s="9"/>
      <c r="O128" s="9"/>
      <c r="P128" s="9"/>
      <c r="Q128" s="2"/>
      <c r="R128" s="2"/>
      <c r="S128" s="2"/>
      <c r="T128" s="2"/>
      <c r="U128" s="2"/>
      <c r="V128" s="9">
        <v>4.6840000000000002</v>
      </c>
      <c r="W128" s="9"/>
      <c r="X128" s="9"/>
      <c r="Y128" s="9"/>
      <c r="Z128" s="2"/>
      <c r="AA128" s="2"/>
      <c r="AB128" s="2"/>
      <c r="AC128" s="2"/>
      <c r="AD128" s="2"/>
      <c r="AE128" s="9">
        <v>4.6840000000000002</v>
      </c>
      <c r="AF128" s="9"/>
      <c r="AG128" s="9"/>
      <c r="AH128" s="9"/>
      <c r="AI128" s="2"/>
      <c r="AJ128" s="2"/>
      <c r="AK128" s="2"/>
      <c r="AL128" s="2"/>
      <c r="AM128" s="2"/>
      <c r="AN128" s="9">
        <v>4.6840000000000002</v>
      </c>
      <c r="AO128" s="9"/>
      <c r="AP128" s="9"/>
      <c r="AQ128" s="9"/>
      <c r="AR128" s="2"/>
      <c r="AS128" s="2"/>
      <c r="AT128" s="2"/>
      <c r="AU128" s="2"/>
      <c r="AV128" s="2"/>
      <c r="AW128" s="9">
        <v>4.6840000000000002</v>
      </c>
      <c r="AX128" s="9"/>
      <c r="AY128" s="9"/>
      <c r="AZ128" s="9"/>
      <c r="BA128" s="2"/>
      <c r="BB128" s="2"/>
      <c r="BC128" s="2"/>
      <c r="BD128" s="2"/>
      <c r="BE128" s="2"/>
      <c r="BF128" s="9">
        <v>4.6840000000000002</v>
      </c>
      <c r="BG128" s="9"/>
      <c r="BH128" s="9"/>
      <c r="BI128" s="9"/>
      <c r="BJ128" s="2"/>
      <c r="BK128" s="2"/>
      <c r="BL128" s="2"/>
      <c r="BM128" s="2"/>
    </row>
    <row r="129" spans="3:63" ht="15.75">
      <c r="C129" s="256" t="s">
        <v>154</v>
      </c>
      <c r="D129" s="256"/>
      <c r="E129" s="256"/>
      <c r="F129" s="256"/>
      <c r="G129" s="256"/>
      <c r="H129" s="256"/>
      <c r="I129" s="256"/>
      <c r="J129" s="256"/>
      <c r="K129" s="256"/>
      <c r="L129" s="256"/>
      <c r="M129" s="256"/>
      <c r="N129" s="256"/>
      <c r="O129" s="256"/>
      <c r="P129" s="256"/>
      <c r="Q129" s="256"/>
      <c r="R129" s="256"/>
      <c r="S129" s="256"/>
      <c r="T129" s="256"/>
      <c r="AX129" s="257"/>
      <c r="AY129" s="257"/>
      <c r="AZ129" s="257"/>
      <c r="BA129" s="257"/>
      <c r="BB129" s="257"/>
      <c r="BC129" s="257"/>
      <c r="BD129" s="257"/>
      <c r="BE129" s="257"/>
      <c r="BF129" s="257"/>
      <c r="BG129" s="257"/>
      <c r="BH129" s="257"/>
      <c r="BI129" s="257"/>
      <c r="BJ129" s="257"/>
      <c r="BK129" s="257"/>
    </row>
  </sheetData>
  <mergeCells count="12">
    <mergeCell ref="A1:R1"/>
    <mergeCell ref="A3:A6"/>
    <mergeCell ref="B3:B6"/>
    <mergeCell ref="C3:K5"/>
    <mergeCell ref="L3:T5"/>
    <mergeCell ref="AD3:AL5"/>
    <mergeCell ref="AM3:AU5"/>
    <mergeCell ref="AV3:BD5"/>
    <mergeCell ref="BE3:BM5"/>
    <mergeCell ref="C129:T129"/>
    <mergeCell ref="AX129:BK129"/>
    <mergeCell ref="U3:AC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AMPOP+</vt:lpstr>
      <vt:lpstr>YNDAMENY</vt:lpstr>
      <vt:lpstr>Aragatsotn+</vt:lpstr>
      <vt:lpstr>ARARAT+</vt:lpstr>
      <vt:lpstr>Armavir+</vt:lpstr>
      <vt:lpstr>Gegharkunik+</vt:lpstr>
      <vt:lpstr>Lori+</vt:lpstr>
      <vt:lpstr>Kotayk-nor+</vt:lpstr>
      <vt:lpstr>Shirak+</vt:lpstr>
      <vt:lpstr>Syunik+</vt:lpstr>
      <vt:lpstr>VAYOC-dzor+</vt:lpstr>
      <vt:lpstr>Tavush+</vt:lpstr>
      <vt:lpstr>YEREVAN+</vt:lpstr>
    </vt:vector>
  </TitlesOfParts>
  <Company>MTA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Artashes Bakhshyan</dc:creator>
  <cp:lastModifiedBy>Artashes Bakhshyan</cp:lastModifiedBy>
  <cp:lastPrinted>2014-07-29T12:28:21Z</cp:lastPrinted>
  <dcterms:created xsi:type="dcterms:W3CDTF">2014-07-15T06:19:20Z</dcterms:created>
  <dcterms:modified xsi:type="dcterms:W3CDTF">2014-07-29T12:58:49Z</dcterms:modified>
</cp:coreProperties>
</file>