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activeTab="3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'1'!$A$10:$E$68</definedName>
    <definedName name="_xlnm._FilterDatabase" localSheetId="1" hidden="1">'2'!$A$9:$E$121</definedName>
    <definedName name="_xlnm._FilterDatabase" localSheetId="3" hidden="1">'4'!$B$10:$K$23</definedName>
  </definedNames>
  <calcPr calcId="145621" concurrentCalc="0"/>
</workbook>
</file>

<file path=xl/calcChain.xml><?xml version="1.0" encoding="utf-8"?>
<calcChain xmlns="http://schemas.openxmlformats.org/spreadsheetml/2006/main">
  <c r="H22" i="8" l="1"/>
  <c r="H18" i="8"/>
  <c r="H14" i="8"/>
  <c r="J14" i="8"/>
  <c r="E77" i="7"/>
  <c r="E67" i="7"/>
  <c r="E71" i="7"/>
  <c r="E61" i="7"/>
  <c r="E56" i="7"/>
  <c r="E44" i="7"/>
  <c r="E32" i="7"/>
  <c r="E26" i="7"/>
  <c r="E20" i="7"/>
  <c r="E14" i="7"/>
  <c r="E58" i="5"/>
  <c r="E57" i="5"/>
  <c r="E55" i="5"/>
  <c r="E53" i="5"/>
  <c r="E51" i="5"/>
  <c r="E48" i="5"/>
  <c r="E47" i="5"/>
  <c r="E44" i="5"/>
  <c r="E43" i="5"/>
  <c r="E40" i="5"/>
  <c r="E39" i="5"/>
  <c r="E36" i="5"/>
  <c r="E35" i="5"/>
  <c r="E33" i="5"/>
  <c r="E31" i="5"/>
  <c r="E28" i="5"/>
  <c r="E27" i="5"/>
  <c r="E25" i="5"/>
  <c r="E23" i="5"/>
  <c r="E20" i="5"/>
  <c r="E19" i="5"/>
  <c r="E17" i="5"/>
  <c r="E15" i="5"/>
  <c r="E13" i="5"/>
  <c r="E11" i="5"/>
  <c r="J18" i="8"/>
  <c r="J17" i="8"/>
  <c r="J16" i="8"/>
  <c r="J15" i="8"/>
  <c r="E100" i="6"/>
  <c r="J22" i="8"/>
  <c r="J21" i="8"/>
  <c r="J20" i="8"/>
  <c r="J19" i="8"/>
  <c r="D36" i="7"/>
  <c r="D32" i="7"/>
  <c r="D30" i="7"/>
  <c r="D28" i="7"/>
  <c r="D34" i="7"/>
  <c r="E40" i="6"/>
  <c r="E38" i="7"/>
  <c r="E22" i="6"/>
  <c r="E85" i="6"/>
  <c r="E50" i="7"/>
  <c r="E55" i="6"/>
  <c r="E70" i="6"/>
  <c r="E114" i="6"/>
  <c r="J13" i="8"/>
  <c r="J12" i="8"/>
  <c r="J11" i="8"/>
</calcChain>
</file>

<file path=xl/sharedStrings.xml><?xml version="1.0" encoding="utf-8"?>
<sst xmlns="http://schemas.openxmlformats.org/spreadsheetml/2006/main" count="359" uniqueCount="193">
  <si>
    <t>Հավելված N 1</t>
  </si>
  <si>
    <t>Հայաստանի Հանրապետության</t>
  </si>
  <si>
    <t>կառավարության աշխատակազմի</t>
  </si>
  <si>
    <t>Հավելված N 2</t>
  </si>
  <si>
    <t>տարի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</si>
  <si>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</si>
  <si>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</si>
  <si>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</si>
  <si>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</si>
  <si>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</si>
  <si>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</si>
  <si>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</si>
  <si>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</si>
  <si>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</si>
  <si>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</si>
  <si>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</si>
  <si>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</si>
  <si>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</si>
  <si>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</si>
  <si>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X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</si>
  <si>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</si>
  <si>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</si>
  <si>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</si>
  <si>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</si>
  <si>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</si>
  <si>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</si>
  <si>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</si>
  <si>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</si>
  <si>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</si>
  <si>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</si>
  <si>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Մատուցվող ծառայության վրա կատարվող ծախսը (հազար դրամ)</t>
  </si>
  <si>
    <t>Մատուցվող ծառայության նկարագրությունը</t>
  </si>
  <si>
    <t>Քանակական</t>
  </si>
  <si>
    <t>Որակական</t>
  </si>
  <si>
    <t>Մշակված չէ</t>
  </si>
  <si>
    <t>Ժամկետայնության</t>
  </si>
  <si>
    <t>Աղյուսակ  2</t>
  </si>
  <si>
    <t>03</t>
  </si>
  <si>
    <t>ՀՀ 2017 թվականի պետական բյուջե    (հազար դրամ)</t>
  </si>
  <si>
    <t>2017 թվականի ----- N ----Ն որոշման</t>
  </si>
  <si>
    <t>Բյուջետային ծախսերի գործառական դասակարգման բաժինների, խմբերի և դասերի անվանումները</t>
  </si>
  <si>
    <t>02</t>
  </si>
  <si>
    <t>Արտահիվանդանոցային ծառայություններ</t>
  </si>
  <si>
    <t>Ընդհանուր բնույթի այլ ծառայություններ</t>
  </si>
  <si>
    <t>Ստոմատոլոգիական ծառայություններ</t>
  </si>
  <si>
    <t>Հիվանդանոցային ծառայություններ</t>
  </si>
  <si>
    <t>Առողջապահություն (այլ դասերին չպատկանող)</t>
  </si>
  <si>
    <t>Առողջապահական հարակից ծառայություններ և ծրագրեր</t>
  </si>
  <si>
    <t>06</t>
  </si>
  <si>
    <t>Այլ նպաստներ բյուջեից</t>
  </si>
  <si>
    <t xml:space="preserve">12. Բժիշկ-մասնագետների ժամանակավոր ուղեգրման միջոցով ՀՀ մարզային առողջապահական կազմակերպություններում բժշկական ծառայությունների մատուցում </t>
  </si>
  <si>
    <t>Այլ ընթացիկ դրամաշնորհներ</t>
  </si>
  <si>
    <t xml:space="preserve">17. Արտասահմանյան առաջավոր կլինիկաների փորձի ուսումնասիրման նպատակով բժիշկների գործուղումներ </t>
  </si>
  <si>
    <t>Արտասահմանյան գործուղումների գծով ծախսեր</t>
  </si>
  <si>
    <t xml:space="preserve">18. «Երեխաների առողջ սնուցում» հանրային իրազեկման ծառայություններ </t>
  </si>
  <si>
    <t>Տեղեկատվական ծառայություններ</t>
  </si>
  <si>
    <t>Բնակչության առողջության պահպանում և բարելավում</t>
  </si>
  <si>
    <t>1.2.Տրանսֆերտներ</t>
  </si>
  <si>
    <t>Շահառուների քանակը</t>
  </si>
  <si>
    <t>Տրանսֆերտի վճարման հաճախականությունը</t>
  </si>
  <si>
    <t>Ըստ դիմելիության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</si>
  <si>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</si>
  <si>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</si>
  <si>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 արդյունքի նկարագրությունը </t>
  </si>
  <si>
    <t>Երեխաների ստոմատոլոգիական առաջնային կանխարգելման ծառայություններ</t>
  </si>
  <si>
    <t>Երեխաների բերանի խոռոչի հիգիենայի պահպանման գծով ծառայություններ</t>
  </si>
  <si>
    <t>ԱԾ07</t>
  </si>
  <si>
    <t>Ստոմատոլոգիական բժշկական օգնության գծով ծառայություններից օգտվելու դեպքերի թիվը</t>
  </si>
  <si>
    <t>1099 Արտահիվանդանոցային բուժօգնության ծառայություններ</t>
  </si>
  <si>
    <t>Ծառայություն մատուցողի (մատուցողների) անվանումը</t>
  </si>
  <si>
    <t>1150 Հիվանդանոցային բւոժօգնության ծրագիր</t>
  </si>
  <si>
    <t>Հանրապետությունից դուրս բուժման ուղեգրված հիվանդների  ճանապարհածախսի փոխհատուցում</t>
  </si>
  <si>
    <t xml:space="preserve">Հանրապետությունից դուրս բուժման ուղեգրված հիվանդների ճանապարհածախսի փոխհատուցում
</t>
  </si>
  <si>
    <t>Ուղեգրված քաղաքացիների թիվը</t>
  </si>
  <si>
    <t>Ըստ հանրապետության բուժհիմնարկներում տվյալ հիվանդության բուժման անհնարինություն</t>
  </si>
  <si>
    <t>1142 Բժշկական օգնություն, հարբժշկական, փորձագիտական ծառայությունների ծրագիր</t>
  </si>
  <si>
    <t>ԱԾ06</t>
  </si>
  <si>
    <t xml:space="preserve">Բժիշկ մասնագետների ժամանակավոր ուղեգրման միջոցով ՀՀ մարզային առողջապահական կազմակերպություններում բժշկական ծառայությունների մատուցում  </t>
  </si>
  <si>
    <t>ՀՀ մարզերի բնակչությանը բարդություն ներկայացնող բժշկական ծառայությունների մատուցման նպատակով ՀՀ ինը մարզերի մարզային առողջապահական կազմակերպություններ բժիշկ մասնագետների ուղեգրում</t>
  </si>
  <si>
    <t>Ուղեգրվող բժիշկների աշխատանքային ամիսների թիվը</t>
  </si>
  <si>
    <t>Հիվանդանոցային բուժօգնություն մատուցող առողջապահական  կազմակերպություններ</t>
  </si>
  <si>
    <t>Արտասահմանյան առաջավոր կլինիկաների փորձի ուսումնասիրման նպատակով բժիշկների գործուղումներ</t>
  </si>
  <si>
    <t>Արտասահմանյան առաջավոր կլինիկաների փորձի ուսումնասիրման նպատակով սրտաբանների, ուռուցքաբանների, արյունաբանների և ճառագայթային բժշկության մասնագետների գործուղումներ</t>
  </si>
  <si>
    <t>ԱԾ03</t>
  </si>
  <si>
    <t>Բժիշկների թիվը</t>
  </si>
  <si>
    <t>«Երեխաների առողջ սնուցում» հանրային իրազեկման ծառայություններ</t>
  </si>
  <si>
    <t>Երեխաների առողջ սնուցմանը խթանող հանրային իրազեկման ծառայությունների մատոցում</t>
  </si>
  <si>
    <t>Պատրաստվող և հեռարձակվող հեռուստատեսային հաղորդումների թիվը</t>
  </si>
  <si>
    <t>1001 ՊԵտական քաղաքականության մշակման, ծրագրերի համակարգման և մոնիտորինգի ծրագիր</t>
  </si>
  <si>
    <t>Ծրագիրը նպաստում է ՀՀ նախարարության կողմից իրականացվող ծրագրերի գծով նախատեսված արդյունքների ապահովմանը</t>
  </si>
  <si>
    <t>Առողջապահական կազմակերպություններ, ԶԼՄ-ներ</t>
  </si>
  <si>
    <t>Պետական քաղաքականության մշակման, ծրագրերի համակարգման և մոնիտորինգի ծրագիր</t>
  </si>
  <si>
    <t>Ծրագրի նկարագրությունը</t>
  </si>
  <si>
    <t>Քաղաքականության մշակման և դրա կատարման համակարգման պետական ծրագրերի պլանավորման, մշակման, իրականացման և մոնիտորինգի (վերահսկման) ծառայություններ</t>
  </si>
  <si>
    <t>Վերջնական արդյունքի նկարագրությունը</t>
  </si>
  <si>
    <t>ԱԾ24</t>
  </si>
  <si>
    <t>Ծառայություն մատուցողի անվանումը</t>
  </si>
  <si>
    <t>Առողջպահական կազմակերպություններ, ԶԼՄ-ներ</t>
  </si>
  <si>
    <t>Քաղաքականության միջոցառումներ. Ծառայություններ</t>
  </si>
  <si>
    <t xml:space="preserve">Արտահիվանդանոցային բուժօգնության ծառայություններ </t>
  </si>
  <si>
    <t xml:space="preserve">Հանրապետության բնակչության համար արտահիվանդանոցային բժշկական օգնության և ծառայությունների իրականացում, այդ թվում անվճար ամբուլատոր-պոլիկլինիկական բուժօգնության կազմակերպում առաջնային  (ամբուլատոր-պոլիկլինիկական ) օղակի բոլոր մակարդակներում, արտահիվանդանոցային անհետաձգելի բժշկական օգնության  և սպասարկում (շտապ բժշկական օգնություն), ստոմատոլոգիական բժշկական օգնության (բնակչության սոցիալապես անապահով  ու առանձին (հատուկ)  խմբերի համար) և արտահիվանդանոցային հարբժշկական այլ ծառայություններ: </t>
  </si>
  <si>
    <t xml:space="preserve">Բնակչության առողջության պահպանում և  բարելավում, արտահիվանդանոցային բուժօգնության  ծառայություններից օգտվելու իրավունքի ապահովում, հիվանդությունների վաղ հայտնաբերման և կանխարգելման ցուցանիշների աճ, բժշկական օգնության  որակի բարելավում, հիվանդանոցային դեպքերի աստիճանաբար կրճատում </t>
  </si>
  <si>
    <t>Առողջապահական կազմակերպություններ (պոլիկլինիկաներ, մասնագիտացված ստոմոտոլոգիական պոլիկլինիկաներ)</t>
  </si>
  <si>
    <t>Քաղաքականության միջոցառումներ. Տրանսֆերտներ</t>
  </si>
  <si>
    <t>Տրանսֆերտի նկարագրությունը</t>
  </si>
  <si>
    <t>Բժշկական օգնություն, հարբժշկական, փորձագիտական ծառայությունների ծրագիր</t>
  </si>
  <si>
    <t>Բժշկական օգնություն և ծառայություններ հանրապետության բարձրաստիճան պաշտոնյաների համար, հատուկ խմբերում ընդգրկված անձանց պրոթեզավորում, դժվարամատչելի ախտորոշիչ զննման, պաթանատոմիական, դատական և գենետիկական փորձաքննություններ և այլ ծառայություններ</t>
  </si>
  <si>
    <t>Բնակչության առողջության պահպանում, բարելավում, հիվանդությունների արգելակում և հակադարձում, բուժօգնության և ծառայությունների որակի ու մատչելիության բարձրացում</t>
  </si>
  <si>
    <t>Առողջապահական կազմակերպություններ (հիվանդանոցներ և այլ կազմակերպություններ)</t>
  </si>
  <si>
    <t>Բժիշկ-մասնագետների ժամանակավոր ուղեգրման միջոցով ՀՀ մարզային առողջապահական կազմակերպություններում բժշկական ծառայությունների մատուցում</t>
  </si>
  <si>
    <t>Հիվանդանոցային բուժօգնություն մատուցող առողջապահական կազմակերպություններ</t>
  </si>
  <si>
    <t>ԾՏ02</t>
  </si>
  <si>
    <t>Հանրապետությունից դուրս բուժման ուղեգրված հիվանդների ճանապարհածախսի փոխհատուցում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</si>
  <si>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</si>
  <si>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</si>
  <si>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Հիվանդացության և մահացության կրճատում</t>
  </si>
  <si>
    <t>Առողջապահական կազմակերպություններ (հիվանդանոցներ)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</si>
  <si>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</si>
  <si>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</si>
  <si>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</si>
  <si>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</si>
  <si>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</si>
  <si>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</si>
  <si>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</si>
  <si>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ԲԸԱՀ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</si>
  <si>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</si>
  <si>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</si>
  <si>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Խումբ 02</t>
  </si>
  <si>
    <t>ՄԱՍ III.ԾԱՌԱՅՈՒԹՅՈՒՆՆԵՐ</t>
  </si>
  <si>
    <t>դրամ</t>
  </si>
  <si>
    <t xml:space="preserve">Դաս 03 </t>
  </si>
  <si>
    <t>85131100/1</t>
  </si>
  <si>
    <t>ատամնաբուժական ծառայություններ</t>
  </si>
  <si>
    <t>Խումբ 03</t>
  </si>
  <si>
    <t xml:space="preserve">Դաս 01 </t>
  </si>
  <si>
    <t>Տպագրվող գրքույկների, բուկլետների և պաստառների թիվը</t>
  </si>
  <si>
    <t>Խումբ 06</t>
  </si>
  <si>
    <t>92221100/1</t>
  </si>
  <si>
    <t>հեռուստատեսային արտադրանքի հետ կապված ծառայություններ</t>
  </si>
  <si>
    <t>ՇՀ</t>
  </si>
  <si>
    <t>որից`</t>
  </si>
  <si>
    <t>ֆինանսական ցուցանիշներ</t>
  </si>
  <si>
    <t>ՄԱՍ Գ: Նախարարի պատասխանատվության ներքո իրականացվող քաղաքականության միջոցառումների և ֆինանսական կառավարման արդյունքների ցուցանիշները </t>
  </si>
  <si>
    <t>1. Քաղաքականության միջոցառումներ </t>
  </si>
  <si>
    <t>1.1. Ծառայություններ</t>
  </si>
  <si>
    <t>Անվանումը </t>
  </si>
  <si>
    <t>Նկարագրությունը </t>
  </si>
  <si>
    <t>Ծրագիրը (ծրագրերը), որի (որոնց) շրջանակներում իրականացվում է քաղաքականության միջոցառումը </t>
  </si>
  <si>
    <t>Գումարը (հազար դրամ)</t>
  </si>
  <si>
    <t>Բնակչության առողջության պահպանում, բարելավում, հիվանդությունների արգելակում և  հակադարձում, բուժօգնության և ծառայությունների որակի ու մատչելիության բարձրացում</t>
  </si>
  <si>
    <t>Առողջապահական կազմակերպություններ (հիվանդանոցներ և այլ   կազմակերպություններ)</t>
  </si>
  <si>
    <t>Քաղաքականության միջոցառումներ</t>
  </si>
  <si>
    <t>01. Երեխաների ստոմատոլոգիական առաջնային կանխարգելման ծառայություններ</t>
  </si>
  <si>
    <t>02. Երեխաների ստոմատոլոգիական առաջնային կանխարգելման ծառայություններ</t>
  </si>
  <si>
    <t xml:space="preserve">01. Հանրապետությունից դուրս բուժման ուղեգրված հիվանդների ճանապարհածախսի փոխհատուցում </t>
  </si>
  <si>
    <t xml:space="preserve">Երեխաների բերանի խոռոչի հիգիենայի պահպանման գծով ծառայություններ </t>
  </si>
  <si>
    <t>Ծրագիրը նպաստում է ՀՀ նախարարությունների կողմից իրականացվող ծրագրերի գծով նախատեսված արդյունքների ապահովմանը</t>
  </si>
  <si>
    <t>Վ. Ստեփանյան</t>
  </si>
  <si>
    <t>Հավելված N 3</t>
  </si>
  <si>
    <t>ՀԱՆԳԻՍՏ, ՄՇԱԿՈՒՅԹ ԵՎ ԿՐՈՆ</t>
  </si>
  <si>
    <t>08</t>
  </si>
  <si>
    <t>Մշակութային ծառայություններ</t>
  </si>
  <si>
    <t>Գրադարաններ</t>
  </si>
  <si>
    <t>01. Գրադարանային ծառայություններ</t>
  </si>
  <si>
    <t>Սուբսիդիաներ ոչ ֆինանսական պետական կազմակերպություններին</t>
  </si>
  <si>
    <t>Գրադարանային ծառայություններ (առողջապահության ոլորտ)</t>
  </si>
  <si>
    <t>Գրադարանային հավաքածուների պահպանում և համալրում, ընթերցողների սպասարկում, գրադարանային միջոցառումների կազմակերպում</t>
  </si>
  <si>
    <t>Ընթերցողների թիվը</t>
  </si>
  <si>
    <t>Գրադարանային ֆոնդի քանակ</t>
  </si>
  <si>
    <t>Գրականության համալրում</t>
  </si>
  <si>
    <t>Գրքատածք</t>
  </si>
  <si>
    <t>1081 Գրադարանային ծառայությունների ծրագիր</t>
  </si>
  <si>
    <t>Բնակչության կրթական մակարդակի և իրազեկվածության բարձրացում՝ նպաստելով ԿԶԾ կրթական նպատակների իրագործմանը, հանրապետության գիտական, տեխնիկական և մշակութային ներուժի զարգացմանը։</t>
  </si>
  <si>
    <t>"Հանրապետական գիտաբժշկական գրադարան" ՊՈԱԿ</t>
  </si>
  <si>
    <t>Գրադարանային ծառայությունների ծրագիր</t>
  </si>
  <si>
    <t>ղեկավար</t>
  </si>
  <si>
    <t>11. «Երեխաների առողջ սնուցում» հանրային իրազեկման ծառայություններ</t>
  </si>
  <si>
    <t>ՀԱՅԱՍՏԱՆԻ ՀԱՆՐԱՊԵՏՈՒԹՅԱՆ ԿԱՌԱՎԱՐՈՒԹՅԱՆ 2016 ԹՎԱԿԱՆԻ ԴԵԿՏԵՄԲԵՐԻ 29-Ի N 1313-Ն ՈՐՈՇՄԱՆ N 11 ՀԱՎԵԼՎԱԾԻ N 11.9 ԱՂՅՈՒՍԱԿՈՒՄ ԿԱՏԱՐՎՈՂ ՓՈՓՈԽՈՒԹՅՈՒՆՆԵՐԸ</t>
  </si>
  <si>
    <t>«ՀԱՅԱՍՏԱՆԻ ՀԱՆՐԱՊԵՏՈՒԹՅԱՆ  2017 ԹՎԱԿԱՆԻ ՊԵՏԱԿԱՆ ԲՅՈՒՋԵԻ ՄԱՍԻՆ» ՀԱՅԱՍՏԱՆԻ ՀԱՆՐԱՊԵՏՈՒԹՅԱՆ ՕՐԵՆՔԻ N 1 ՀԱՎԵԼՎԱԾՈՒՄ ԿԱՏԱՐՎՈՂ ՎԵՐԱԲԱՇԽՈՒՄԸ ԵՎ 2016 ԹՎԱԿԱՆԻ ԴԵԿՏԵՄԲԵՐԻ 29-Ի N 1313-Ն ՈՐՈՇՄԱՆ N 5 ՀԱՎԵԼՎԱԾՈՒՄ ԿԱՏԱՐՎՈՂ ՓՈՓՈԽՈՒԹՅՈՒՆՆԵՐԸ</t>
  </si>
  <si>
    <t>ՀԱՅԱՍՏԱՆԻ ՀԱՆՐԱՊԵՏՈՒԹՅԱՆ ԿԱՌԱՎԱՐՈՒԹՅԱՆ 2016 ԹՎԱԿԱՆԻ ԴԵԿՏԵՄԲԵՐԻ 29-Ի N 1313-Ն ՈՐՈՇՄԱՆ N 11 ՀԱՎԵԼՎԱԾԻ N 12 ԱՂՅՈՒՍԱԿՈՒՄ ԿԱՏԱՐՎՈՂ ՓՈՓՈԽՈՒԹՅՈՒՆՆԵՐԸ</t>
  </si>
  <si>
    <t>ՀԱՅԱՍՏԱՆԻ ՀԱՆՐԱՊԵՏՈՒԹՅԱՆ ԿԱՌԱՎԱՐՈՒԹՅԱՆ 2016 ԹՎԱԿԱՆԻ ԴԵԿՏԵՄԲԵՐԻ 29-Ի N 1313-Ն ՈՐՈՇՄԱՆ N 12 ՀԱՎԵԼՎԱԾՈՒՄ ԿԱՏԱՐՎՈՂ ՓՈՓՈԽՈՒԹՅՈՒՆՆԵՐԸ</t>
  </si>
  <si>
    <t>Մասնագիտացված հիվանդանոցային ծառայություններ</t>
  </si>
  <si>
    <t>09. Սրտի վիրահատության ծառայություններ</t>
  </si>
  <si>
    <t>Սրտի վիրահատության ծառայություններ</t>
  </si>
  <si>
    <t>Սրտի անհետաձգելի վիրահատության իրականացում</t>
  </si>
  <si>
    <t>ԱԾ16</t>
  </si>
  <si>
    <t>Սրտի վիրահատության ծառայություններից օգտվելու դեպքերի թիվը</t>
  </si>
  <si>
    <t>Սրտի  վիրահատության ծառայություններ</t>
  </si>
  <si>
    <t>Սրտի անհետաձգելի վիրահատություն իրականացում</t>
  </si>
  <si>
    <t xml:space="preserve">Դաս 02 </t>
  </si>
  <si>
    <t>9.Սրտի վիրահատության ծառայություններ</t>
  </si>
  <si>
    <t>85111120/1</t>
  </si>
  <si>
    <t>հիվանդանոցների կողմից մատուցվող բժշկական ծառայություններ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</si>
</sst>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_);\(#,##0.0\)"/>
    <numFmt numFmtId="166" formatCode="#,##0.0;\ \(#,##0.0\)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u/>
      <sz val="12"/>
      <name val="GHEA Grapalat"/>
      <family val="3"/>
    </font>
    <font>
      <sz val="12"/>
      <color rgb="FFFF000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2"/>
      <color theme="1"/>
      <name val="GHEA Grapalat"/>
      <family val="3"/>
    </font>
    <font>
      <sz val="11"/>
      <color theme="1"/>
      <name val="Calibri"/>
      <family val="2"/>
      <scheme val="minor"/>
    </font>
    <font>
      <b/>
      <sz val="1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7" fillId="0" borderId="0"/>
    <xf numFmtId="164" fontId="9" fillId="0" borderId="0" applyFont="0" applyFill="0" applyBorder="0" applyAlignment="0" applyProtection="0"/>
  </cellStyleXfs>
  <cellXfs count="183">
    <xf numFmtId="0" fontId="0" fillId="0" borderId="0" xfId="0"/>
    <xf numFmtId="165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166" fontId="1" fillId="2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0" xfId="0" applyFont="1" applyFill="1"/>
    <xf numFmtId="0" fontId="5" fillId="0" borderId="0" xfId="0" applyFont="1" applyFill="1"/>
    <xf numFmtId="0" fontId="5" fillId="3" borderId="1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3" borderId="11" xfId="0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justify" vertical="center" wrapText="1"/>
    </xf>
    <xf numFmtId="0" fontId="5" fillId="4" borderId="12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4" fontId="5" fillId="4" borderId="11" xfId="0" applyNumberFormat="1" applyFont="1" applyFill="1" applyBorder="1" applyAlignment="1">
      <alignment horizontal="justify" vertical="center" wrapText="1"/>
    </xf>
    <xf numFmtId="4" fontId="5" fillId="4" borderId="11" xfId="0" applyNumberFormat="1" applyFont="1" applyFill="1" applyBorder="1" applyAlignment="1">
      <alignment vertical="center" wrapText="1"/>
    </xf>
    <xf numFmtId="0" fontId="8" fillId="2" borderId="11" xfId="0" applyFont="1" applyFill="1" applyBorder="1"/>
    <xf numFmtId="0" fontId="8" fillId="2" borderId="11" xfId="0" applyFont="1" applyFill="1" applyBorder="1" applyAlignment="1">
      <alignment horizontal="left" vertical="center" wrapText="1" indent="2"/>
    </xf>
    <xf numFmtId="0" fontId="8" fillId="2" borderId="11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left" vertical="center" wrapText="1" indent="5"/>
    </xf>
    <xf numFmtId="0" fontId="1" fillId="2" borderId="18" xfId="0" applyFont="1" applyFill="1" applyBorder="1" applyAlignment="1">
      <alignment wrapText="1"/>
    </xf>
    <xf numFmtId="0" fontId="8" fillId="2" borderId="11" xfId="0" applyFont="1" applyFill="1" applyBorder="1" applyAlignment="1">
      <alignment horizontal="left" indent="2"/>
    </xf>
    <xf numFmtId="0" fontId="6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wrapText="1"/>
    </xf>
    <xf numFmtId="49" fontId="1" fillId="2" borderId="11" xfId="0" applyNumberFormat="1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right"/>
    </xf>
    <xf numFmtId="49" fontId="1" fillId="2" borderId="19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vertical="center" wrapText="1"/>
    </xf>
    <xf numFmtId="0" fontId="1" fillId="2" borderId="11" xfId="0" applyFont="1" applyFill="1" applyBorder="1" applyAlignment="1">
      <alignment wrapText="1"/>
    </xf>
    <xf numFmtId="0" fontId="1" fillId="2" borderId="19" xfId="0" applyFont="1" applyFill="1" applyBorder="1"/>
    <xf numFmtId="0" fontId="2" fillId="2" borderId="1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11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3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164" fontId="5" fillId="2" borderId="0" xfId="2" applyFont="1" applyFill="1"/>
    <xf numFmtId="166" fontId="6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67" fontId="4" fillId="2" borderId="0" xfId="0" applyNumberFormat="1" applyFont="1" applyFill="1"/>
    <xf numFmtId="166" fontId="1" fillId="0" borderId="1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wrapText="1"/>
    </xf>
    <xf numFmtId="166" fontId="2" fillId="0" borderId="11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6" fontId="5" fillId="2" borderId="0" xfId="0" applyNumberFormat="1" applyFont="1" applyFill="1"/>
    <xf numFmtId="0" fontId="6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horizontal="center" vertical="center"/>
    </xf>
    <xf numFmtId="166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10" fillId="2" borderId="11" xfId="0" applyFont="1" applyFill="1" applyBorder="1" applyAlignment="1">
      <alignment horizontal="center" vertical="center" wrapText="1"/>
    </xf>
    <xf numFmtId="166" fontId="10" fillId="2" borderId="11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/>
    <xf numFmtId="0" fontId="6" fillId="2" borderId="1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0" fontId="1" fillId="2" borderId="11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left" vertical="top" wrapText="1"/>
    </xf>
    <xf numFmtId="167" fontId="1" fillId="2" borderId="0" xfId="0" applyNumberFormat="1" applyFont="1" applyFill="1"/>
    <xf numFmtId="167" fontId="5" fillId="0" borderId="0" xfId="0" applyNumberFormat="1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3" fillId="2" borderId="11" xfId="0" applyFont="1" applyFill="1" applyBorder="1" applyAlignment="1">
      <alignment vertical="center" wrapText="1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/>
    </xf>
    <xf numFmtId="0" fontId="1" fillId="2" borderId="0" xfId="0" applyFont="1" applyFill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wrapText="1"/>
    </xf>
    <xf numFmtId="0" fontId="14" fillId="2" borderId="11" xfId="0" applyFont="1" applyFill="1" applyBorder="1" applyAlignment="1">
      <alignment wrapText="1"/>
    </xf>
    <xf numFmtId="166" fontId="5" fillId="2" borderId="17" xfId="0" applyNumberFormat="1" applyFont="1" applyFill="1" applyBorder="1" applyAlignment="1">
      <alignment horizontal="center" vertical="center" wrapText="1"/>
    </xf>
    <xf numFmtId="166" fontId="5" fillId="2" borderId="22" xfId="0" applyNumberFormat="1" applyFont="1" applyFill="1" applyBorder="1" applyAlignment="1">
      <alignment horizontal="center" vertical="center" wrapText="1"/>
    </xf>
    <xf numFmtId="166" fontId="5" fillId="2" borderId="18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7" fontId="5" fillId="2" borderId="17" xfId="0" applyNumberFormat="1" applyFont="1" applyFill="1" applyBorder="1" applyAlignment="1">
      <alignment horizontal="center" vertical="center" wrapText="1"/>
    </xf>
    <xf numFmtId="167" fontId="5" fillId="2" borderId="22" xfId="0" applyNumberFormat="1" applyFont="1" applyFill="1" applyBorder="1" applyAlignment="1">
      <alignment horizontal="center" vertical="center" wrapText="1"/>
    </xf>
    <xf numFmtId="167" fontId="5" fillId="2" borderId="18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4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9"/>
  <sheetViews>
    <sheetView zoomScale="85" zoomScaleNormal="85" workbookViewId="0">
      <pane xSplit="4" ySplit="10" topLeftCell="E29" activePane="bottomRight" state="frozen"/>
      <selection pane="topRight" activeCell="E1" sqref="E1"/>
      <selection pane="bottomLeft" activeCell="A10" sqref="A10"/>
      <selection pane="bottomRight" activeCell="E13" sqref="E13"/>
    </sheetView>
  </sheetViews>
  <sheetFormatPr defaultRowHeight="17.25" x14ac:dyDescent="0.3"/>
  <cols>
    <col min="1" max="1" width="10.42578125" style="6" customWidth="1"/>
    <col min="2" max="2" width="10.7109375" style="6" customWidth="1"/>
    <col min="3" max="3" width="9.140625" style="6"/>
    <col min="4" max="4" width="80.140625" style="6" customWidth="1"/>
    <col min="5" max="5" width="34.85546875" style="6" customWidth="1"/>
    <col min="6" max="7" width="13.7109375" style="59" bestFit="1" customWidth="1"/>
    <col min="8" max="16384" width="9.140625" style="59"/>
  </cols>
  <sheetData>
    <row r="1" spans="1:5" x14ac:dyDescent="0.3">
      <c r="A1" s="58"/>
      <c r="B1" s="59"/>
      <c r="C1" s="59"/>
      <c r="D1" s="60"/>
      <c r="E1" s="62" t="s">
        <v>0</v>
      </c>
    </row>
    <row r="2" spans="1:5" x14ac:dyDescent="0.3">
      <c r="A2" s="58"/>
      <c r="B2" s="61"/>
      <c r="C2" s="59"/>
      <c r="D2" s="60"/>
      <c r="E2" s="62" t="s">
        <v>6</v>
      </c>
    </row>
    <row r="3" spans="1:5" x14ac:dyDescent="0.3">
      <c r="A3" s="58"/>
      <c r="B3" s="61"/>
      <c r="C3" s="59"/>
      <c r="D3" s="114" t="s">
        <v>39</v>
      </c>
      <c r="E3" s="114"/>
    </row>
    <row r="4" spans="1:5" x14ac:dyDescent="0.3">
      <c r="A4" s="104"/>
      <c r="B4" s="61"/>
      <c r="C4" s="59"/>
      <c r="D4" s="103"/>
      <c r="E4" s="103"/>
    </row>
    <row r="5" spans="1:5" x14ac:dyDescent="0.3">
      <c r="A5" s="58"/>
      <c r="B5" s="61"/>
      <c r="C5" s="59"/>
      <c r="D5" s="62"/>
      <c r="E5" s="62"/>
    </row>
    <row r="6" spans="1:5" ht="54" customHeight="1" x14ac:dyDescent="0.3">
      <c r="A6" s="115" t="s">
        <v>178</v>
      </c>
      <c r="B6" s="115"/>
      <c r="C6" s="115"/>
      <c r="D6" s="115"/>
      <c r="E6" s="115"/>
    </row>
    <row r="7" spans="1:5" x14ac:dyDescent="0.3">
      <c r="A7" s="59"/>
      <c r="B7" s="59"/>
      <c r="C7" s="59"/>
      <c r="D7" s="59"/>
      <c r="E7" s="59"/>
    </row>
    <row r="8" spans="1:5" ht="115.5" customHeight="1" x14ac:dyDescent="0.3">
      <c r="A8" s="110" t="s">
        <v>7</v>
      </c>
      <c r="B8" s="110" t="s">
        <v>8</v>
      </c>
      <c r="C8" s="110" t="s">
        <v>9</v>
      </c>
      <c r="D8" s="112" t="s">
        <v>40</v>
      </c>
      <c r="E8" s="70" t="s">
        <v>29</v>
      </c>
    </row>
    <row r="9" spans="1:5" ht="29.25" customHeight="1" x14ac:dyDescent="0.3">
      <c r="A9" s="111"/>
      <c r="B9" s="111"/>
      <c r="C9" s="111"/>
      <c r="D9" s="113"/>
      <c r="E9" s="39" t="s">
        <v>4</v>
      </c>
    </row>
    <row r="10" spans="1:5" x14ac:dyDescent="0.3">
      <c r="A10" s="5">
        <v>1</v>
      </c>
      <c r="B10" s="5">
        <v>2</v>
      </c>
      <c r="C10" s="5">
        <v>3</v>
      </c>
      <c r="D10" s="40">
        <v>4</v>
      </c>
      <c r="E10" s="4">
        <v>5</v>
      </c>
    </row>
    <row r="11" spans="1:5" s="63" customFormat="1" ht="22.5" customHeight="1" x14ac:dyDescent="0.35">
      <c r="A11" s="95"/>
      <c r="B11" s="95"/>
      <c r="C11" s="95"/>
      <c r="D11" s="96" t="s">
        <v>10</v>
      </c>
      <c r="E11" s="74">
        <f>+ROUND(E13+E51,1)</f>
        <v>0</v>
      </c>
    </row>
    <row r="12" spans="1:5" x14ac:dyDescent="0.3">
      <c r="A12" s="41"/>
      <c r="B12" s="41"/>
      <c r="C12" s="42"/>
      <c r="D12" s="53" t="s">
        <v>5</v>
      </c>
      <c r="E12" s="73"/>
    </row>
    <row r="13" spans="1:5" x14ac:dyDescent="0.3">
      <c r="A13" s="50" t="s">
        <v>12</v>
      </c>
      <c r="B13" s="51"/>
      <c r="C13" s="52"/>
      <c r="D13" s="55" t="s">
        <v>11</v>
      </c>
      <c r="E13" s="74">
        <f>E15+E23+E31</f>
        <v>22423.400000000009</v>
      </c>
    </row>
    <row r="14" spans="1:5" x14ac:dyDescent="0.3">
      <c r="A14" s="44"/>
      <c r="B14" s="44"/>
      <c r="C14" s="45"/>
      <c r="D14" s="53" t="s">
        <v>5</v>
      </c>
      <c r="E14" s="73"/>
    </row>
    <row r="15" spans="1:5" x14ac:dyDescent="0.3">
      <c r="A15" s="44"/>
      <c r="B15" s="43" t="s">
        <v>41</v>
      </c>
      <c r="C15" s="45"/>
      <c r="D15" s="25" t="s">
        <v>42</v>
      </c>
      <c r="E15" s="72">
        <f>+E17</f>
        <v>-83366.399999999994</v>
      </c>
    </row>
    <row r="16" spans="1:5" x14ac:dyDescent="0.3">
      <c r="A16" s="44"/>
      <c r="B16" s="44"/>
      <c r="C16" s="45"/>
      <c r="D16" s="25" t="s">
        <v>5</v>
      </c>
      <c r="E16" s="73"/>
    </row>
    <row r="17" spans="1:5" x14ac:dyDescent="0.3">
      <c r="A17" s="57"/>
      <c r="B17" s="57"/>
      <c r="C17" s="33" t="s">
        <v>37</v>
      </c>
      <c r="D17" s="27" t="s">
        <v>44</v>
      </c>
      <c r="E17" s="72">
        <f>E19</f>
        <v>-83366.399999999994</v>
      </c>
    </row>
    <row r="18" spans="1:5" x14ac:dyDescent="0.3">
      <c r="A18" s="35"/>
      <c r="B18" s="35"/>
      <c r="C18" s="35"/>
      <c r="D18" s="27" t="s">
        <v>5</v>
      </c>
      <c r="E18" s="72"/>
    </row>
    <row r="19" spans="1:5" ht="34.5" x14ac:dyDescent="0.3">
      <c r="A19" s="37"/>
      <c r="B19" s="57"/>
      <c r="C19" s="54"/>
      <c r="D19" s="29" t="s">
        <v>153</v>
      </c>
      <c r="E19" s="72">
        <f>+E20</f>
        <v>-83366.399999999994</v>
      </c>
    </row>
    <row r="20" spans="1:5" x14ac:dyDescent="0.3">
      <c r="A20" s="37"/>
      <c r="B20" s="57"/>
      <c r="C20" s="54"/>
      <c r="D20" s="26" t="s">
        <v>14</v>
      </c>
      <c r="E20" s="72">
        <f>+E22</f>
        <v>-83366.399999999994</v>
      </c>
    </row>
    <row r="21" spans="1:5" x14ac:dyDescent="0.3">
      <c r="A21" s="37"/>
      <c r="B21" s="57"/>
      <c r="C21" s="54"/>
      <c r="D21" s="26" t="s">
        <v>140</v>
      </c>
      <c r="E21" s="72"/>
    </row>
    <row r="22" spans="1:5" x14ac:dyDescent="0.3">
      <c r="A22" s="37"/>
      <c r="B22" s="47"/>
      <c r="C22" s="48"/>
      <c r="D22" s="28" t="s">
        <v>43</v>
      </c>
      <c r="E22" s="72">
        <v>-83366.399999999994</v>
      </c>
    </row>
    <row r="23" spans="1:5" x14ac:dyDescent="0.3">
      <c r="A23" s="37"/>
      <c r="B23" s="49" t="s">
        <v>37</v>
      </c>
      <c r="C23" s="48"/>
      <c r="D23" s="25" t="s">
        <v>45</v>
      </c>
      <c r="E23" s="72">
        <f>E25</f>
        <v>194477.6</v>
      </c>
    </row>
    <row r="24" spans="1:5" x14ac:dyDescent="0.3">
      <c r="A24" s="37"/>
      <c r="B24" s="49"/>
      <c r="C24" s="48"/>
      <c r="D24" s="25" t="s">
        <v>5</v>
      </c>
      <c r="E24" s="72"/>
    </row>
    <row r="25" spans="1:5" x14ac:dyDescent="0.3">
      <c r="A25" s="37"/>
      <c r="B25" s="49"/>
      <c r="C25" s="33" t="s">
        <v>41</v>
      </c>
      <c r="D25" s="102" t="s">
        <v>181</v>
      </c>
      <c r="E25" s="72">
        <f>+E27</f>
        <v>194477.6</v>
      </c>
    </row>
    <row r="26" spans="1:5" x14ac:dyDescent="0.3">
      <c r="A26" s="37"/>
      <c r="B26" s="49"/>
      <c r="C26" s="100"/>
      <c r="D26" s="25" t="s">
        <v>5</v>
      </c>
      <c r="E26" s="72"/>
    </row>
    <row r="27" spans="1:5" x14ac:dyDescent="0.3">
      <c r="A27" s="37"/>
      <c r="B27" s="49"/>
      <c r="C27" s="100"/>
      <c r="D27" s="102" t="s">
        <v>182</v>
      </c>
      <c r="E27" s="72">
        <f>+E28</f>
        <v>194477.6</v>
      </c>
    </row>
    <row r="28" spans="1:5" x14ac:dyDescent="0.3">
      <c r="A28" s="37"/>
      <c r="B28" s="49"/>
      <c r="C28" s="100"/>
      <c r="D28" s="26" t="s">
        <v>14</v>
      </c>
      <c r="E28" s="72">
        <f>+E30</f>
        <v>194477.6</v>
      </c>
    </row>
    <row r="29" spans="1:5" x14ac:dyDescent="0.3">
      <c r="A29" s="37"/>
      <c r="B29" s="49"/>
      <c r="C29" s="100"/>
      <c r="D29" s="26" t="s">
        <v>140</v>
      </c>
      <c r="E29" s="72"/>
    </row>
    <row r="30" spans="1:5" x14ac:dyDescent="0.3">
      <c r="A30" s="37"/>
      <c r="B30" s="49"/>
      <c r="C30" s="100"/>
      <c r="D30" s="28" t="s">
        <v>43</v>
      </c>
      <c r="E30" s="72">
        <v>194477.6</v>
      </c>
    </row>
    <row r="31" spans="1:5" x14ac:dyDescent="0.3">
      <c r="A31" s="37"/>
      <c r="B31" s="49" t="s">
        <v>48</v>
      </c>
      <c r="C31" s="54"/>
      <c r="D31" s="27" t="s">
        <v>46</v>
      </c>
      <c r="E31" s="72">
        <f>E33</f>
        <v>-88687.8</v>
      </c>
    </row>
    <row r="32" spans="1:5" x14ac:dyDescent="0.3">
      <c r="A32" s="37"/>
      <c r="B32" s="57"/>
      <c r="C32" s="54"/>
      <c r="D32" s="27" t="s">
        <v>5</v>
      </c>
      <c r="E32" s="72"/>
    </row>
    <row r="33" spans="1:5" x14ac:dyDescent="0.3">
      <c r="A33" s="37"/>
      <c r="B33" s="57"/>
      <c r="C33" s="38" t="s">
        <v>13</v>
      </c>
      <c r="D33" s="27" t="s">
        <v>47</v>
      </c>
      <c r="E33" s="72">
        <f>E35+E39+E43+E47</f>
        <v>-88687.8</v>
      </c>
    </row>
    <row r="34" spans="1:5" x14ac:dyDescent="0.3">
      <c r="A34" s="37"/>
      <c r="B34" s="57"/>
      <c r="C34" s="54"/>
      <c r="D34" s="27" t="s">
        <v>5</v>
      </c>
      <c r="E34" s="72"/>
    </row>
    <row r="35" spans="1:5" ht="34.5" x14ac:dyDescent="0.3">
      <c r="A35" s="37"/>
      <c r="B35" s="57"/>
      <c r="C35" s="54"/>
      <c r="D35" s="27" t="s">
        <v>154</v>
      </c>
      <c r="E35" s="72">
        <f>+E36</f>
        <v>-28807.9</v>
      </c>
    </row>
    <row r="36" spans="1:5" x14ac:dyDescent="0.3">
      <c r="A36" s="37"/>
      <c r="B36" s="57"/>
      <c r="C36" s="54"/>
      <c r="D36" s="30" t="s">
        <v>14</v>
      </c>
      <c r="E36" s="72">
        <f>+E38</f>
        <v>-28807.9</v>
      </c>
    </row>
    <row r="37" spans="1:5" x14ac:dyDescent="0.3">
      <c r="A37" s="37"/>
      <c r="B37" s="57"/>
      <c r="C37" s="54"/>
      <c r="D37" s="26" t="s">
        <v>140</v>
      </c>
      <c r="E37" s="72"/>
    </row>
    <row r="38" spans="1:5" x14ac:dyDescent="0.3">
      <c r="A38" s="37"/>
      <c r="B38" s="57"/>
      <c r="C38" s="54"/>
      <c r="D38" s="28" t="s">
        <v>49</v>
      </c>
      <c r="E38" s="72">
        <v>-28807.9</v>
      </c>
    </row>
    <row r="39" spans="1:5" ht="51.75" x14ac:dyDescent="0.3">
      <c r="A39" s="37"/>
      <c r="B39" s="57"/>
      <c r="C39" s="54"/>
      <c r="D39" s="27" t="s">
        <v>50</v>
      </c>
      <c r="E39" s="72">
        <f>+E40</f>
        <v>-20229.900000000001</v>
      </c>
    </row>
    <row r="40" spans="1:5" x14ac:dyDescent="0.3">
      <c r="A40" s="37"/>
      <c r="B40" s="57"/>
      <c r="C40" s="54"/>
      <c r="D40" s="26" t="s">
        <v>14</v>
      </c>
      <c r="E40" s="72">
        <f>+E42</f>
        <v>-20229.900000000001</v>
      </c>
    </row>
    <row r="41" spans="1:5" x14ac:dyDescent="0.3">
      <c r="A41" s="37"/>
      <c r="B41" s="57"/>
      <c r="C41" s="54"/>
      <c r="D41" s="26" t="s">
        <v>140</v>
      </c>
      <c r="E41" s="72"/>
    </row>
    <row r="42" spans="1:5" x14ac:dyDescent="0.3">
      <c r="A42" s="37"/>
      <c r="B42" s="57"/>
      <c r="C42" s="54"/>
      <c r="D42" s="28" t="s">
        <v>51</v>
      </c>
      <c r="E42" s="72">
        <v>-20229.900000000001</v>
      </c>
    </row>
    <row r="43" spans="1:5" ht="34.5" x14ac:dyDescent="0.3">
      <c r="A43" s="37"/>
      <c r="B43" s="57"/>
      <c r="C43" s="54"/>
      <c r="D43" s="27" t="s">
        <v>52</v>
      </c>
      <c r="E43" s="72">
        <f>+E44</f>
        <v>-29500</v>
      </c>
    </row>
    <row r="44" spans="1:5" x14ac:dyDescent="0.3">
      <c r="A44" s="37"/>
      <c r="B44" s="57"/>
      <c r="C44" s="54"/>
      <c r="D44" s="26" t="s">
        <v>14</v>
      </c>
      <c r="E44" s="72">
        <f>+E46</f>
        <v>-29500</v>
      </c>
    </row>
    <row r="45" spans="1:5" x14ac:dyDescent="0.3">
      <c r="A45" s="37"/>
      <c r="B45" s="57"/>
      <c r="C45" s="54"/>
      <c r="D45" s="26" t="s">
        <v>140</v>
      </c>
      <c r="E45" s="72"/>
    </row>
    <row r="46" spans="1:5" x14ac:dyDescent="0.3">
      <c r="A46" s="37"/>
      <c r="B46" s="57"/>
      <c r="C46" s="54"/>
      <c r="D46" s="28" t="s">
        <v>53</v>
      </c>
      <c r="E46" s="72">
        <v>-29500</v>
      </c>
    </row>
    <row r="47" spans="1:5" ht="34.5" x14ac:dyDescent="0.3">
      <c r="A47" s="37"/>
      <c r="B47" s="57"/>
      <c r="C47" s="54"/>
      <c r="D47" s="27" t="s">
        <v>54</v>
      </c>
      <c r="E47" s="72">
        <f>+E48</f>
        <v>-10150</v>
      </c>
    </row>
    <row r="48" spans="1:5" x14ac:dyDescent="0.3">
      <c r="A48" s="37"/>
      <c r="B48" s="57"/>
      <c r="C48" s="54"/>
      <c r="D48" s="26" t="s">
        <v>14</v>
      </c>
      <c r="E48" s="72">
        <f>+E50</f>
        <v>-10150</v>
      </c>
    </row>
    <row r="49" spans="1:5" x14ac:dyDescent="0.3">
      <c r="A49" s="37"/>
      <c r="B49" s="57"/>
      <c r="C49" s="54"/>
      <c r="D49" s="26" t="s">
        <v>140</v>
      </c>
      <c r="E49" s="72"/>
    </row>
    <row r="50" spans="1:5" x14ac:dyDescent="0.3">
      <c r="A50" s="37"/>
      <c r="B50" s="57"/>
      <c r="C50" s="54"/>
      <c r="D50" s="28" t="s">
        <v>55</v>
      </c>
      <c r="E50" s="72">
        <v>-10150</v>
      </c>
    </row>
    <row r="51" spans="1:5" x14ac:dyDescent="0.3">
      <c r="A51" s="50" t="s">
        <v>160</v>
      </c>
      <c r="B51" s="51"/>
      <c r="C51" s="52"/>
      <c r="D51" s="55" t="s">
        <v>159</v>
      </c>
      <c r="E51" s="74">
        <f>+E53</f>
        <v>-22423.4</v>
      </c>
    </row>
    <row r="52" spans="1:5" x14ac:dyDescent="0.3">
      <c r="A52" s="44"/>
      <c r="B52" s="44"/>
      <c r="C52" s="45"/>
      <c r="D52" s="53" t="s">
        <v>5</v>
      </c>
      <c r="E52" s="73"/>
    </row>
    <row r="53" spans="1:5" x14ac:dyDescent="0.3">
      <c r="A53" s="44"/>
      <c r="B53" s="43" t="s">
        <v>41</v>
      </c>
      <c r="C53" s="45"/>
      <c r="D53" s="25" t="s">
        <v>161</v>
      </c>
      <c r="E53" s="72">
        <f>+E55</f>
        <v>-22423.4</v>
      </c>
    </row>
    <row r="54" spans="1:5" x14ac:dyDescent="0.3">
      <c r="A54" s="34"/>
      <c r="B54" s="33"/>
      <c r="C54" s="34"/>
      <c r="D54" s="26" t="s">
        <v>5</v>
      </c>
      <c r="E54" s="75"/>
    </row>
    <row r="55" spans="1:5" x14ac:dyDescent="0.3">
      <c r="A55" s="44"/>
      <c r="B55" s="44"/>
      <c r="C55" s="46" t="s">
        <v>13</v>
      </c>
      <c r="D55" s="53" t="s">
        <v>162</v>
      </c>
      <c r="E55" s="72">
        <f>+E57</f>
        <v>-22423.4</v>
      </c>
    </row>
    <row r="56" spans="1:5" x14ac:dyDescent="0.3">
      <c r="A56" s="34"/>
      <c r="B56" s="33"/>
      <c r="C56" s="34"/>
      <c r="D56" s="26" t="s">
        <v>5</v>
      </c>
      <c r="E56" s="75"/>
    </row>
    <row r="57" spans="1:5" x14ac:dyDescent="0.3">
      <c r="A57" s="37"/>
      <c r="B57" s="57"/>
      <c r="C57" s="54"/>
      <c r="D57" s="27" t="s">
        <v>163</v>
      </c>
      <c r="E57" s="72">
        <f>+E58</f>
        <v>-22423.4</v>
      </c>
    </row>
    <row r="58" spans="1:5" x14ac:dyDescent="0.3">
      <c r="A58" s="37"/>
      <c r="B58" s="57"/>
      <c r="C58" s="54"/>
      <c r="D58" s="26" t="s">
        <v>14</v>
      </c>
      <c r="E58" s="72">
        <f>+E60</f>
        <v>-22423.4</v>
      </c>
    </row>
    <row r="59" spans="1:5" x14ac:dyDescent="0.3">
      <c r="A59" s="34"/>
      <c r="B59" s="33"/>
      <c r="C59" s="34"/>
      <c r="D59" s="26" t="s">
        <v>5</v>
      </c>
      <c r="E59" s="75"/>
    </row>
    <row r="60" spans="1:5" ht="34.5" x14ac:dyDescent="0.3">
      <c r="A60" s="37"/>
      <c r="B60" s="57"/>
      <c r="C60" s="54"/>
      <c r="D60" s="28" t="s">
        <v>164</v>
      </c>
      <c r="E60" s="72">
        <v>-22423.4</v>
      </c>
    </row>
    <row r="61" spans="1:5" x14ac:dyDescent="0.3">
      <c r="A61" s="61"/>
      <c r="B61" s="59"/>
      <c r="C61" s="59"/>
      <c r="D61" s="59"/>
      <c r="E61" s="59"/>
    </row>
    <row r="62" spans="1:5" x14ac:dyDescent="0.3">
      <c r="A62" s="59"/>
      <c r="B62" s="64"/>
      <c r="C62" s="56" t="s">
        <v>1</v>
      </c>
      <c r="D62" s="59"/>
      <c r="E62" s="59"/>
    </row>
    <row r="63" spans="1:5" x14ac:dyDescent="0.3">
      <c r="A63" s="59"/>
      <c r="B63" s="64"/>
      <c r="C63" s="56" t="s">
        <v>2</v>
      </c>
      <c r="D63" s="59"/>
      <c r="E63" s="59"/>
    </row>
    <row r="64" spans="1:5" x14ac:dyDescent="0.3">
      <c r="A64" s="59"/>
      <c r="B64" s="64"/>
      <c r="C64" s="56" t="s">
        <v>175</v>
      </c>
      <c r="D64" s="59"/>
      <c r="E64" s="65" t="s">
        <v>157</v>
      </c>
    </row>
    <row r="65" spans="1:5" x14ac:dyDescent="0.3">
      <c r="A65" s="59"/>
      <c r="B65" s="59"/>
      <c r="C65" s="59"/>
      <c r="D65" s="59"/>
      <c r="E65" s="59"/>
    </row>
    <row r="67" spans="1:5" x14ac:dyDescent="0.3">
      <c r="E67" s="71"/>
    </row>
    <row r="68" spans="1:5" x14ac:dyDescent="0.3">
      <c r="E68" s="71"/>
    </row>
    <row r="69" spans="1:5" x14ac:dyDescent="0.3">
      <c r="E69" s="71"/>
    </row>
  </sheetData>
  <autoFilter ref="A10:E68"/>
  <mergeCells count="6">
    <mergeCell ref="B8:B9"/>
    <mergeCell ref="C8:C9"/>
    <mergeCell ref="D8:D9"/>
    <mergeCell ref="D3:E3"/>
    <mergeCell ref="A6:E6"/>
    <mergeCell ref="A8:A9"/>
  </mergeCells>
  <pageMargins left="0.15748031496062992" right="0.15748031496062992" top="0.31496062992125984" bottom="0.15748031496062992" header="0.31496062992125984" footer="0.31496062992125984"/>
  <pageSetup paperSize="9" scale="69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1"/>
  <sheetViews>
    <sheetView zoomScale="85" zoomScaleNormal="85" workbookViewId="0">
      <pane ySplit="9" topLeftCell="A112" activePane="bottomLeft" state="frozen"/>
      <selection pane="bottomLeft" activeCell="A105" sqref="A105:E105"/>
    </sheetView>
  </sheetViews>
  <sheetFormatPr defaultRowHeight="17.25" x14ac:dyDescent="0.3"/>
  <cols>
    <col min="1" max="1" width="12.5703125" style="59" customWidth="1"/>
    <col min="2" max="2" width="17.42578125" style="59" customWidth="1"/>
    <col min="3" max="3" width="77.7109375" style="97" customWidth="1"/>
    <col min="4" max="5" width="26.42578125" style="59" customWidth="1"/>
    <col min="6" max="16384" width="9.140625" style="59"/>
  </cols>
  <sheetData>
    <row r="1" spans="1:8" x14ac:dyDescent="0.3">
      <c r="A1" s="127"/>
      <c r="E1" s="82" t="s">
        <v>3</v>
      </c>
    </row>
    <row r="2" spans="1:8" x14ac:dyDescent="0.3">
      <c r="A2" s="127"/>
      <c r="B2" s="61"/>
      <c r="E2" s="82" t="s">
        <v>6</v>
      </c>
    </row>
    <row r="3" spans="1:8" x14ac:dyDescent="0.3">
      <c r="A3" s="127"/>
      <c r="B3" s="61"/>
      <c r="E3" s="82" t="s">
        <v>39</v>
      </c>
    </row>
    <row r="4" spans="1:8" x14ac:dyDescent="0.3">
      <c r="A4" s="58"/>
      <c r="B4" s="61"/>
      <c r="E4" s="56" t="s">
        <v>27</v>
      </c>
    </row>
    <row r="5" spans="1:8" ht="35.25" customHeight="1" x14ac:dyDescent="0.3">
      <c r="A5" s="115" t="s">
        <v>177</v>
      </c>
      <c r="B5" s="115"/>
      <c r="C5" s="115"/>
      <c r="D5" s="115"/>
      <c r="E5" s="115"/>
      <c r="H5" s="108"/>
    </row>
    <row r="6" spans="1:8" x14ac:dyDescent="0.3">
      <c r="A6" s="56"/>
    </row>
    <row r="7" spans="1:8" ht="81.75" customHeight="1" x14ac:dyDescent="0.3">
      <c r="A7" s="112" t="s">
        <v>16</v>
      </c>
      <c r="B7" s="128"/>
      <c r="C7" s="129"/>
      <c r="D7" s="123" t="s">
        <v>15</v>
      </c>
      <c r="E7" s="123"/>
    </row>
    <row r="8" spans="1:8" ht="45" customHeight="1" x14ac:dyDescent="0.3">
      <c r="A8" s="130"/>
      <c r="B8" s="131"/>
      <c r="C8" s="132"/>
      <c r="D8" s="70" t="s">
        <v>17</v>
      </c>
      <c r="E8" s="70" t="s">
        <v>141</v>
      </c>
    </row>
    <row r="9" spans="1:8" ht="29.25" customHeight="1" x14ac:dyDescent="0.3">
      <c r="A9" s="133"/>
      <c r="B9" s="134"/>
      <c r="C9" s="135"/>
      <c r="D9" s="70" t="s">
        <v>4</v>
      </c>
      <c r="E9" s="70" t="s">
        <v>4</v>
      </c>
    </row>
    <row r="10" spans="1:8" ht="17.25" customHeight="1" x14ac:dyDescent="0.3">
      <c r="A10" s="136" t="s">
        <v>142</v>
      </c>
      <c r="B10" s="136"/>
      <c r="C10" s="136"/>
      <c r="D10" s="136"/>
      <c r="E10" s="136"/>
    </row>
    <row r="11" spans="1:8" ht="17.25" customHeight="1" x14ac:dyDescent="0.3">
      <c r="A11" s="137" t="s">
        <v>143</v>
      </c>
      <c r="B11" s="137"/>
      <c r="C11" s="137"/>
      <c r="D11" s="137"/>
      <c r="E11" s="137"/>
    </row>
    <row r="12" spans="1:8" s="88" customFormat="1" ht="17.25" customHeight="1" x14ac:dyDescent="0.3">
      <c r="A12" s="137" t="s">
        <v>144</v>
      </c>
      <c r="B12" s="137"/>
      <c r="C12" s="137"/>
      <c r="D12" s="137"/>
      <c r="E12" s="137"/>
    </row>
    <row r="13" spans="1:8" ht="17.25" customHeight="1" x14ac:dyDescent="0.3">
      <c r="A13" s="123" t="s">
        <v>18</v>
      </c>
      <c r="B13" s="123"/>
      <c r="C13" s="124" t="s">
        <v>145</v>
      </c>
      <c r="D13" s="124"/>
      <c r="E13" s="124"/>
    </row>
    <row r="14" spans="1:8" ht="17.25" customHeight="1" x14ac:dyDescent="0.3">
      <c r="A14" s="123"/>
      <c r="B14" s="123"/>
      <c r="C14" s="122" t="s">
        <v>85</v>
      </c>
      <c r="D14" s="122"/>
      <c r="E14" s="122"/>
    </row>
    <row r="15" spans="1:8" x14ac:dyDescent="0.3">
      <c r="A15" s="123"/>
      <c r="B15" s="123"/>
      <c r="C15" s="124" t="s">
        <v>146</v>
      </c>
      <c r="D15" s="124"/>
      <c r="E15" s="124"/>
    </row>
    <row r="16" spans="1:8" ht="21.75" customHeight="1" x14ac:dyDescent="0.3">
      <c r="A16" s="123"/>
      <c r="B16" s="123"/>
      <c r="C16" s="122" t="s">
        <v>86</v>
      </c>
      <c r="D16" s="122"/>
      <c r="E16" s="122"/>
    </row>
    <row r="17" spans="1:5" x14ac:dyDescent="0.3">
      <c r="A17" s="70">
        <v>1001</v>
      </c>
      <c r="B17" s="70" t="s">
        <v>95</v>
      </c>
      <c r="C17" s="122"/>
      <c r="D17" s="122"/>
      <c r="E17" s="122"/>
    </row>
    <row r="18" spans="1:5" ht="17.25" customHeight="1" x14ac:dyDescent="0.3">
      <c r="A18" s="123" t="s">
        <v>32</v>
      </c>
      <c r="B18" s="123"/>
      <c r="C18" s="2" t="s">
        <v>135</v>
      </c>
      <c r="D18" s="1">
        <v>-101000</v>
      </c>
      <c r="E18" s="70"/>
    </row>
    <row r="19" spans="1:5" ht="45" customHeight="1" x14ac:dyDescent="0.3">
      <c r="A19" s="70"/>
      <c r="B19" s="70"/>
      <c r="C19" s="2" t="s">
        <v>87</v>
      </c>
      <c r="D19" s="1">
        <v>-5</v>
      </c>
      <c r="E19" s="70"/>
    </row>
    <row r="20" spans="1:5" ht="17.25" customHeight="1" x14ac:dyDescent="0.3">
      <c r="A20" s="123" t="s">
        <v>33</v>
      </c>
      <c r="B20" s="123"/>
      <c r="C20" s="2" t="s">
        <v>34</v>
      </c>
      <c r="D20" s="70"/>
      <c r="E20" s="70"/>
    </row>
    <row r="21" spans="1:5" ht="17.25" customHeight="1" x14ac:dyDescent="0.3">
      <c r="A21" s="123" t="s">
        <v>35</v>
      </c>
      <c r="B21" s="123"/>
      <c r="C21" s="2" t="s">
        <v>34</v>
      </c>
      <c r="D21" s="70"/>
      <c r="E21" s="70"/>
    </row>
    <row r="22" spans="1:5" ht="17.25" customHeight="1" x14ac:dyDescent="0.3">
      <c r="A22" s="121" t="s">
        <v>30</v>
      </c>
      <c r="B22" s="121"/>
      <c r="C22" s="121"/>
      <c r="D22" s="70" t="s">
        <v>19</v>
      </c>
      <c r="E22" s="3">
        <f>+'1'!E50</f>
        <v>-10150</v>
      </c>
    </row>
    <row r="23" spans="1:5" ht="21.75" customHeight="1" x14ac:dyDescent="0.3">
      <c r="A23" s="119" t="s">
        <v>147</v>
      </c>
      <c r="B23" s="119"/>
      <c r="C23" s="119"/>
      <c r="D23" s="119"/>
      <c r="E23" s="119"/>
    </row>
    <row r="24" spans="1:5" x14ac:dyDescent="0.3">
      <c r="A24" s="120" t="s">
        <v>88</v>
      </c>
      <c r="B24" s="120"/>
      <c r="C24" s="120"/>
      <c r="D24" s="120"/>
      <c r="E24" s="120"/>
    </row>
    <row r="25" spans="1:5" ht="17.25" customHeight="1" x14ac:dyDescent="0.3">
      <c r="A25" s="119" t="s">
        <v>63</v>
      </c>
      <c r="B25" s="119"/>
      <c r="C25" s="119"/>
      <c r="D25" s="119"/>
      <c r="E25" s="119"/>
    </row>
    <row r="26" spans="1:5" ht="17.25" customHeight="1" x14ac:dyDescent="0.3">
      <c r="A26" s="120" t="s">
        <v>89</v>
      </c>
      <c r="B26" s="120"/>
      <c r="C26" s="120"/>
      <c r="D26" s="120"/>
      <c r="E26" s="120"/>
    </row>
    <row r="27" spans="1:5" ht="17.25" customHeight="1" x14ac:dyDescent="0.3">
      <c r="A27" s="119" t="s">
        <v>69</v>
      </c>
      <c r="B27" s="119"/>
      <c r="C27" s="119"/>
      <c r="D27" s="119"/>
      <c r="E27" s="119"/>
    </row>
    <row r="28" spans="1:5" ht="17.25" customHeight="1" x14ac:dyDescent="0.3">
      <c r="A28" s="120" t="s">
        <v>90</v>
      </c>
      <c r="B28" s="120"/>
      <c r="C28" s="120"/>
      <c r="D28" s="120"/>
      <c r="E28" s="120"/>
    </row>
    <row r="29" spans="1:5" ht="17.25" customHeight="1" x14ac:dyDescent="0.3">
      <c r="A29" s="123" t="s">
        <v>18</v>
      </c>
      <c r="B29" s="123"/>
      <c r="C29" s="124" t="s">
        <v>145</v>
      </c>
      <c r="D29" s="124"/>
      <c r="E29" s="124"/>
    </row>
    <row r="30" spans="1:5" x14ac:dyDescent="0.3">
      <c r="A30" s="123"/>
      <c r="B30" s="123"/>
      <c r="C30" s="122" t="s">
        <v>165</v>
      </c>
      <c r="D30" s="122"/>
      <c r="E30" s="122"/>
    </row>
    <row r="31" spans="1:5" x14ac:dyDescent="0.3">
      <c r="A31" s="123"/>
      <c r="B31" s="123"/>
      <c r="C31" s="124" t="s">
        <v>146</v>
      </c>
      <c r="D31" s="124"/>
      <c r="E31" s="124"/>
    </row>
    <row r="32" spans="1:5" ht="41.25" customHeight="1" x14ac:dyDescent="0.3">
      <c r="A32" s="123"/>
      <c r="B32" s="123"/>
      <c r="C32" s="122" t="s">
        <v>166</v>
      </c>
      <c r="D32" s="122"/>
      <c r="E32" s="122"/>
    </row>
    <row r="33" spans="1:5" x14ac:dyDescent="0.3">
      <c r="A33" s="70">
        <v>1081</v>
      </c>
      <c r="B33" s="70" t="s">
        <v>83</v>
      </c>
      <c r="C33" s="122"/>
      <c r="D33" s="122"/>
      <c r="E33" s="122"/>
    </row>
    <row r="34" spans="1:5" ht="17.25" customHeight="1" x14ac:dyDescent="0.3">
      <c r="A34" s="123" t="s">
        <v>32</v>
      </c>
      <c r="B34" s="123"/>
      <c r="C34" s="36" t="s">
        <v>167</v>
      </c>
      <c r="D34" s="1"/>
      <c r="E34" s="70"/>
    </row>
    <row r="35" spans="1:5" x14ac:dyDescent="0.3">
      <c r="A35" s="70"/>
      <c r="B35" s="70"/>
      <c r="C35" s="36" t="s">
        <v>168</v>
      </c>
      <c r="D35" s="1"/>
      <c r="E35" s="70"/>
    </row>
    <row r="36" spans="1:5" x14ac:dyDescent="0.3">
      <c r="A36" s="70"/>
      <c r="B36" s="70"/>
      <c r="C36" s="36" t="s">
        <v>169</v>
      </c>
      <c r="D36" s="1"/>
      <c r="E36" s="70"/>
    </row>
    <row r="37" spans="1:5" x14ac:dyDescent="0.3">
      <c r="A37" s="70"/>
      <c r="B37" s="70"/>
      <c r="C37" s="36" t="s">
        <v>170</v>
      </c>
      <c r="D37" s="1"/>
      <c r="E37" s="70"/>
    </row>
    <row r="38" spans="1:5" ht="17.25" customHeight="1" x14ac:dyDescent="0.3">
      <c r="A38" s="123" t="s">
        <v>33</v>
      </c>
      <c r="B38" s="123"/>
      <c r="C38" s="2" t="s">
        <v>34</v>
      </c>
      <c r="D38" s="70"/>
      <c r="E38" s="70"/>
    </row>
    <row r="39" spans="1:5" ht="17.25" customHeight="1" x14ac:dyDescent="0.3">
      <c r="A39" s="123" t="s">
        <v>35</v>
      </c>
      <c r="B39" s="123"/>
      <c r="C39" s="2" t="s">
        <v>34</v>
      </c>
      <c r="D39" s="70"/>
      <c r="E39" s="70"/>
    </row>
    <row r="40" spans="1:5" ht="17.25" customHeight="1" x14ac:dyDescent="0.3">
      <c r="A40" s="121" t="s">
        <v>30</v>
      </c>
      <c r="B40" s="121"/>
      <c r="C40" s="121"/>
      <c r="D40" s="70" t="s">
        <v>19</v>
      </c>
      <c r="E40" s="3">
        <f>+'1'!E60</f>
        <v>-22423.4</v>
      </c>
    </row>
    <row r="41" spans="1:5" ht="17.25" customHeight="1" x14ac:dyDescent="0.3">
      <c r="A41" s="105" t="s">
        <v>147</v>
      </c>
      <c r="B41" s="106"/>
      <c r="C41" s="107"/>
      <c r="D41" s="106"/>
      <c r="E41" s="106"/>
    </row>
    <row r="42" spans="1:5" ht="17.25" customHeight="1" x14ac:dyDescent="0.3">
      <c r="A42" s="122" t="s">
        <v>171</v>
      </c>
      <c r="B42" s="122"/>
      <c r="C42" s="122"/>
      <c r="D42" s="122"/>
      <c r="E42" s="122"/>
    </row>
    <row r="43" spans="1:5" ht="17.25" customHeight="1" x14ac:dyDescent="0.3">
      <c r="A43" s="124" t="s">
        <v>63</v>
      </c>
      <c r="B43" s="124"/>
      <c r="C43" s="124"/>
      <c r="D43" s="124"/>
      <c r="E43" s="124"/>
    </row>
    <row r="44" spans="1:5" ht="39.75" customHeight="1" x14ac:dyDescent="0.3">
      <c r="A44" s="122" t="s">
        <v>172</v>
      </c>
      <c r="B44" s="122"/>
      <c r="C44" s="122"/>
      <c r="D44" s="122"/>
      <c r="E44" s="122"/>
    </row>
    <row r="45" spans="1:5" ht="17.25" customHeight="1" x14ac:dyDescent="0.3">
      <c r="A45" s="124" t="s">
        <v>69</v>
      </c>
      <c r="B45" s="124"/>
      <c r="C45" s="124"/>
      <c r="D45" s="124"/>
      <c r="E45" s="124"/>
    </row>
    <row r="46" spans="1:5" x14ac:dyDescent="0.3">
      <c r="A46" s="122" t="s">
        <v>173</v>
      </c>
      <c r="B46" s="122"/>
      <c r="C46" s="122"/>
      <c r="D46" s="122"/>
      <c r="E46" s="122"/>
    </row>
    <row r="47" spans="1:5" ht="17.25" customHeight="1" x14ac:dyDescent="0.3">
      <c r="A47" s="123" t="s">
        <v>18</v>
      </c>
      <c r="B47" s="123"/>
      <c r="C47" s="124" t="s">
        <v>145</v>
      </c>
      <c r="D47" s="124"/>
      <c r="E47" s="124"/>
    </row>
    <row r="48" spans="1:5" ht="17.25" customHeight="1" x14ac:dyDescent="0.3">
      <c r="A48" s="123"/>
      <c r="B48" s="123"/>
      <c r="C48" s="122" t="s">
        <v>64</v>
      </c>
      <c r="D48" s="122"/>
      <c r="E48" s="122"/>
    </row>
    <row r="49" spans="1:5" x14ac:dyDescent="0.3">
      <c r="A49" s="123"/>
      <c r="B49" s="123"/>
      <c r="C49" s="124" t="s">
        <v>146</v>
      </c>
      <c r="D49" s="124"/>
      <c r="E49" s="124"/>
    </row>
    <row r="50" spans="1:5" ht="17.25" customHeight="1" x14ac:dyDescent="0.3">
      <c r="A50" s="123"/>
      <c r="B50" s="123"/>
      <c r="C50" s="122" t="s">
        <v>65</v>
      </c>
      <c r="D50" s="122"/>
      <c r="E50" s="122"/>
    </row>
    <row r="51" spans="1:5" x14ac:dyDescent="0.3">
      <c r="A51" s="70">
        <v>1099</v>
      </c>
      <c r="B51" s="70" t="s">
        <v>66</v>
      </c>
      <c r="C51" s="122"/>
      <c r="D51" s="122"/>
      <c r="E51" s="122"/>
    </row>
    <row r="52" spans="1:5" ht="34.5" x14ac:dyDescent="0.3">
      <c r="A52" s="123" t="s">
        <v>32</v>
      </c>
      <c r="B52" s="123"/>
      <c r="C52" s="36" t="s">
        <v>67</v>
      </c>
      <c r="D52" s="1">
        <v>-69472</v>
      </c>
      <c r="E52" s="70"/>
    </row>
    <row r="53" spans="1:5" ht="17.25" customHeight="1" x14ac:dyDescent="0.3">
      <c r="A53" s="123" t="s">
        <v>33</v>
      </c>
      <c r="B53" s="123"/>
      <c r="C53" s="2" t="s">
        <v>34</v>
      </c>
      <c r="D53" s="70"/>
      <c r="E53" s="70"/>
    </row>
    <row r="54" spans="1:5" ht="17.25" customHeight="1" x14ac:dyDescent="0.3">
      <c r="A54" s="123" t="s">
        <v>35</v>
      </c>
      <c r="B54" s="123"/>
      <c r="C54" s="2" t="s">
        <v>34</v>
      </c>
      <c r="D54" s="70"/>
      <c r="E54" s="70"/>
    </row>
    <row r="55" spans="1:5" ht="17.25" customHeight="1" x14ac:dyDescent="0.3">
      <c r="A55" s="121" t="s">
        <v>30</v>
      </c>
      <c r="B55" s="121"/>
      <c r="C55" s="121"/>
      <c r="D55" s="70" t="s">
        <v>19</v>
      </c>
      <c r="E55" s="3">
        <f>+'1'!E22</f>
        <v>-83366.399999999994</v>
      </c>
    </row>
    <row r="56" spans="1:5" ht="17.25" customHeight="1" x14ac:dyDescent="0.3">
      <c r="A56" s="126" t="s">
        <v>147</v>
      </c>
      <c r="B56" s="126"/>
      <c r="C56" s="126"/>
      <c r="D56" s="126"/>
      <c r="E56" s="126"/>
    </row>
    <row r="57" spans="1:5" ht="17.25" customHeight="1" x14ac:dyDescent="0.3">
      <c r="A57" s="122" t="s">
        <v>68</v>
      </c>
      <c r="B57" s="122"/>
      <c r="C57" s="122"/>
      <c r="D57" s="122"/>
      <c r="E57" s="122"/>
    </row>
    <row r="58" spans="1:5" ht="17.25" customHeight="1" x14ac:dyDescent="0.3">
      <c r="A58" s="124" t="s">
        <v>63</v>
      </c>
      <c r="B58" s="124"/>
      <c r="C58" s="124"/>
      <c r="D58" s="124"/>
      <c r="E58" s="124"/>
    </row>
    <row r="59" spans="1:5" ht="17.25" customHeight="1" x14ac:dyDescent="0.3">
      <c r="A59" s="122" t="s">
        <v>56</v>
      </c>
      <c r="B59" s="122"/>
      <c r="C59" s="122"/>
      <c r="D59" s="122"/>
      <c r="E59" s="122"/>
    </row>
    <row r="60" spans="1:5" ht="17.25" customHeight="1" x14ac:dyDescent="0.3">
      <c r="A60" s="124" t="s">
        <v>69</v>
      </c>
      <c r="B60" s="124"/>
      <c r="C60" s="124"/>
      <c r="D60" s="124"/>
      <c r="E60" s="124"/>
    </row>
    <row r="61" spans="1:5" ht="17.25" customHeight="1" x14ac:dyDescent="0.3">
      <c r="A61" s="122" t="s">
        <v>102</v>
      </c>
      <c r="B61" s="122"/>
      <c r="C61" s="122"/>
      <c r="D61" s="122"/>
      <c r="E61" s="122"/>
    </row>
    <row r="62" spans="1:5" ht="17.25" customHeight="1" x14ac:dyDescent="0.3">
      <c r="A62" s="123" t="s">
        <v>18</v>
      </c>
      <c r="B62" s="123"/>
      <c r="C62" s="124" t="s">
        <v>145</v>
      </c>
      <c r="D62" s="124"/>
      <c r="E62" s="124"/>
    </row>
    <row r="63" spans="1:5" ht="17.25" customHeight="1" x14ac:dyDescent="0.3">
      <c r="A63" s="123"/>
      <c r="B63" s="123"/>
      <c r="C63" s="122" t="s">
        <v>81</v>
      </c>
      <c r="D63" s="122"/>
      <c r="E63" s="122"/>
    </row>
    <row r="64" spans="1:5" x14ac:dyDescent="0.3">
      <c r="A64" s="123"/>
      <c r="B64" s="123"/>
      <c r="C64" s="124" t="s">
        <v>146</v>
      </c>
      <c r="D64" s="124"/>
      <c r="E64" s="124"/>
    </row>
    <row r="65" spans="1:5" ht="40.5" customHeight="1" x14ac:dyDescent="0.3">
      <c r="A65" s="123"/>
      <c r="B65" s="123"/>
      <c r="C65" s="122" t="s">
        <v>82</v>
      </c>
      <c r="D65" s="122"/>
      <c r="E65" s="122"/>
    </row>
    <row r="66" spans="1:5" x14ac:dyDescent="0.3">
      <c r="A66" s="70">
        <v>1142</v>
      </c>
      <c r="B66" s="70" t="s">
        <v>83</v>
      </c>
      <c r="C66" s="122"/>
      <c r="D66" s="122"/>
      <c r="E66" s="122"/>
    </row>
    <row r="67" spans="1:5" ht="17.25" customHeight="1" x14ac:dyDescent="0.3">
      <c r="A67" s="123" t="s">
        <v>32</v>
      </c>
      <c r="B67" s="123"/>
      <c r="C67" s="2" t="s">
        <v>84</v>
      </c>
      <c r="D67" s="1">
        <v>-10</v>
      </c>
      <c r="E67" s="70"/>
    </row>
    <row r="68" spans="1:5" ht="17.25" customHeight="1" x14ac:dyDescent="0.3">
      <c r="A68" s="123" t="s">
        <v>33</v>
      </c>
      <c r="B68" s="123"/>
      <c r="C68" s="2" t="s">
        <v>34</v>
      </c>
      <c r="D68" s="70"/>
      <c r="E68" s="70"/>
    </row>
    <row r="69" spans="1:5" ht="17.25" customHeight="1" x14ac:dyDescent="0.3">
      <c r="A69" s="123" t="s">
        <v>35</v>
      </c>
      <c r="B69" s="123"/>
      <c r="C69" s="2" t="s">
        <v>34</v>
      </c>
      <c r="D69" s="70"/>
      <c r="E69" s="70"/>
    </row>
    <row r="70" spans="1:5" ht="17.25" customHeight="1" x14ac:dyDescent="0.3">
      <c r="A70" s="121" t="s">
        <v>30</v>
      </c>
      <c r="B70" s="121"/>
      <c r="C70" s="121"/>
      <c r="D70" s="70" t="s">
        <v>19</v>
      </c>
      <c r="E70" s="3">
        <f>+'1'!E46</f>
        <v>-29500</v>
      </c>
    </row>
    <row r="71" spans="1:5" ht="17.25" customHeight="1" x14ac:dyDescent="0.3">
      <c r="A71" s="126" t="s">
        <v>147</v>
      </c>
      <c r="B71" s="126"/>
      <c r="C71" s="126"/>
      <c r="D71" s="126"/>
      <c r="E71" s="126"/>
    </row>
    <row r="72" spans="1:5" x14ac:dyDescent="0.3">
      <c r="A72" s="120" t="s">
        <v>75</v>
      </c>
      <c r="B72" s="120"/>
      <c r="C72" s="120"/>
      <c r="D72" s="120"/>
      <c r="E72" s="120"/>
    </row>
    <row r="73" spans="1:5" ht="17.25" customHeight="1" x14ac:dyDescent="0.3">
      <c r="A73" s="119" t="s">
        <v>63</v>
      </c>
      <c r="B73" s="119"/>
      <c r="C73" s="119"/>
      <c r="D73" s="119"/>
      <c r="E73" s="119"/>
    </row>
    <row r="74" spans="1:5" ht="43.5" customHeight="1" x14ac:dyDescent="0.3">
      <c r="A74" s="116" t="s">
        <v>149</v>
      </c>
      <c r="B74" s="117"/>
      <c r="C74" s="117"/>
      <c r="D74" s="117"/>
      <c r="E74" s="118"/>
    </row>
    <row r="75" spans="1:5" ht="17.25" customHeight="1" x14ac:dyDescent="0.3">
      <c r="A75" s="119" t="s">
        <v>69</v>
      </c>
      <c r="B75" s="119"/>
      <c r="C75" s="119"/>
      <c r="D75" s="119"/>
      <c r="E75" s="119"/>
    </row>
    <row r="76" spans="1:5" ht="17.25" customHeight="1" x14ac:dyDescent="0.3">
      <c r="A76" s="120" t="s">
        <v>150</v>
      </c>
      <c r="B76" s="120"/>
      <c r="C76" s="120"/>
      <c r="D76" s="120"/>
      <c r="E76" s="120"/>
    </row>
    <row r="77" spans="1:5" ht="17.25" customHeight="1" x14ac:dyDescent="0.3">
      <c r="A77" s="123" t="s">
        <v>18</v>
      </c>
      <c r="B77" s="123"/>
      <c r="C77" s="124" t="s">
        <v>145</v>
      </c>
      <c r="D77" s="124"/>
      <c r="E77" s="124"/>
    </row>
    <row r="78" spans="1:5" ht="38.25" customHeight="1" x14ac:dyDescent="0.3">
      <c r="A78" s="123"/>
      <c r="B78" s="123"/>
      <c r="C78" s="122" t="s">
        <v>77</v>
      </c>
      <c r="D78" s="122"/>
      <c r="E78" s="122"/>
    </row>
    <row r="79" spans="1:5" x14ac:dyDescent="0.3">
      <c r="A79" s="123"/>
      <c r="B79" s="123"/>
      <c r="C79" s="124" t="s">
        <v>146</v>
      </c>
      <c r="D79" s="124"/>
      <c r="E79" s="124"/>
    </row>
    <row r="80" spans="1:5" ht="45" customHeight="1" x14ac:dyDescent="0.3">
      <c r="A80" s="123"/>
      <c r="B80" s="123"/>
      <c r="C80" s="122" t="s">
        <v>78</v>
      </c>
      <c r="D80" s="122"/>
      <c r="E80" s="122"/>
    </row>
    <row r="81" spans="1:5" x14ac:dyDescent="0.3">
      <c r="A81" s="70">
        <v>1142</v>
      </c>
      <c r="B81" s="70" t="s">
        <v>76</v>
      </c>
      <c r="C81" s="122"/>
      <c r="D81" s="122"/>
      <c r="E81" s="122"/>
    </row>
    <row r="82" spans="1:5" ht="17.25" customHeight="1" x14ac:dyDescent="0.3">
      <c r="A82" s="123" t="s">
        <v>32</v>
      </c>
      <c r="B82" s="123"/>
      <c r="C82" s="2" t="s">
        <v>79</v>
      </c>
      <c r="D82" s="1">
        <v>-48</v>
      </c>
      <c r="E82" s="70"/>
    </row>
    <row r="83" spans="1:5" ht="17.25" customHeight="1" x14ac:dyDescent="0.3">
      <c r="A83" s="123" t="s">
        <v>33</v>
      </c>
      <c r="B83" s="123"/>
      <c r="C83" s="2" t="s">
        <v>34</v>
      </c>
      <c r="D83" s="70"/>
      <c r="E83" s="70"/>
    </row>
    <row r="84" spans="1:5" ht="17.25" customHeight="1" x14ac:dyDescent="0.3">
      <c r="A84" s="123" t="s">
        <v>35</v>
      </c>
      <c r="B84" s="123"/>
      <c r="C84" s="2" t="s">
        <v>34</v>
      </c>
      <c r="D84" s="70"/>
      <c r="E84" s="70"/>
    </row>
    <row r="85" spans="1:5" ht="17.25" customHeight="1" x14ac:dyDescent="0.3">
      <c r="A85" s="121" t="s">
        <v>30</v>
      </c>
      <c r="B85" s="121"/>
      <c r="C85" s="121"/>
      <c r="D85" s="70" t="s">
        <v>19</v>
      </c>
      <c r="E85" s="3">
        <f>+'1'!E42</f>
        <v>-20229.900000000001</v>
      </c>
    </row>
    <row r="86" spans="1:5" ht="17.25" customHeight="1" x14ac:dyDescent="0.3">
      <c r="A86" s="126" t="s">
        <v>147</v>
      </c>
      <c r="B86" s="126"/>
      <c r="C86" s="126"/>
      <c r="D86" s="126"/>
      <c r="E86" s="126"/>
    </row>
    <row r="87" spans="1:5" x14ac:dyDescent="0.3">
      <c r="A87" s="120" t="s">
        <v>75</v>
      </c>
      <c r="B87" s="120"/>
      <c r="C87" s="120"/>
      <c r="D87" s="120"/>
      <c r="E87" s="120"/>
    </row>
    <row r="88" spans="1:5" ht="17.25" customHeight="1" x14ac:dyDescent="0.3">
      <c r="A88" s="119" t="s">
        <v>63</v>
      </c>
      <c r="B88" s="119"/>
      <c r="C88" s="119"/>
      <c r="D88" s="119"/>
      <c r="E88" s="119"/>
    </row>
    <row r="89" spans="1:5" ht="41.25" customHeight="1" x14ac:dyDescent="0.3">
      <c r="A89" s="116" t="s">
        <v>149</v>
      </c>
      <c r="B89" s="117"/>
      <c r="C89" s="117"/>
      <c r="D89" s="117"/>
      <c r="E89" s="118"/>
    </row>
    <row r="90" spans="1:5" ht="17.25" customHeight="1" x14ac:dyDescent="0.3">
      <c r="A90" s="119" t="s">
        <v>69</v>
      </c>
      <c r="B90" s="119"/>
      <c r="C90" s="119"/>
      <c r="D90" s="119"/>
      <c r="E90" s="119"/>
    </row>
    <row r="91" spans="1:5" ht="17.25" customHeight="1" x14ac:dyDescent="0.3">
      <c r="A91" s="120" t="s">
        <v>80</v>
      </c>
      <c r="B91" s="120"/>
      <c r="C91" s="120"/>
      <c r="D91" s="120"/>
      <c r="E91" s="120"/>
    </row>
    <row r="92" spans="1:5" ht="17.25" customHeight="1" x14ac:dyDescent="0.3">
      <c r="A92" s="123" t="s">
        <v>18</v>
      </c>
      <c r="B92" s="123"/>
      <c r="C92" s="124" t="s">
        <v>145</v>
      </c>
      <c r="D92" s="124"/>
      <c r="E92" s="124"/>
    </row>
    <row r="93" spans="1:5" ht="17.25" customHeight="1" x14ac:dyDescent="0.3">
      <c r="A93" s="123"/>
      <c r="B93" s="123"/>
      <c r="C93" s="122" t="s">
        <v>183</v>
      </c>
      <c r="D93" s="122"/>
      <c r="E93" s="122"/>
    </row>
    <row r="94" spans="1:5" x14ac:dyDescent="0.3">
      <c r="A94" s="123"/>
      <c r="B94" s="123"/>
      <c r="C94" s="124" t="s">
        <v>146</v>
      </c>
      <c r="D94" s="124"/>
      <c r="E94" s="124"/>
    </row>
    <row r="95" spans="1:5" ht="32.25" customHeight="1" x14ac:dyDescent="0.3">
      <c r="A95" s="123"/>
      <c r="B95" s="123"/>
      <c r="C95" s="122" t="s">
        <v>184</v>
      </c>
      <c r="D95" s="122"/>
      <c r="E95" s="122"/>
    </row>
    <row r="96" spans="1:5" x14ac:dyDescent="0.3">
      <c r="A96" s="70">
        <v>1150</v>
      </c>
      <c r="B96" s="70" t="s">
        <v>185</v>
      </c>
      <c r="C96" s="122"/>
      <c r="D96" s="122"/>
      <c r="E96" s="122"/>
    </row>
    <row r="97" spans="1:5" x14ac:dyDescent="0.3">
      <c r="A97" s="123" t="s">
        <v>32</v>
      </c>
      <c r="B97" s="123"/>
      <c r="C97" s="2" t="s">
        <v>186</v>
      </c>
      <c r="D97" s="1">
        <v>220</v>
      </c>
      <c r="E97" s="70"/>
    </row>
    <row r="98" spans="1:5" ht="17.25" customHeight="1" x14ac:dyDescent="0.3">
      <c r="A98" s="123" t="s">
        <v>33</v>
      </c>
      <c r="B98" s="123"/>
      <c r="C98" s="2" t="s">
        <v>34</v>
      </c>
      <c r="D98" s="70"/>
      <c r="E98" s="70"/>
    </row>
    <row r="99" spans="1:5" ht="17.25" customHeight="1" x14ac:dyDescent="0.3">
      <c r="A99" s="123" t="s">
        <v>35</v>
      </c>
      <c r="B99" s="123"/>
      <c r="C99" s="2" t="s">
        <v>34</v>
      </c>
      <c r="D99" s="70"/>
      <c r="E99" s="70"/>
    </row>
    <row r="100" spans="1:5" ht="17.25" customHeight="1" x14ac:dyDescent="0.3">
      <c r="A100" s="121" t="s">
        <v>30</v>
      </c>
      <c r="B100" s="121"/>
      <c r="C100" s="121"/>
      <c r="D100" s="70" t="s">
        <v>19</v>
      </c>
      <c r="E100" s="3">
        <f>+'1'!E30</f>
        <v>194477.6</v>
      </c>
    </row>
    <row r="101" spans="1:5" ht="17.25" customHeight="1" x14ac:dyDescent="0.3">
      <c r="A101" s="126" t="s">
        <v>147</v>
      </c>
      <c r="B101" s="126"/>
      <c r="C101" s="126"/>
      <c r="D101" s="126"/>
      <c r="E101" s="126"/>
    </row>
    <row r="102" spans="1:5" ht="17.25" customHeight="1" x14ac:dyDescent="0.3">
      <c r="A102" s="122" t="s">
        <v>70</v>
      </c>
      <c r="B102" s="122"/>
      <c r="C102" s="122"/>
      <c r="D102" s="122"/>
      <c r="E102" s="122"/>
    </row>
    <row r="103" spans="1:5" ht="17.25" customHeight="1" x14ac:dyDescent="0.3">
      <c r="A103" s="124" t="s">
        <v>63</v>
      </c>
      <c r="B103" s="124"/>
      <c r="C103" s="124"/>
      <c r="D103" s="124"/>
      <c r="E103" s="124"/>
    </row>
    <row r="104" spans="1:5" ht="17.25" customHeight="1" x14ac:dyDescent="0.3">
      <c r="A104" s="122" t="s">
        <v>115</v>
      </c>
      <c r="B104" s="122"/>
      <c r="C104" s="122"/>
      <c r="D104" s="122"/>
      <c r="E104" s="122"/>
    </row>
    <row r="105" spans="1:5" ht="17.25" customHeight="1" x14ac:dyDescent="0.3">
      <c r="A105" s="124" t="s">
        <v>69</v>
      </c>
      <c r="B105" s="124"/>
      <c r="C105" s="124"/>
      <c r="D105" s="124"/>
      <c r="E105" s="124"/>
    </row>
    <row r="106" spans="1:5" ht="17.25" customHeight="1" x14ac:dyDescent="0.3">
      <c r="A106" s="122" t="s">
        <v>116</v>
      </c>
      <c r="B106" s="122"/>
      <c r="C106" s="122"/>
      <c r="D106" s="122"/>
      <c r="E106" s="122"/>
    </row>
    <row r="107" spans="1:5" ht="17.25" customHeight="1" x14ac:dyDescent="0.3">
      <c r="A107" s="125" t="s">
        <v>57</v>
      </c>
      <c r="B107" s="125"/>
      <c r="C107" s="125"/>
      <c r="D107" s="125"/>
      <c r="E107" s="125"/>
    </row>
    <row r="108" spans="1:5" ht="17.25" customHeight="1" x14ac:dyDescent="0.3">
      <c r="A108" s="123" t="s">
        <v>18</v>
      </c>
      <c r="B108" s="123"/>
      <c r="C108" s="124" t="s">
        <v>145</v>
      </c>
      <c r="D108" s="124"/>
      <c r="E108" s="124"/>
    </row>
    <row r="109" spans="1:5" ht="17.25" customHeight="1" x14ac:dyDescent="0.3">
      <c r="A109" s="123"/>
      <c r="B109" s="123"/>
      <c r="C109" s="122" t="s">
        <v>71</v>
      </c>
      <c r="D109" s="122"/>
      <c r="E109" s="122"/>
    </row>
    <row r="110" spans="1:5" x14ac:dyDescent="0.3">
      <c r="A110" s="123"/>
      <c r="B110" s="123"/>
      <c r="C110" s="124" t="s">
        <v>146</v>
      </c>
      <c r="D110" s="124"/>
      <c r="E110" s="124"/>
    </row>
    <row r="111" spans="1:5" ht="17.25" customHeight="1" x14ac:dyDescent="0.3">
      <c r="A111" s="123"/>
      <c r="B111" s="123"/>
      <c r="C111" s="122" t="s">
        <v>72</v>
      </c>
      <c r="D111" s="122"/>
      <c r="E111" s="122"/>
    </row>
    <row r="112" spans="1:5" x14ac:dyDescent="0.3">
      <c r="A112" s="70">
        <v>1142</v>
      </c>
      <c r="B112" s="70" t="s">
        <v>111</v>
      </c>
      <c r="C112" s="122"/>
      <c r="D112" s="122"/>
      <c r="E112" s="122"/>
    </row>
    <row r="113" spans="1:5" ht="17.25" customHeight="1" x14ac:dyDescent="0.3">
      <c r="A113" s="123" t="s">
        <v>58</v>
      </c>
      <c r="B113" s="123"/>
      <c r="C113" s="2" t="s">
        <v>73</v>
      </c>
      <c r="D113" s="1">
        <v>-74</v>
      </c>
      <c r="E113" s="70"/>
    </row>
    <row r="114" spans="1:5" ht="17.25" customHeight="1" x14ac:dyDescent="0.3">
      <c r="A114" s="123" t="s">
        <v>148</v>
      </c>
      <c r="B114" s="123"/>
      <c r="C114" s="2"/>
      <c r="D114" s="70"/>
      <c r="E114" s="3">
        <f>+'1'!E35</f>
        <v>-28807.9</v>
      </c>
    </row>
    <row r="115" spans="1:5" ht="45" customHeight="1" x14ac:dyDescent="0.3">
      <c r="A115" s="123" t="s">
        <v>59</v>
      </c>
      <c r="B115" s="123"/>
      <c r="C115" s="2"/>
      <c r="D115" s="70" t="s">
        <v>60</v>
      </c>
      <c r="E115" s="70"/>
    </row>
    <row r="116" spans="1:5" ht="17.25" customHeight="1" x14ac:dyDescent="0.3">
      <c r="A116" s="119" t="s">
        <v>61</v>
      </c>
      <c r="B116" s="119"/>
      <c r="C116" s="119"/>
      <c r="D116" s="119"/>
      <c r="E116" s="119"/>
    </row>
    <row r="117" spans="1:5" x14ac:dyDescent="0.3">
      <c r="A117" s="120" t="s">
        <v>74</v>
      </c>
      <c r="B117" s="120"/>
      <c r="C117" s="120"/>
      <c r="D117" s="120"/>
      <c r="E117" s="120"/>
    </row>
    <row r="118" spans="1:5" ht="17.25" customHeight="1" x14ac:dyDescent="0.3">
      <c r="A118" s="119" t="s">
        <v>62</v>
      </c>
      <c r="B118" s="119"/>
      <c r="C118" s="119"/>
      <c r="D118" s="119"/>
      <c r="E118" s="119"/>
    </row>
    <row r="119" spans="1:5" ht="17.25" customHeight="1" x14ac:dyDescent="0.3">
      <c r="A119" s="120" t="s">
        <v>75</v>
      </c>
      <c r="B119" s="120"/>
      <c r="C119" s="120"/>
      <c r="D119" s="120"/>
      <c r="E119" s="120"/>
    </row>
    <row r="120" spans="1:5" ht="25.5" customHeight="1" x14ac:dyDescent="0.3">
      <c r="A120" s="119" t="s">
        <v>63</v>
      </c>
      <c r="B120" s="119"/>
      <c r="C120" s="119"/>
      <c r="D120" s="119"/>
      <c r="E120" s="119"/>
    </row>
    <row r="121" spans="1:5" ht="38.25" customHeight="1" x14ac:dyDescent="0.3">
      <c r="A121" s="116" t="s">
        <v>107</v>
      </c>
      <c r="B121" s="117"/>
      <c r="C121" s="117"/>
      <c r="D121" s="117"/>
      <c r="E121" s="118"/>
    </row>
  </sheetData>
  <autoFilter ref="A9:E121">
    <filterColumn colId="0" showButton="0"/>
    <filterColumn colId="1" showButton="0"/>
  </autoFilter>
  <mergeCells count="118">
    <mergeCell ref="D7:E7"/>
    <mergeCell ref="A18:B18"/>
    <mergeCell ref="A20:B20"/>
    <mergeCell ref="A62:B65"/>
    <mergeCell ref="C62:E62"/>
    <mergeCell ref="C63:E63"/>
    <mergeCell ref="C64:E64"/>
    <mergeCell ref="C65:E65"/>
    <mergeCell ref="A23:E23"/>
    <mergeCell ref="A24:E24"/>
    <mergeCell ref="A25:E25"/>
    <mergeCell ref="A26:E26"/>
    <mergeCell ref="A13:B16"/>
    <mergeCell ref="C13:E13"/>
    <mergeCell ref="C14:E14"/>
    <mergeCell ref="C15:E15"/>
    <mergeCell ref="C16:E16"/>
    <mergeCell ref="C17:E17"/>
    <mergeCell ref="A46:E46"/>
    <mergeCell ref="A29:B32"/>
    <mergeCell ref="C29:E29"/>
    <mergeCell ref="C30:E30"/>
    <mergeCell ref="A1:A3"/>
    <mergeCell ref="A7:C9"/>
    <mergeCell ref="A10:E10"/>
    <mergeCell ref="A11:E11"/>
    <mergeCell ref="A12:E12"/>
    <mergeCell ref="A5:E5"/>
    <mergeCell ref="A89:E89"/>
    <mergeCell ref="A90:E90"/>
    <mergeCell ref="A91:E91"/>
    <mergeCell ref="A57:E57"/>
    <mergeCell ref="A58:E58"/>
    <mergeCell ref="A59:E59"/>
    <mergeCell ref="A60:E60"/>
    <mergeCell ref="A61:E61"/>
    <mergeCell ref="A53:B53"/>
    <mergeCell ref="A54:B54"/>
    <mergeCell ref="A55:C55"/>
    <mergeCell ref="A56:E56"/>
    <mergeCell ref="C78:E78"/>
    <mergeCell ref="A70:C70"/>
    <mergeCell ref="A71:E71"/>
    <mergeCell ref="A72:E72"/>
    <mergeCell ref="A73:E73"/>
    <mergeCell ref="A68:B68"/>
    <mergeCell ref="A75:E75"/>
    <mergeCell ref="C79:E79"/>
    <mergeCell ref="C80:E80"/>
    <mergeCell ref="A47:B50"/>
    <mergeCell ref="C47:E47"/>
    <mergeCell ref="C48:E48"/>
    <mergeCell ref="C49:E49"/>
    <mergeCell ref="C50:E50"/>
    <mergeCell ref="A102:E102"/>
    <mergeCell ref="A85:C85"/>
    <mergeCell ref="A86:E86"/>
    <mergeCell ref="A87:E87"/>
    <mergeCell ref="A88:E88"/>
    <mergeCell ref="C96:E96"/>
    <mergeCell ref="A97:B97"/>
    <mergeCell ref="A101:E101"/>
    <mergeCell ref="A69:B69"/>
    <mergeCell ref="C66:E66"/>
    <mergeCell ref="A67:B67"/>
    <mergeCell ref="C31:E31"/>
    <mergeCell ref="C32:E32"/>
    <mergeCell ref="C33:E33"/>
    <mergeCell ref="A34:B34"/>
    <mergeCell ref="A74:E74"/>
    <mergeCell ref="A21:B21"/>
    <mergeCell ref="A22:C22"/>
    <mergeCell ref="A27:E27"/>
    <mergeCell ref="A28:E28"/>
    <mergeCell ref="A40:C40"/>
    <mergeCell ref="A42:E42"/>
    <mergeCell ref="A43:E43"/>
    <mergeCell ref="A44:E44"/>
    <mergeCell ref="A45:E45"/>
    <mergeCell ref="A38:B38"/>
    <mergeCell ref="A39:B39"/>
    <mergeCell ref="C111:E111"/>
    <mergeCell ref="C81:E81"/>
    <mergeCell ref="A82:B82"/>
    <mergeCell ref="A77:B80"/>
    <mergeCell ref="C77:E77"/>
    <mergeCell ref="A76:E76"/>
    <mergeCell ref="A83:B83"/>
    <mergeCell ref="A84:B84"/>
    <mergeCell ref="A103:E103"/>
    <mergeCell ref="A104:E104"/>
    <mergeCell ref="A105:E105"/>
    <mergeCell ref="A106:E106"/>
    <mergeCell ref="A107:E107"/>
    <mergeCell ref="A121:E121"/>
    <mergeCell ref="A116:E116"/>
    <mergeCell ref="A117:E117"/>
    <mergeCell ref="A100:C100"/>
    <mergeCell ref="C51:E51"/>
    <mergeCell ref="A52:B52"/>
    <mergeCell ref="A92:B95"/>
    <mergeCell ref="C92:E92"/>
    <mergeCell ref="C93:E93"/>
    <mergeCell ref="C94:E94"/>
    <mergeCell ref="C95:E95"/>
    <mergeCell ref="A98:B98"/>
    <mergeCell ref="A99:B99"/>
    <mergeCell ref="A118:E118"/>
    <mergeCell ref="A119:E119"/>
    <mergeCell ref="A120:E120"/>
    <mergeCell ref="C112:E112"/>
    <mergeCell ref="A113:B113"/>
    <mergeCell ref="A114:B114"/>
    <mergeCell ref="A115:B115"/>
    <mergeCell ref="A108:B111"/>
    <mergeCell ref="C108:E108"/>
    <mergeCell ref="C109:E109"/>
    <mergeCell ref="C110:E110"/>
  </mergeCells>
  <pageMargins left="0.15748031496062992" right="0.15748031496062992" top="0.23622047244094491" bottom="0.15748031496062992" header="0.15748031496062992" footer="0.15748031496062992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A25" zoomScaleNormal="100" workbookViewId="0">
      <selection activeCell="B32" sqref="B32:B36"/>
    </sheetView>
  </sheetViews>
  <sheetFormatPr defaultRowHeight="13.5" x14ac:dyDescent="0.25"/>
  <cols>
    <col min="1" max="3" width="14" style="7" customWidth="1"/>
    <col min="4" max="4" width="89.42578125" style="7" customWidth="1"/>
    <col min="5" max="5" width="27.42578125" style="7" customWidth="1"/>
    <col min="6" max="16384" width="9.140625" style="7"/>
  </cols>
  <sheetData>
    <row r="1" spans="1:11" s="90" customFormat="1" ht="17.25" x14ac:dyDescent="0.3">
      <c r="A1" s="89"/>
      <c r="B1" s="89"/>
      <c r="C1" s="89"/>
      <c r="D1" s="89"/>
      <c r="E1" s="82" t="s">
        <v>3</v>
      </c>
      <c r="I1" s="31"/>
      <c r="K1" s="31"/>
    </row>
    <row r="2" spans="1:11" s="90" customFormat="1" ht="17.25" x14ac:dyDescent="0.3">
      <c r="A2" s="89"/>
      <c r="B2" s="89"/>
      <c r="C2" s="89"/>
      <c r="D2" s="89"/>
      <c r="E2" s="82" t="s">
        <v>6</v>
      </c>
      <c r="I2" s="31"/>
      <c r="K2" s="31"/>
    </row>
    <row r="3" spans="1:11" s="90" customFormat="1" ht="17.25" x14ac:dyDescent="0.3">
      <c r="A3" s="89"/>
      <c r="B3" s="89"/>
      <c r="C3" s="89"/>
      <c r="D3" s="89"/>
      <c r="E3" s="82" t="s">
        <v>39</v>
      </c>
      <c r="K3" s="32"/>
    </row>
    <row r="4" spans="1:11" x14ac:dyDescent="0.25">
      <c r="A4" s="67"/>
      <c r="B4" s="67"/>
      <c r="C4" s="67"/>
      <c r="D4" s="67"/>
      <c r="E4" s="76"/>
    </row>
    <row r="5" spans="1:11" ht="14.25" x14ac:dyDescent="0.25">
      <c r="A5" s="66"/>
      <c r="B5" s="67"/>
      <c r="C5" s="67"/>
      <c r="D5" s="67"/>
      <c r="E5" s="85" t="s">
        <v>36</v>
      </c>
    </row>
    <row r="6" spans="1:11" ht="33" customHeight="1" x14ac:dyDescent="0.25">
      <c r="A6" s="150" t="s">
        <v>179</v>
      </c>
      <c r="B6" s="150"/>
      <c r="C6" s="150"/>
      <c r="D6" s="150"/>
      <c r="E6" s="150"/>
    </row>
    <row r="7" spans="1:11" x14ac:dyDescent="0.25">
      <c r="A7" s="66"/>
      <c r="B7" s="67"/>
      <c r="C7" s="67"/>
      <c r="D7" s="67"/>
      <c r="E7" s="68"/>
    </row>
    <row r="8" spans="1:11" ht="14.25" x14ac:dyDescent="0.25">
      <c r="A8" s="151" t="s">
        <v>14</v>
      </c>
      <c r="B8" s="151"/>
      <c r="C8" s="151"/>
      <c r="D8" s="151"/>
      <c r="E8" s="151"/>
    </row>
    <row r="9" spans="1:11" ht="14.25" x14ac:dyDescent="0.25">
      <c r="A9" s="151" t="s">
        <v>20</v>
      </c>
      <c r="B9" s="151"/>
      <c r="C9" s="151"/>
      <c r="D9" s="151"/>
      <c r="E9" s="151"/>
    </row>
    <row r="10" spans="1:11" ht="14.25" x14ac:dyDescent="0.25">
      <c r="A10" s="152" t="s">
        <v>21</v>
      </c>
      <c r="B10" s="152"/>
      <c r="C10" s="152"/>
      <c r="D10" s="152"/>
      <c r="E10" s="153"/>
    </row>
    <row r="11" spans="1:11" ht="27" x14ac:dyDescent="0.25">
      <c r="A11" s="156" t="s">
        <v>18</v>
      </c>
      <c r="B11" s="157"/>
      <c r="C11" s="154" t="s">
        <v>25</v>
      </c>
      <c r="D11" s="158" t="s">
        <v>22</v>
      </c>
      <c r="E11" s="83" t="s">
        <v>38</v>
      </c>
    </row>
    <row r="12" spans="1:11" ht="81" x14ac:dyDescent="0.25">
      <c r="A12" s="86" t="s">
        <v>23</v>
      </c>
      <c r="B12" s="86" t="s">
        <v>24</v>
      </c>
      <c r="C12" s="155"/>
      <c r="D12" s="159"/>
      <c r="E12" s="84" t="s">
        <v>26</v>
      </c>
      <c r="H12" s="109"/>
    </row>
    <row r="13" spans="1:11" x14ac:dyDescent="0.25">
      <c r="A13" s="8">
        <v>1001</v>
      </c>
      <c r="B13" s="9"/>
      <c r="C13" s="10"/>
      <c r="D13" s="11" t="s">
        <v>28</v>
      </c>
      <c r="E13" s="12"/>
    </row>
    <row r="14" spans="1:11" x14ac:dyDescent="0.25">
      <c r="A14" s="160"/>
      <c r="B14" s="141"/>
      <c r="C14" s="141"/>
      <c r="D14" s="13" t="s">
        <v>91</v>
      </c>
      <c r="E14" s="138">
        <f>+E20</f>
        <v>-10150</v>
      </c>
    </row>
    <row r="15" spans="1:11" x14ac:dyDescent="0.25">
      <c r="A15" s="161"/>
      <c r="B15" s="142"/>
      <c r="C15" s="142"/>
      <c r="D15" s="14" t="s">
        <v>92</v>
      </c>
      <c r="E15" s="139"/>
    </row>
    <row r="16" spans="1:11" ht="27" x14ac:dyDescent="0.25">
      <c r="A16" s="161"/>
      <c r="B16" s="142"/>
      <c r="C16" s="142"/>
      <c r="D16" s="13" t="s">
        <v>93</v>
      </c>
      <c r="E16" s="139"/>
    </row>
    <row r="17" spans="1:5" x14ac:dyDescent="0.25">
      <c r="A17" s="161"/>
      <c r="B17" s="142"/>
      <c r="C17" s="142"/>
      <c r="D17" s="14" t="s">
        <v>94</v>
      </c>
      <c r="E17" s="139"/>
    </row>
    <row r="18" spans="1:5" ht="27" x14ac:dyDescent="0.25">
      <c r="A18" s="161"/>
      <c r="B18" s="143"/>
      <c r="C18" s="143"/>
      <c r="D18" s="13" t="s">
        <v>156</v>
      </c>
      <c r="E18" s="140"/>
    </row>
    <row r="19" spans="1:5" x14ac:dyDescent="0.25">
      <c r="A19" s="161"/>
      <c r="B19" s="11"/>
      <c r="C19" s="11"/>
      <c r="D19" s="11" t="s">
        <v>151</v>
      </c>
      <c r="E19" s="11"/>
    </row>
    <row r="20" spans="1:5" x14ac:dyDescent="0.25">
      <c r="A20" s="161"/>
      <c r="B20" s="141" t="s">
        <v>95</v>
      </c>
      <c r="C20" s="141"/>
      <c r="D20" s="15" t="s">
        <v>85</v>
      </c>
      <c r="E20" s="138">
        <f>'2'!E22</f>
        <v>-10150</v>
      </c>
    </row>
    <row r="21" spans="1:5" x14ac:dyDescent="0.25">
      <c r="A21" s="161"/>
      <c r="B21" s="142"/>
      <c r="C21" s="142"/>
      <c r="D21" s="14" t="s">
        <v>31</v>
      </c>
      <c r="E21" s="139"/>
    </row>
    <row r="22" spans="1:5" x14ac:dyDescent="0.25">
      <c r="A22" s="161"/>
      <c r="B22" s="142"/>
      <c r="C22" s="142"/>
      <c r="D22" s="16" t="s">
        <v>86</v>
      </c>
      <c r="E22" s="139"/>
    </row>
    <row r="23" spans="1:5" x14ac:dyDescent="0.25">
      <c r="A23" s="161"/>
      <c r="B23" s="142"/>
      <c r="C23" s="142"/>
      <c r="D23" s="14" t="s">
        <v>96</v>
      </c>
      <c r="E23" s="139"/>
    </row>
    <row r="24" spans="1:5" x14ac:dyDescent="0.25">
      <c r="A24" s="162"/>
      <c r="B24" s="143"/>
      <c r="C24" s="143"/>
      <c r="D24" s="15" t="s">
        <v>97</v>
      </c>
      <c r="E24" s="140"/>
    </row>
    <row r="25" spans="1:5" x14ac:dyDescent="0.25">
      <c r="A25" s="17">
        <v>1081</v>
      </c>
      <c r="B25" s="18"/>
      <c r="C25" s="19"/>
      <c r="D25" s="20" t="s">
        <v>28</v>
      </c>
      <c r="E25" s="23"/>
    </row>
    <row r="26" spans="1:5" x14ac:dyDescent="0.25">
      <c r="A26" s="144"/>
      <c r="B26" s="141"/>
      <c r="C26" s="141"/>
      <c r="D26" s="15" t="s">
        <v>174</v>
      </c>
      <c r="E26" s="139">
        <f>+E32</f>
        <v>-22423.4</v>
      </c>
    </row>
    <row r="27" spans="1:5" x14ac:dyDescent="0.25">
      <c r="A27" s="145"/>
      <c r="B27" s="142"/>
      <c r="C27" s="142"/>
      <c r="D27" s="14" t="s">
        <v>92</v>
      </c>
      <c r="E27" s="139"/>
    </row>
    <row r="28" spans="1:5" ht="27" x14ac:dyDescent="0.25">
      <c r="A28" s="145"/>
      <c r="B28" s="142"/>
      <c r="C28" s="142"/>
      <c r="D28" s="15" t="str">
        <f>+'2'!C32</f>
        <v>Գրադարանային հավաքածուների պահպանում և համալրում, ընթերցողների սպասարկում, գրադարանային միջոցառումների կազմակերպում</v>
      </c>
      <c r="E28" s="139"/>
    </row>
    <row r="29" spans="1:5" x14ac:dyDescent="0.25">
      <c r="A29" s="145"/>
      <c r="B29" s="142"/>
      <c r="C29" s="142"/>
      <c r="D29" s="14" t="s">
        <v>94</v>
      </c>
      <c r="E29" s="139"/>
    </row>
    <row r="30" spans="1:5" ht="40.5" x14ac:dyDescent="0.25">
      <c r="A30" s="145"/>
      <c r="B30" s="143"/>
      <c r="C30" s="143"/>
      <c r="D30" s="21" t="str">
        <f>+'2'!A44</f>
        <v>Բնակչության կրթական մակարդակի և իրազեկվածության բարձրացում՝ նպաստելով ԿԶԾ կրթական նպատակների իրագործմանը, հանրապետության գիտական, տեխնիկական և մշակութային ներուժի զարգացմանը։</v>
      </c>
      <c r="E30" s="140"/>
    </row>
    <row r="31" spans="1:5" x14ac:dyDescent="0.25">
      <c r="A31" s="145"/>
      <c r="B31" s="18"/>
      <c r="C31" s="19"/>
      <c r="D31" s="17" t="s">
        <v>98</v>
      </c>
      <c r="E31" s="23"/>
    </row>
    <row r="32" spans="1:5" x14ac:dyDescent="0.25">
      <c r="A32" s="145"/>
      <c r="B32" s="141" t="s">
        <v>83</v>
      </c>
      <c r="C32" s="141"/>
      <c r="D32" s="15" t="str">
        <f>+'2'!C30</f>
        <v>Գրադարանային ծառայություններ (առողջապահության ոլորտ)</v>
      </c>
      <c r="E32" s="138">
        <f>'2'!E40</f>
        <v>-22423.4</v>
      </c>
    </row>
    <row r="33" spans="1:5" x14ac:dyDescent="0.25">
      <c r="A33" s="145"/>
      <c r="B33" s="142"/>
      <c r="C33" s="142"/>
      <c r="D33" s="14" t="s">
        <v>31</v>
      </c>
      <c r="E33" s="139"/>
    </row>
    <row r="34" spans="1:5" ht="27" x14ac:dyDescent="0.25">
      <c r="A34" s="145"/>
      <c r="B34" s="142"/>
      <c r="C34" s="142"/>
      <c r="D34" s="15" t="str">
        <f>+D28</f>
        <v>Գրադարանային հավաքածուների պահպանում և համալրում, ընթերցողների սպասարկում, գրադարանային միջոցառումների կազմակերպում</v>
      </c>
      <c r="E34" s="139"/>
    </row>
    <row r="35" spans="1:5" x14ac:dyDescent="0.25">
      <c r="A35" s="145"/>
      <c r="B35" s="142"/>
      <c r="C35" s="142"/>
      <c r="D35" s="14" t="s">
        <v>96</v>
      </c>
      <c r="E35" s="139"/>
    </row>
    <row r="36" spans="1:5" x14ac:dyDescent="0.25">
      <c r="A36" s="146"/>
      <c r="B36" s="143"/>
      <c r="C36" s="143"/>
      <c r="D36" s="15" t="str">
        <f>+'2'!A46</f>
        <v>"Հանրապետական գիտաբժշկական գրադարան" ՊՈԱԿ</v>
      </c>
      <c r="E36" s="140"/>
    </row>
    <row r="37" spans="1:5" x14ac:dyDescent="0.25">
      <c r="A37" s="17">
        <v>1099</v>
      </c>
      <c r="B37" s="18"/>
      <c r="C37" s="19"/>
      <c r="D37" s="17" t="s">
        <v>28</v>
      </c>
      <c r="E37" s="23"/>
    </row>
    <row r="38" spans="1:5" x14ac:dyDescent="0.25">
      <c r="A38" s="144"/>
      <c r="B38" s="141"/>
      <c r="C38" s="141"/>
      <c r="D38" s="13" t="s">
        <v>99</v>
      </c>
      <c r="E38" s="138">
        <f>+E44</f>
        <v>-83366.399999999994</v>
      </c>
    </row>
    <row r="39" spans="1:5" x14ac:dyDescent="0.25">
      <c r="A39" s="145"/>
      <c r="B39" s="142"/>
      <c r="C39" s="142"/>
      <c r="D39" s="14" t="s">
        <v>92</v>
      </c>
      <c r="E39" s="139"/>
    </row>
    <row r="40" spans="1:5" ht="94.5" x14ac:dyDescent="0.25">
      <c r="A40" s="145"/>
      <c r="B40" s="142"/>
      <c r="C40" s="142"/>
      <c r="D40" s="15" t="s">
        <v>100</v>
      </c>
      <c r="E40" s="139"/>
    </row>
    <row r="41" spans="1:5" x14ac:dyDescent="0.25">
      <c r="A41" s="145"/>
      <c r="B41" s="142"/>
      <c r="C41" s="142"/>
      <c r="D41" s="14" t="s">
        <v>94</v>
      </c>
      <c r="E41" s="139"/>
    </row>
    <row r="42" spans="1:5" ht="54" x14ac:dyDescent="0.25">
      <c r="A42" s="145"/>
      <c r="B42" s="143"/>
      <c r="C42" s="143"/>
      <c r="D42" s="15" t="s">
        <v>101</v>
      </c>
      <c r="E42" s="140"/>
    </row>
    <row r="43" spans="1:5" x14ac:dyDescent="0.25">
      <c r="A43" s="145"/>
      <c r="B43" s="18"/>
      <c r="C43" s="19"/>
      <c r="D43" s="17" t="s">
        <v>98</v>
      </c>
      <c r="E43" s="23"/>
    </row>
    <row r="44" spans="1:5" x14ac:dyDescent="0.25">
      <c r="A44" s="145"/>
      <c r="B44" s="141" t="s">
        <v>66</v>
      </c>
      <c r="C44" s="141"/>
      <c r="D44" s="15" t="s">
        <v>64</v>
      </c>
      <c r="E44" s="138">
        <f>'2'!E55</f>
        <v>-83366.399999999994</v>
      </c>
    </row>
    <row r="45" spans="1:5" x14ac:dyDescent="0.25">
      <c r="A45" s="145"/>
      <c r="B45" s="142"/>
      <c r="C45" s="142"/>
      <c r="D45" s="14" t="s">
        <v>31</v>
      </c>
      <c r="E45" s="139"/>
    </row>
    <row r="46" spans="1:5" x14ac:dyDescent="0.25">
      <c r="A46" s="145"/>
      <c r="B46" s="142"/>
      <c r="C46" s="142"/>
      <c r="D46" s="15" t="s">
        <v>155</v>
      </c>
      <c r="E46" s="139"/>
    </row>
    <row r="47" spans="1:5" x14ac:dyDescent="0.25">
      <c r="A47" s="145"/>
      <c r="B47" s="142"/>
      <c r="C47" s="142"/>
      <c r="D47" s="14" t="s">
        <v>96</v>
      </c>
      <c r="E47" s="139"/>
    </row>
    <row r="48" spans="1:5" ht="27" x14ac:dyDescent="0.25">
      <c r="A48" s="145"/>
      <c r="B48" s="143"/>
      <c r="C48" s="143"/>
      <c r="D48" s="15" t="s">
        <v>102</v>
      </c>
      <c r="E48" s="140"/>
    </row>
    <row r="49" spans="1:5" x14ac:dyDescent="0.25">
      <c r="A49" s="17">
        <v>1142</v>
      </c>
      <c r="B49" s="18"/>
      <c r="C49" s="19"/>
      <c r="D49" s="20" t="s">
        <v>28</v>
      </c>
      <c r="E49" s="23"/>
    </row>
    <row r="50" spans="1:5" x14ac:dyDescent="0.25">
      <c r="A50" s="144"/>
      <c r="B50" s="141"/>
      <c r="C50" s="141"/>
      <c r="D50" s="15" t="s">
        <v>105</v>
      </c>
      <c r="E50" s="138">
        <f>+E56+E61+E67</f>
        <v>-78537.8</v>
      </c>
    </row>
    <row r="51" spans="1:5" x14ac:dyDescent="0.25">
      <c r="A51" s="145"/>
      <c r="B51" s="142"/>
      <c r="C51" s="142"/>
      <c r="D51" s="14" t="s">
        <v>92</v>
      </c>
      <c r="E51" s="139"/>
    </row>
    <row r="52" spans="1:5" ht="54" x14ac:dyDescent="0.25">
      <c r="A52" s="145"/>
      <c r="B52" s="142"/>
      <c r="C52" s="142"/>
      <c r="D52" s="15" t="s">
        <v>106</v>
      </c>
      <c r="E52" s="139"/>
    </row>
    <row r="53" spans="1:5" x14ac:dyDescent="0.25">
      <c r="A53" s="145"/>
      <c r="B53" s="142"/>
      <c r="C53" s="142"/>
      <c r="D53" s="14" t="s">
        <v>94</v>
      </c>
      <c r="E53" s="139"/>
    </row>
    <row r="54" spans="1:5" ht="27" x14ac:dyDescent="0.25">
      <c r="A54" s="145"/>
      <c r="B54" s="143"/>
      <c r="C54" s="143"/>
      <c r="D54" s="15" t="s">
        <v>107</v>
      </c>
      <c r="E54" s="140"/>
    </row>
    <row r="55" spans="1:5" x14ac:dyDescent="0.25">
      <c r="A55" s="145"/>
      <c r="B55" s="18"/>
      <c r="C55" s="19"/>
      <c r="D55" s="17" t="s">
        <v>98</v>
      </c>
      <c r="E55" s="23"/>
    </row>
    <row r="56" spans="1:5" ht="27" x14ac:dyDescent="0.25">
      <c r="A56" s="145"/>
      <c r="B56" s="141" t="s">
        <v>83</v>
      </c>
      <c r="C56" s="141"/>
      <c r="D56" s="15" t="s">
        <v>81</v>
      </c>
      <c r="E56" s="138">
        <f>'2'!E70</f>
        <v>-29500</v>
      </c>
    </row>
    <row r="57" spans="1:5" x14ac:dyDescent="0.25">
      <c r="A57" s="145"/>
      <c r="B57" s="142"/>
      <c r="C57" s="142"/>
      <c r="D57" s="14" t="s">
        <v>31</v>
      </c>
      <c r="E57" s="139"/>
    </row>
    <row r="58" spans="1:5" ht="27" x14ac:dyDescent="0.25">
      <c r="A58" s="145"/>
      <c r="B58" s="142"/>
      <c r="C58" s="142"/>
      <c r="D58" s="22" t="s">
        <v>82</v>
      </c>
      <c r="E58" s="139"/>
    </row>
    <row r="59" spans="1:5" x14ac:dyDescent="0.25">
      <c r="A59" s="145"/>
      <c r="B59" s="142"/>
      <c r="C59" s="142"/>
      <c r="D59" s="14" t="s">
        <v>96</v>
      </c>
      <c r="E59" s="139"/>
    </row>
    <row r="60" spans="1:5" x14ac:dyDescent="0.25">
      <c r="A60" s="145"/>
      <c r="B60" s="143"/>
      <c r="C60" s="143"/>
      <c r="D60" s="15" t="s">
        <v>108</v>
      </c>
      <c r="E60" s="140"/>
    </row>
    <row r="61" spans="1:5" ht="27" x14ac:dyDescent="0.25">
      <c r="A61" s="145"/>
      <c r="B61" s="141" t="s">
        <v>76</v>
      </c>
      <c r="C61" s="141"/>
      <c r="D61" s="15" t="s">
        <v>109</v>
      </c>
      <c r="E61" s="138">
        <f>'2'!E85</f>
        <v>-20229.900000000001</v>
      </c>
    </row>
    <row r="62" spans="1:5" x14ac:dyDescent="0.25">
      <c r="A62" s="145"/>
      <c r="B62" s="142"/>
      <c r="C62" s="142"/>
      <c r="D62" s="14" t="s">
        <v>31</v>
      </c>
      <c r="E62" s="139"/>
    </row>
    <row r="63" spans="1:5" ht="40.5" x14ac:dyDescent="0.25">
      <c r="A63" s="145"/>
      <c r="B63" s="142"/>
      <c r="C63" s="142"/>
      <c r="D63" s="15" t="s">
        <v>78</v>
      </c>
      <c r="E63" s="139"/>
    </row>
    <row r="64" spans="1:5" x14ac:dyDescent="0.25">
      <c r="A64" s="145"/>
      <c r="B64" s="142"/>
      <c r="C64" s="142"/>
      <c r="D64" s="14" t="s">
        <v>96</v>
      </c>
      <c r="E64" s="139"/>
    </row>
    <row r="65" spans="1:5" x14ac:dyDescent="0.25">
      <c r="A65" s="145"/>
      <c r="B65" s="143"/>
      <c r="C65" s="143"/>
      <c r="D65" s="15" t="s">
        <v>110</v>
      </c>
      <c r="E65" s="140"/>
    </row>
    <row r="66" spans="1:5" x14ac:dyDescent="0.25">
      <c r="A66" s="145"/>
      <c r="B66" s="18"/>
      <c r="C66" s="19"/>
      <c r="D66" s="17" t="s">
        <v>103</v>
      </c>
      <c r="E66" s="23"/>
    </row>
    <row r="67" spans="1:5" x14ac:dyDescent="0.25">
      <c r="A67" s="145"/>
      <c r="B67" s="141" t="s">
        <v>111</v>
      </c>
      <c r="C67" s="141"/>
      <c r="D67" s="15" t="s">
        <v>71</v>
      </c>
      <c r="E67" s="138">
        <f>'2'!E114</f>
        <v>-28807.9</v>
      </c>
    </row>
    <row r="68" spans="1:5" x14ac:dyDescent="0.25">
      <c r="A68" s="145"/>
      <c r="B68" s="142"/>
      <c r="C68" s="142"/>
      <c r="D68" s="14" t="s">
        <v>104</v>
      </c>
      <c r="E68" s="139"/>
    </row>
    <row r="69" spans="1:5" x14ac:dyDescent="0.25">
      <c r="A69" s="146"/>
      <c r="B69" s="143"/>
      <c r="C69" s="143"/>
      <c r="D69" s="15" t="s">
        <v>112</v>
      </c>
      <c r="E69" s="140"/>
    </row>
    <row r="70" spans="1:5" x14ac:dyDescent="0.25">
      <c r="A70" s="17">
        <v>1150</v>
      </c>
      <c r="B70" s="18"/>
      <c r="C70" s="19"/>
      <c r="D70" s="20" t="s">
        <v>28</v>
      </c>
      <c r="E70" s="24"/>
    </row>
    <row r="71" spans="1:5" x14ac:dyDescent="0.25">
      <c r="A71" s="144"/>
      <c r="B71" s="141"/>
      <c r="C71" s="141"/>
      <c r="D71" s="15" t="s">
        <v>113</v>
      </c>
      <c r="E71" s="147">
        <f>+E77</f>
        <v>194477.6</v>
      </c>
    </row>
    <row r="72" spans="1:5" x14ac:dyDescent="0.25">
      <c r="A72" s="145"/>
      <c r="B72" s="142"/>
      <c r="C72" s="142"/>
      <c r="D72" s="14" t="s">
        <v>92</v>
      </c>
      <c r="E72" s="148"/>
    </row>
    <row r="73" spans="1:5" ht="40.5" x14ac:dyDescent="0.25">
      <c r="A73" s="145"/>
      <c r="B73" s="142"/>
      <c r="C73" s="142"/>
      <c r="D73" s="15" t="s">
        <v>114</v>
      </c>
      <c r="E73" s="148"/>
    </row>
    <row r="74" spans="1:5" x14ac:dyDescent="0.25">
      <c r="A74" s="145"/>
      <c r="B74" s="142"/>
      <c r="C74" s="142"/>
      <c r="D74" s="14" t="s">
        <v>94</v>
      </c>
      <c r="E74" s="148"/>
    </row>
    <row r="75" spans="1:5" x14ac:dyDescent="0.25">
      <c r="A75" s="145"/>
      <c r="B75" s="143"/>
      <c r="C75" s="143"/>
      <c r="D75" s="15" t="s">
        <v>115</v>
      </c>
      <c r="E75" s="149"/>
    </row>
    <row r="76" spans="1:5" x14ac:dyDescent="0.25">
      <c r="A76" s="145"/>
      <c r="B76" s="18"/>
      <c r="C76" s="19"/>
      <c r="D76" s="17" t="s">
        <v>98</v>
      </c>
      <c r="E76" s="23"/>
    </row>
    <row r="77" spans="1:5" x14ac:dyDescent="0.25">
      <c r="A77" s="145"/>
      <c r="B77" s="141" t="s">
        <v>185</v>
      </c>
      <c r="C77" s="141"/>
      <c r="D77" s="15" t="s">
        <v>187</v>
      </c>
      <c r="E77" s="138">
        <f>'2'!E100</f>
        <v>194477.6</v>
      </c>
    </row>
    <row r="78" spans="1:5" x14ac:dyDescent="0.25">
      <c r="A78" s="145"/>
      <c r="B78" s="142"/>
      <c r="C78" s="142"/>
      <c r="D78" s="14" t="s">
        <v>31</v>
      </c>
      <c r="E78" s="139"/>
    </row>
    <row r="79" spans="1:5" x14ac:dyDescent="0.25">
      <c r="A79" s="145"/>
      <c r="B79" s="142"/>
      <c r="C79" s="142"/>
      <c r="D79" s="13" t="s">
        <v>188</v>
      </c>
      <c r="E79" s="139"/>
    </row>
    <row r="80" spans="1:5" x14ac:dyDescent="0.25">
      <c r="A80" s="145"/>
      <c r="B80" s="142"/>
      <c r="C80" s="142"/>
      <c r="D80" s="14" t="s">
        <v>96</v>
      </c>
      <c r="E80" s="139"/>
    </row>
    <row r="81" spans="1:5" x14ac:dyDescent="0.25">
      <c r="A81" s="146"/>
      <c r="B81" s="143"/>
      <c r="C81" s="143"/>
      <c r="D81" s="15" t="s">
        <v>116</v>
      </c>
      <c r="E81" s="140"/>
    </row>
  </sheetData>
  <mergeCells count="48">
    <mergeCell ref="C44:C48"/>
    <mergeCell ref="E44:E48"/>
    <mergeCell ref="A6:E6"/>
    <mergeCell ref="A8:E8"/>
    <mergeCell ref="A9:E9"/>
    <mergeCell ref="A10:E10"/>
    <mergeCell ref="C11:C12"/>
    <mergeCell ref="A11:B11"/>
    <mergeCell ref="D11:D12"/>
    <mergeCell ref="E14:E18"/>
    <mergeCell ref="E20:E24"/>
    <mergeCell ref="A14:A24"/>
    <mergeCell ref="B14:B18"/>
    <mergeCell ref="C14:C18"/>
    <mergeCell ref="B20:B24"/>
    <mergeCell ref="C20:C24"/>
    <mergeCell ref="E67:E69"/>
    <mergeCell ref="A71:A81"/>
    <mergeCell ref="B71:B75"/>
    <mergeCell ref="C71:C75"/>
    <mergeCell ref="E71:E75"/>
    <mergeCell ref="B77:B81"/>
    <mergeCell ref="C77:C81"/>
    <mergeCell ref="E77:E81"/>
    <mergeCell ref="A50:A69"/>
    <mergeCell ref="B50:B54"/>
    <mergeCell ref="C50:C54"/>
    <mergeCell ref="B61:B65"/>
    <mergeCell ref="C61:C65"/>
    <mergeCell ref="B67:B69"/>
    <mergeCell ref="C67:C69"/>
    <mergeCell ref="E61:E65"/>
    <mergeCell ref="E50:E54"/>
    <mergeCell ref="B56:B60"/>
    <mergeCell ref="C56:C60"/>
    <mergeCell ref="E56:E60"/>
    <mergeCell ref="A26:A36"/>
    <mergeCell ref="B26:B30"/>
    <mergeCell ref="C26:C30"/>
    <mergeCell ref="E26:E30"/>
    <mergeCell ref="B32:B36"/>
    <mergeCell ref="C32:C36"/>
    <mergeCell ref="E32:E36"/>
    <mergeCell ref="A38:A48"/>
    <mergeCell ref="B38:B42"/>
    <mergeCell ref="C38:C42"/>
    <mergeCell ref="E38:E42"/>
    <mergeCell ref="B44:B48"/>
  </mergeCells>
  <dataValidations count="3">
    <dataValidation type="decimal" operator="greaterThanOrEqual" allowBlank="1" showInputMessage="1" showErrorMessage="1" sqref="E71:E75">
      <formula1>0</formula1>
    </dataValidation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44 D58 D65 D54 D50 D52 D63 D46 D69 D71 D73 D75 D40 D42 D20 D36 D67 D30 D26 D28 D34 D32 D48 D56 D60:D61 D81 D79 D77"/>
    <dataValidation operator="greaterThanOrEqual" allowBlank="1" showInputMessage="1" showErrorMessage="1" sqref="E50:E54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tabSelected="1" zoomScaleNormal="100" workbookViewId="0">
      <pane ySplit="10" topLeftCell="A11" activePane="bottomLeft" state="frozen"/>
      <selection pane="bottomLeft" activeCell="H23" sqref="H23"/>
    </sheetView>
  </sheetViews>
  <sheetFormatPr defaultRowHeight="16.5" x14ac:dyDescent="0.25"/>
  <cols>
    <col min="1" max="1" width="5.85546875" style="77" customWidth="1"/>
    <col min="2" max="9" width="17.42578125" style="77" customWidth="1"/>
    <col min="10" max="10" width="35.28515625" style="77" customWidth="1"/>
    <col min="11" max="11" width="11.7109375" style="77" bestFit="1" customWidth="1"/>
    <col min="12" max="16384" width="9.140625" style="77"/>
  </cols>
  <sheetData>
    <row r="1" spans="2:11" x14ac:dyDescent="0.25">
      <c r="J1" s="78" t="s">
        <v>158</v>
      </c>
    </row>
    <row r="2" spans="2:11" x14ac:dyDescent="0.25">
      <c r="J2" s="78" t="s">
        <v>6</v>
      </c>
    </row>
    <row r="3" spans="2:11" x14ac:dyDescent="0.25">
      <c r="J3" s="78" t="s">
        <v>39</v>
      </c>
      <c r="K3" s="79"/>
    </row>
    <row r="5" spans="2:11" ht="38.25" customHeight="1" x14ac:dyDescent="0.25">
      <c r="B5" s="173" t="s">
        <v>180</v>
      </c>
      <c r="C5" s="173"/>
      <c r="D5" s="173"/>
      <c r="E5" s="173"/>
      <c r="F5" s="173"/>
      <c r="G5" s="173"/>
      <c r="H5" s="173"/>
      <c r="I5" s="173"/>
      <c r="J5" s="173"/>
    </row>
    <row r="6" spans="2:11" x14ac:dyDescent="0.25">
      <c r="B6" s="174" t="s">
        <v>14</v>
      </c>
      <c r="C6" s="174"/>
      <c r="D6" s="174"/>
      <c r="E6" s="174"/>
      <c r="F6" s="174"/>
      <c r="G6" s="174"/>
      <c r="H6" s="174"/>
      <c r="I6" s="174"/>
      <c r="J6" s="174"/>
    </row>
    <row r="7" spans="2:11" x14ac:dyDescent="0.25">
      <c r="B7" s="91"/>
      <c r="J7" s="92"/>
      <c r="K7" s="92"/>
    </row>
    <row r="8" spans="2:11" x14ac:dyDescent="0.25">
      <c r="B8" s="169" t="s">
        <v>117</v>
      </c>
      <c r="C8" s="169"/>
      <c r="D8" s="169"/>
      <c r="E8" s="169"/>
      <c r="F8" s="169" t="s">
        <v>118</v>
      </c>
      <c r="G8" s="169" t="s">
        <v>119</v>
      </c>
      <c r="H8" s="169" t="s">
        <v>120</v>
      </c>
      <c r="I8" s="169" t="s">
        <v>121</v>
      </c>
      <c r="J8" s="175" t="s">
        <v>125</v>
      </c>
      <c r="K8" s="93"/>
    </row>
    <row r="9" spans="2:11" ht="49.5" x14ac:dyDescent="0.25">
      <c r="B9" s="87" t="s">
        <v>122</v>
      </c>
      <c r="C9" s="169" t="s">
        <v>123</v>
      </c>
      <c r="D9" s="169"/>
      <c r="E9" s="169"/>
      <c r="F9" s="169"/>
      <c r="G9" s="169"/>
      <c r="H9" s="169"/>
      <c r="I9" s="169"/>
      <c r="J9" s="176"/>
    </row>
    <row r="10" spans="2:11" x14ac:dyDescent="0.25">
      <c r="B10" s="87">
        <v>1</v>
      </c>
      <c r="C10" s="163">
        <v>2</v>
      </c>
      <c r="D10" s="164"/>
      <c r="E10" s="165"/>
      <c r="F10" s="87">
        <v>3</v>
      </c>
      <c r="G10" s="87">
        <v>4</v>
      </c>
      <c r="H10" s="87">
        <v>5</v>
      </c>
      <c r="I10" s="87">
        <v>6</v>
      </c>
      <c r="J10" s="87">
        <v>7</v>
      </c>
    </row>
    <row r="11" spans="2:11" s="79" customFormat="1" ht="24.75" customHeight="1" x14ac:dyDescent="0.25">
      <c r="B11" s="98" t="s">
        <v>126</v>
      </c>
      <c r="C11" s="98" t="s">
        <v>127</v>
      </c>
      <c r="D11" s="98" t="s">
        <v>130</v>
      </c>
      <c r="E11" s="166" t="s">
        <v>44</v>
      </c>
      <c r="F11" s="167"/>
      <c r="G11" s="167"/>
      <c r="H11" s="167"/>
      <c r="I11" s="168"/>
      <c r="J11" s="99">
        <f>+J12</f>
        <v>-83366.399999999994</v>
      </c>
    </row>
    <row r="12" spans="2:11" x14ac:dyDescent="0.25">
      <c r="B12" s="180" t="s">
        <v>152</v>
      </c>
      <c r="C12" s="181"/>
      <c r="D12" s="181"/>
      <c r="E12" s="181"/>
      <c r="F12" s="181"/>
      <c r="G12" s="181"/>
      <c r="H12" s="181"/>
      <c r="I12" s="182"/>
      <c r="J12" s="69">
        <f>+J13</f>
        <v>-83366.399999999994</v>
      </c>
    </row>
    <row r="13" spans="2:11" x14ac:dyDescent="0.25">
      <c r="B13" s="80"/>
      <c r="C13" s="163" t="s">
        <v>128</v>
      </c>
      <c r="D13" s="164"/>
      <c r="E13" s="165"/>
      <c r="F13" s="80"/>
      <c r="G13" s="80"/>
      <c r="H13" s="80"/>
      <c r="I13" s="80"/>
      <c r="J13" s="69">
        <f t="shared" ref="J13:J21" si="0">+J14</f>
        <v>-83366.399999999994</v>
      </c>
    </row>
    <row r="14" spans="2:11" ht="33.75" customHeight="1" x14ac:dyDescent="0.25">
      <c r="B14" s="94" t="s">
        <v>131</v>
      </c>
      <c r="C14" s="163" t="s">
        <v>132</v>
      </c>
      <c r="D14" s="164"/>
      <c r="E14" s="165"/>
      <c r="F14" s="87" t="s">
        <v>124</v>
      </c>
      <c r="G14" s="87" t="s">
        <v>129</v>
      </c>
      <c r="H14" s="69">
        <f>'1'!E19</f>
        <v>-83366.399999999994</v>
      </c>
      <c r="I14" s="81"/>
      <c r="J14" s="69">
        <f>+H14</f>
        <v>-83366.399999999994</v>
      </c>
    </row>
    <row r="15" spans="2:11" s="79" customFormat="1" ht="24.75" customHeight="1" x14ac:dyDescent="0.25">
      <c r="B15" s="98" t="s">
        <v>126</v>
      </c>
      <c r="C15" s="98" t="s">
        <v>133</v>
      </c>
      <c r="D15" s="98" t="s">
        <v>189</v>
      </c>
      <c r="E15" s="166" t="s">
        <v>181</v>
      </c>
      <c r="F15" s="167"/>
      <c r="G15" s="167"/>
      <c r="H15" s="167"/>
      <c r="I15" s="168"/>
      <c r="J15" s="99">
        <f>+J16</f>
        <v>194477.6</v>
      </c>
    </row>
    <row r="16" spans="2:11" x14ac:dyDescent="0.25">
      <c r="B16" s="170" t="s">
        <v>190</v>
      </c>
      <c r="C16" s="171"/>
      <c r="D16" s="171"/>
      <c r="E16" s="171"/>
      <c r="F16" s="171"/>
      <c r="G16" s="171"/>
      <c r="H16" s="171"/>
      <c r="I16" s="172"/>
      <c r="J16" s="69">
        <f t="shared" ref="J16:J17" si="1">+J17</f>
        <v>194477.6</v>
      </c>
    </row>
    <row r="17" spans="2:10" ht="16.5" customHeight="1" x14ac:dyDescent="0.25">
      <c r="B17" s="94"/>
      <c r="C17" s="169" t="s">
        <v>128</v>
      </c>
      <c r="D17" s="169"/>
      <c r="E17" s="169"/>
      <c r="F17" s="101"/>
      <c r="G17" s="101"/>
      <c r="H17" s="69"/>
      <c r="I17" s="81"/>
      <c r="J17" s="69">
        <f t="shared" si="1"/>
        <v>194477.6</v>
      </c>
    </row>
    <row r="18" spans="2:10" ht="33.75" customHeight="1" x14ac:dyDescent="0.25">
      <c r="B18" s="94" t="s">
        <v>191</v>
      </c>
      <c r="C18" s="169" t="s">
        <v>192</v>
      </c>
      <c r="D18" s="169"/>
      <c r="E18" s="169"/>
      <c r="F18" s="101" t="s">
        <v>124</v>
      </c>
      <c r="G18" s="101" t="s">
        <v>129</v>
      </c>
      <c r="H18" s="69">
        <f>'1'!E27</f>
        <v>194477.6</v>
      </c>
      <c r="I18" s="81">
        <v>1</v>
      </c>
      <c r="J18" s="69">
        <f>+H18</f>
        <v>194477.6</v>
      </c>
    </row>
    <row r="19" spans="2:10" s="79" customFormat="1" ht="24.75" customHeight="1" x14ac:dyDescent="0.25">
      <c r="B19" s="98" t="s">
        <v>126</v>
      </c>
      <c r="C19" s="98" t="s">
        <v>136</v>
      </c>
      <c r="D19" s="98" t="s">
        <v>134</v>
      </c>
      <c r="E19" s="166" t="s">
        <v>47</v>
      </c>
      <c r="F19" s="167"/>
      <c r="G19" s="167"/>
      <c r="H19" s="167"/>
      <c r="I19" s="167"/>
      <c r="J19" s="99">
        <f>+J20</f>
        <v>-10150</v>
      </c>
    </row>
    <row r="20" spans="2:10" x14ac:dyDescent="0.25">
      <c r="B20" s="177" t="s">
        <v>176</v>
      </c>
      <c r="C20" s="178"/>
      <c r="D20" s="178"/>
      <c r="E20" s="178"/>
      <c r="F20" s="178"/>
      <c r="G20" s="178"/>
      <c r="H20" s="178"/>
      <c r="I20" s="179"/>
      <c r="J20" s="69">
        <f t="shared" si="0"/>
        <v>-10150</v>
      </c>
    </row>
    <row r="21" spans="2:10" x14ac:dyDescent="0.25">
      <c r="B21" s="80"/>
      <c r="C21" s="163" t="s">
        <v>128</v>
      </c>
      <c r="D21" s="164"/>
      <c r="E21" s="165"/>
      <c r="F21" s="80"/>
      <c r="G21" s="80"/>
      <c r="H21" s="80"/>
      <c r="I21" s="80"/>
      <c r="J21" s="69">
        <f t="shared" si="0"/>
        <v>-10150</v>
      </c>
    </row>
    <row r="22" spans="2:10" ht="33.75" customHeight="1" x14ac:dyDescent="0.25">
      <c r="B22" s="94" t="s">
        <v>137</v>
      </c>
      <c r="C22" s="163" t="s">
        <v>138</v>
      </c>
      <c r="D22" s="164"/>
      <c r="E22" s="165"/>
      <c r="F22" s="87" t="s">
        <v>139</v>
      </c>
      <c r="G22" s="87" t="s">
        <v>129</v>
      </c>
      <c r="H22" s="69">
        <f>'1'!E47</f>
        <v>-10150</v>
      </c>
      <c r="I22" s="81"/>
      <c r="J22" s="69">
        <f>+H22</f>
        <v>-10150</v>
      </c>
    </row>
  </sheetData>
  <autoFilter ref="B10:K23">
    <filterColumn colId="1" showButton="0"/>
    <filterColumn colId="2" showButton="0"/>
  </autoFilter>
  <mergeCells count="22">
    <mergeCell ref="C21:E21"/>
    <mergeCell ref="C22:E22"/>
    <mergeCell ref="B20:I20"/>
    <mergeCell ref="E11:I11"/>
    <mergeCell ref="B12:I12"/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C10:E10"/>
    <mergeCell ref="E19:I19"/>
    <mergeCell ref="C13:E13"/>
    <mergeCell ref="E15:I15"/>
    <mergeCell ref="C18:E18"/>
    <mergeCell ref="C17:E17"/>
    <mergeCell ref="C14:E14"/>
    <mergeCell ref="B16:I16"/>
  </mergeCells>
  <pageMargins left="0.19685039370078741" right="0.19685039370078741" top="0.19685039370078741" bottom="0.19685039370078741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2017-10-05T10:53:47Z</dcterms:modified>
</cp:coreProperties>
</file>