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145"/>
  </bookViews>
  <sheets>
    <sheet name="1" sheetId="1" r:id="rId1"/>
    <sheet name="2" sheetId="2" r:id="rId2"/>
  </sheets>
  <definedNames>
    <definedName name="_xlnm.Print_Titles" localSheetId="0">'1'!$5:$9</definedName>
    <definedName name="_xlnm.Print_Titles" localSheetId="1">'2'!$5:$7</definedName>
  </definedNames>
  <calcPr calcId="152511"/>
</workbook>
</file>

<file path=xl/calcChain.xml><?xml version="1.0" encoding="utf-8"?>
<calcChain xmlns="http://schemas.openxmlformats.org/spreadsheetml/2006/main">
  <c r="D46" i="1" l="1"/>
  <c r="E46" i="1"/>
  <c r="G10" i="1"/>
  <c r="G12" i="1"/>
  <c r="G14" i="1"/>
  <c r="G15" i="1"/>
  <c r="G20" i="1"/>
  <c r="G21" i="1"/>
  <c r="G22" i="1"/>
  <c r="G25" i="1"/>
  <c r="G27" i="1"/>
  <c r="G28" i="1"/>
  <c r="G29" i="1"/>
  <c r="G30" i="1"/>
  <c r="G32" i="1"/>
  <c r="G34" i="1"/>
  <c r="G35" i="1"/>
  <c r="G38" i="1"/>
  <c r="G40" i="1"/>
  <c r="G41" i="1"/>
  <c r="G42" i="1"/>
  <c r="G43" i="1"/>
  <c r="G44" i="1"/>
  <c r="G45" i="1"/>
  <c r="I10" i="1"/>
  <c r="I12" i="1"/>
  <c r="I14" i="1"/>
  <c r="I15" i="1"/>
  <c r="I20" i="1"/>
  <c r="I21" i="1"/>
  <c r="I22" i="1"/>
  <c r="I25" i="1"/>
  <c r="I27" i="1"/>
  <c r="I28" i="1"/>
  <c r="I29" i="1"/>
  <c r="I30" i="1"/>
  <c r="I32" i="1"/>
  <c r="I34" i="1"/>
  <c r="I35" i="1"/>
  <c r="I38" i="1"/>
  <c r="I39" i="1"/>
  <c r="I40" i="1"/>
  <c r="I41" i="1"/>
  <c r="I42" i="1"/>
  <c r="I43" i="1"/>
  <c r="I44" i="1"/>
  <c r="I45" i="1"/>
  <c r="J46" i="1"/>
  <c r="I46" i="1" l="1"/>
  <c r="G46" i="1"/>
  <c r="E44" i="2"/>
  <c r="F43" i="2"/>
  <c r="D43" i="2"/>
  <c r="G42" i="2"/>
  <c r="H42" i="2" s="1"/>
  <c r="G41" i="2"/>
  <c r="H41" i="2" s="1"/>
  <c r="G40" i="2"/>
  <c r="H40" i="2" s="1"/>
  <c r="G39" i="2"/>
  <c r="H39" i="2" s="1"/>
  <c r="G38" i="2"/>
  <c r="H38" i="2" s="1"/>
  <c r="G37" i="2"/>
  <c r="H37" i="2" s="1"/>
  <c r="G36" i="2"/>
  <c r="H36" i="2" s="1"/>
  <c r="G35" i="2"/>
  <c r="H35" i="2" s="1"/>
  <c r="G34" i="2"/>
  <c r="H34" i="2" s="1"/>
  <c r="G33" i="2"/>
  <c r="G43" i="2" s="1"/>
  <c r="F32" i="2"/>
  <c r="D32" i="2"/>
  <c r="G31" i="2"/>
  <c r="H31" i="2" s="1"/>
  <c r="G30" i="2"/>
  <c r="H30" i="2" s="1"/>
  <c r="G29" i="2"/>
  <c r="H29" i="2" s="1"/>
  <c r="G28" i="2"/>
  <c r="F27" i="2"/>
  <c r="D27" i="2"/>
  <c r="G26" i="2"/>
  <c r="H26" i="2" s="1"/>
  <c r="G25" i="2"/>
  <c r="H25" i="2" s="1"/>
  <c r="G24" i="2"/>
  <c r="H24" i="2" s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6" i="2"/>
  <c r="H16" i="2" s="1"/>
  <c r="G15" i="2"/>
  <c r="H15" i="2" s="1"/>
  <c r="G14" i="2"/>
  <c r="H14" i="2" s="1"/>
  <c r="G13" i="2"/>
  <c r="G27" i="2" s="1"/>
  <c r="F12" i="2"/>
  <c r="D12" i="2"/>
  <c r="G11" i="2"/>
  <c r="H11" i="2" s="1"/>
  <c r="G10" i="2"/>
  <c r="H10" i="2" s="1"/>
  <c r="G9" i="2"/>
  <c r="H9" i="2" s="1"/>
  <c r="G8" i="2"/>
  <c r="G12" i="2" l="1"/>
  <c r="G32" i="2"/>
  <c r="G44" i="2" s="1"/>
  <c r="H13" i="2"/>
  <c r="H27" i="2" s="1"/>
  <c r="H33" i="2"/>
  <c r="H43" i="2" s="1"/>
  <c r="H44" i="2" s="1"/>
  <c r="H8" i="2"/>
  <c r="H12" i="2" s="1"/>
  <c r="H28" i="2"/>
  <c r="H32" i="2" s="1"/>
  <c r="D44" i="2"/>
  <c r="F44" i="2"/>
  <c r="F46" i="1" l="1"/>
</calcChain>
</file>

<file path=xl/comments1.xml><?xml version="1.0" encoding="utf-8"?>
<comments xmlns="http://schemas.openxmlformats.org/spreadsheetml/2006/main">
  <authors>
    <author>Author</author>
  </authors>
  <commentList>
    <comment ref="B15" authorId="0" shape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<sst xmlns="http://schemas.openxmlformats.org/spreadsheetml/2006/main" count="115" uniqueCount="90">
  <si>
    <r>
      <t xml:space="preserve">       </t>
    </r>
    <r>
      <rPr>
        <sz val="10"/>
        <color indexed="8"/>
        <rFont val="GHEA Grapalat"/>
        <family val="3"/>
      </rPr>
      <t xml:space="preserve">     </t>
    </r>
    <r>
      <rPr>
        <b/>
        <i/>
        <sz val="12"/>
        <color indexed="8"/>
        <rFont val="GHEA Grapalat"/>
        <family val="3"/>
      </rPr>
      <t xml:space="preserve">                                                                       </t>
    </r>
  </si>
  <si>
    <t>Հ/հ</t>
  </si>
  <si>
    <t>Ընկերության անվանումը</t>
  </si>
  <si>
    <t>Ընդամենը</t>
  </si>
  <si>
    <t>Տեսականու անվանումը</t>
  </si>
  <si>
    <t>Նետո</t>
  </si>
  <si>
    <t>Բրուտո</t>
  </si>
  <si>
    <t>Քանակը /հատ/</t>
  </si>
  <si>
    <t>Շուշանի մարինադ</t>
  </si>
  <si>
    <t>Լոլիկ սեփական հյութում</t>
  </si>
  <si>
    <t>Բանջարեղենային խառնուրդ</t>
  </si>
  <si>
    <t>Լեչո</t>
  </si>
  <si>
    <t>Իմամբայալդի</t>
  </si>
  <si>
    <t>Սմբուկի խավիար</t>
  </si>
  <si>
    <t>Արտաշես ՍՊԸ</t>
  </si>
  <si>
    <t>Գոլդեն Հարվիսթ ՍՊԸ</t>
  </si>
  <si>
    <t>Ծիծակ</t>
  </si>
  <si>
    <t>Բոխիի մարինադ</t>
  </si>
  <si>
    <t>Խորոված բանջարեղեն</t>
  </si>
  <si>
    <t>Տապակած բանջարեղեն</t>
  </si>
  <si>
    <t>Կեռասի մուրաբա</t>
  </si>
  <si>
    <t>Ընկույզի մուրաբա</t>
  </si>
  <si>
    <t>Թխվածքաբլիթ &lt;Շանթ&gt;</t>
  </si>
  <si>
    <t>Թխվածքաբլիթ &lt;Մոսկվա Կրեկեր&gt;</t>
  </si>
  <si>
    <t>Վաֆլի շոկոլադային</t>
  </si>
  <si>
    <t>Վաֆլի կաթնային</t>
  </si>
  <si>
    <t>Սուֆլե մրգային</t>
  </si>
  <si>
    <t>Կարամել &lt;Փոքրիկ&gt;</t>
  </si>
  <si>
    <t>Համլետ Հովսեփյան ԱՁ</t>
  </si>
  <si>
    <t>Վարդի մուրաբա</t>
  </si>
  <si>
    <t>Մսի պահածո</t>
  </si>
  <si>
    <t>Հոնի մուրաբա</t>
  </si>
  <si>
    <t>Էլիտ Շանթ ՍՊԸ</t>
  </si>
  <si>
    <t>Քաշը բրուտո ընդամենը      /կգ/</t>
  </si>
  <si>
    <t>Ծավալը ընդամենը        /խ.մ./</t>
  </si>
  <si>
    <t>Արժեքը ընդամենը     /հազ. ՀՀ դրամ ներառյալ ԱԱՀ/</t>
  </si>
  <si>
    <t>Միավոր արտադրանքի արժեքը           /ՀՀ դրամ ներառյալ ԱԱՀ/</t>
  </si>
  <si>
    <t>ՀԱՎԵԼՎԱԾ  N 1</t>
  </si>
  <si>
    <t>ՑԱՆԿ</t>
  </si>
  <si>
    <t>Ապրանքի անվանումը</t>
  </si>
  <si>
    <t>Գինը (ինքնարժեք) /ՀՀ դրամ/</t>
  </si>
  <si>
    <t>Քանակը հատ/ զույգ</t>
  </si>
  <si>
    <t>Քաշը  Բրուտտո /կգ/</t>
  </si>
  <si>
    <t>Քաշը  Նետտո /կգ/</t>
  </si>
  <si>
    <t>Արժեքը                            /ՀՀ դրամ/</t>
  </si>
  <si>
    <t>Առանց ԱԱՀ</t>
  </si>
  <si>
    <t>Ներառյալ ԱԱՀ</t>
  </si>
  <si>
    <t>Վանաձորի «Բազում» կ/ֆ</t>
  </si>
  <si>
    <t>Մանկական բաճկոններ 2-16 տարեկանի</t>
  </si>
  <si>
    <t xml:space="preserve">Կանացի բաճկոններ  </t>
  </si>
  <si>
    <t>Տղամարդու բաճկոններ</t>
  </si>
  <si>
    <t>Այլ բամբակյա. խառնուրդային կտորից կանացի և տղամարդու վերնազգեստ (տաբատ,կիսաշրջազգեստ, բլուզ և այլն) ավելի քան 200 տեսակի</t>
  </si>
  <si>
    <t>«Սաթենկար» ՍՊԸ</t>
  </si>
  <si>
    <t>Մանկական բոդի  6-12 ամսականի</t>
  </si>
  <si>
    <t>Մանկական բոդի  0-6 ամսականի</t>
  </si>
  <si>
    <t>Մանկական բոդի կիսաթև 6-12 ամսականի</t>
  </si>
  <si>
    <t>Մանկական բոդի կիսաթև 0-6 ամսականի</t>
  </si>
  <si>
    <t>Մանկական ամբողջական հագուստ (պոլզունոկ) 6-12 ամսականի</t>
  </si>
  <si>
    <t>Մանկական շապիկ 6-12 ամսականի</t>
  </si>
  <si>
    <t>Մանկական շապիկ 0-6 ամսականի</t>
  </si>
  <si>
    <t>Մանկական շապիկ կիսաթև 6-12 ամսականի</t>
  </si>
  <si>
    <t>Մանկական շապիկ կիսաթև 0-6 ամսականի</t>
  </si>
  <si>
    <t>Նորածնի շապիկ 6-12 ամսականի</t>
  </si>
  <si>
    <t>Մանկական կիսաթև շապիկ 1-2 տարեկանի</t>
  </si>
  <si>
    <t>Մանկական կիսաթև շապիկ 3-4 տարեկանի</t>
  </si>
  <si>
    <t>Մանկական կոմբինիզոն</t>
  </si>
  <si>
    <t>Մանկական կոմբինիզոն կիսաթև</t>
  </si>
  <si>
    <t>«Ալեքս-տեքստիլ»</t>
  </si>
  <si>
    <t>Տղամարդու գուլպա</t>
  </si>
  <si>
    <t>Կանացի գուլպա</t>
  </si>
  <si>
    <t>Պատանու գուլպա</t>
  </si>
  <si>
    <t>Մանկական գուլպա</t>
  </si>
  <si>
    <t>Արմտեքս Գրուպ</t>
  </si>
  <si>
    <t>Անթև մայկա</t>
  </si>
  <si>
    <t>Տղամարդու անդրավարտիք սպիտակ 1X3</t>
  </si>
  <si>
    <t>Կանացի վարտիք</t>
  </si>
  <si>
    <t>Կամուֆլյաժ տաբատ</t>
  </si>
  <si>
    <t>Տղայի կիսավարտիք</t>
  </si>
  <si>
    <t>Տղամարդու անդրավարտիք սև</t>
  </si>
  <si>
    <t xml:space="preserve">Տղամարդու կիսավարտիք </t>
  </si>
  <si>
    <t>Ծածկոց</t>
  </si>
  <si>
    <t>Սպորտային համազգեստ</t>
  </si>
  <si>
    <t>Տղամարդու կիսաթև վերնաշապիկ "պիկե"</t>
  </si>
  <si>
    <t>Ընդհանուր</t>
  </si>
  <si>
    <t>ՀԱՎԵԼՎԱԾ N 2</t>
  </si>
  <si>
    <t>միավորի քաշը                                  /կգ/</t>
  </si>
  <si>
    <t xml:space="preserve">Սիրիայի Հանրապետությանը մարդասիրական օգնություն տրամադրվող ապրանքների </t>
  </si>
  <si>
    <t xml:space="preserve">ՀԱՎԵԼՎԱԾ N 1 </t>
  </si>
  <si>
    <t>Լոլիկի մածուկ</t>
  </si>
  <si>
    <t>Հոսանքի գեներատոր LW2200TSS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</si>
</sst>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b/>
      <sz val="12"/>
      <color indexed="8"/>
      <name val="GHEA Grapalat"/>
      <family val="3"/>
    </font>
    <font>
      <i/>
      <sz val="10"/>
      <color indexed="8"/>
      <name val="GHEA Grapalat"/>
      <family val="3"/>
    </font>
    <font>
      <sz val="10"/>
      <color indexed="8"/>
      <name val="GHEA Grapalat"/>
      <family val="3"/>
    </font>
    <font>
      <b/>
      <i/>
      <sz val="12"/>
      <color indexed="8"/>
      <name val="GHEA Grapalat"/>
      <family val="3"/>
    </font>
    <font>
      <sz val="11"/>
      <color indexed="8"/>
      <name val="GHEA Grapalat"/>
      <family val="3"/>
    </font>
    <font>
      <b/>
      <i/>
      <sz val="14"/>
      <color indexed="8"/>
      <name val="GHEA Grapalat"/>
      <family val="3"/>
    </font>
    <font>
      <b/>
      <sz val="9"/>
      <color indexed="81"/>
      <name val="Tahoma"/>
      <family val="2"/>
    </font>
    <font>
      <sz val="11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6"/>
      <color theme="1"/>
      <name val="GHEA Grapalat"/>
      <family val="3"/>
    </font>
    <font>
      <b/>
      <sz val="14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 applyAlignment="1">
      <alignment horizontal="justify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0" fillId="0" borderId="4" xfId="0" applyBorder="1"/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2" fontId="5" fillId="0" borderId="1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3" fillId="0" borderId="2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8" fillId="0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6"/>
  <sheetViews>
    <sheetView tabSelected="1" topLeftCell="A31" zoomScaleNormal="100" workbookViewId="0">
      <selection activeCell="M53" sqref="M53"/>
    </sheetView>
  </sheetViews>
  <sheetFormatPr defaultRowHeight="15" x14ac:dyDescent="0.25"/>
  <cols>
    <col min="1" max="1" width="4.28515625" customWidth="1"/>
    <col min="2" max="2" width="31.42578125" customWidth="1"/>
    <col min="3" max="3" width="20.42578125" hidden="1" customWidth="1"/>
    <col min="4" max="4" width="25" customWidth="1"/>
    <col min="5" max="5" width="26.42578125" customWidth="1"/>
    <col min="6" max="6" width="42.140625" customWidth="1"/>
    <col min="7" max="7" width="14.5703125" hidden="1" customWidth="1"/>
    <col min="8" max="8" width="19.7109375" hidden="1" customWidth="1"/>
    <col min="9" max="9" width="16.85546875" hidden="1" customWidth="1"/>
    <col min="10" max="10" width="10.7109375" hidden="1" customWidth="1"/>
    <col min="11" max="11" width="0" hidden="1" customWidth="1"/>
  </cols>
  <sheetData>
    <row r="1" spans="1:10" ht="31.5" customHeight="1" x14ac:dyDescent="0.25">
      <c r="A1" s="14"/>
      <c r="B1" s="15"/>
      <c r="C1" s="15"/>
      <c r="D1" s="15"/>
      <c r="E1" s="15"/>
      <c r="F1" s="15" t="s">
        <v>87</v>
      </c>
      <c r="G1" s="15"/>
      <c r="H1" s="10" t="s">
        <v>37</v>
      </c>
      <c r="I1" s="10"/>
      <c r="J1" s="10"/>
    </row>
    <row r="2" spans="1:10" ht="31.5" customHeight="1" x14ac:dyDescent="0.25">
      <c r="A2" s="14"/>
      <c r="B2" s="48" t="s">
        <v>38</v>
      </c>
      <c r="C2" s="48"/>
      <c r="D2" s="48"/>
      <c r="E2" s="48"/>
      <c r="F2" s="48"/>
      <c r="G2" s="48"/>
      <c r="H2" s="48"/>
      <c r="I2" s="48"/>
      <c r="J2" s="10"/>
    </row>
    <row r="3" spans="1:10" ht="85.5" customHeight="1" x14ac:dyDescent="0.25">
      <c r="A3" s="67" t="s">
        <v>86</v>
      </c>
      <c r="B3" s="48"/>
      <c r="C3" s="48"/>
      <c r="D3" s="48"/>
      <c r="E3" s="48"/>
      <c r="F3" s="48"/>
      <c r="G3" s="48"/>
      <c r="H3" s="68"/>
      <c r="I3" s="68"/>
      <c r="J3" s="68"/>
    </row>
    <row r="4" spans="1:10" x14ac:dyDescent="0.25">
      <c r="A4" s="1" t="s">
        <v>0</v>
      </c>
    </row>
    <row r="5" spans="1:10" ht="17.25" customHeight="1" x14ac:dyDescent="0.25">
      <c r="A5" s="59" t="s">
        <v>1</v>
      </c>
      <c r="B5" s="59" t="s">
        <v>4</v>
      </c>
      <c r="C5" s="59" t="s">
        <v>2</v>
      </c>
      <c r="D5" s="70" t="s">
        <v>85</v>
      </c>
      <c r="E5" s="71"/>
      <c r="F5" s="59" t="s">
        <v>7</v>
      </c>
      <c r="G5" s="59" t="s">
        <v>33</v>
      </c>
      <c r="H5" s="59" t="s">
        <v>36</v>
      </c>
      <c r="I5" s="59" t="s">
        <v>35</v>
      </c>
      <c r="J5" s="59" t="s">
        <v>34</v>
      </c>
    </row>
    <row r="6" spans="1:10" ht="15" customHeight="1" x14ac:dyDescent="0.25">
      <c r="A6" s="60"/>
      <c r="B6" s="60"/>
      <c r="C6" s="60"/>
      <c r="D6" s="72"/>
      <c r="E6" s="73"/>
      <c r="F6" s="60"/>
      <c r="G6" s="60"/>
      <c r="H6" s="60"/>
      <c r="I6" s="60"/>
      <c r="J6" s="60"/>
    </row>
    <row r="7" spans="1:10" ht="17.25" customHeight="1" x14ac:dyDescent="0.25">
      <c r="A7" s="60"/>
      <c r="B7" s="60"/>
      <c r="C7" s="60"/>
      <c r="D7" s="72"/>
      <c r="E7" s="73"/>
      <c r="F7" s="60"/>
      <c r="G7" s="60"/>
      <c r="H7" s="60"/>
      <c r="I7" s="60"/>
      <c r="J7" s="60"/>
    </row>
    <row r="8" spans="1:10" ht="21" customHeight="1" x14ac:dyDescent="0.25">
      <c r="A8" s="60"/>
      <c r="B8" s="60"/>
      <c r="C8" s="60"/>
      <c r="D8" s="74"/>
      <c r="E8" s="75"/>
      <c r="F8" s="60"/>
      <c r="G8" s="60"/>
      <c r="H8" s="60"/>
      <c r="I8" s="60"/>
      <c r="J8" s="60"/>
    </row>
    <row r="9" spans="1:10" ht="29.25" customHeight="1" x14ac:dyDescent="0.25">
      <c r="A9" s="61"/>
      <c r="B9" s="61"/>
      <c r="C9" s="69"/>
      <c r="D9" s="9" t="s">
        <v>5</v>
      </c>
      <c r="E9" s="9" t="s">
        <v>6</v>
      </c>
      <c r="F9" s="61"/>
      <c r="G9" s="69"/>
      <c r="H9" s="61"/>
      <c r="I9" s="69"/>
      <c r="J9" s="69"/>
    </row>
    <row r="10" spans="1:10" ht="16.5" customHeight="1" x14ac:dyDescent="0.25">
      <c r="A10" s="64">
        <v>1</v>
      </c>
      <c r="B10" s="62" t="s">
        <v>17</v>
      </c>
      <c r="C10" s="49" t="s">
        <v>28</v>
      </c>
      <c r="D10" s="52">
        <v>0.73</v>
      </c>
      <c r="E10" s="52">
        <v>1.08</v>
      </c>
      <c r="F10" s="52">
        <v>500</v>
      </c>
      <c r="G10" s="50">
        <f>E10*F10</f>
        <v>540</v>
      </c>
      <c r="H10" s="50">
        <v>1050</v>
      </c>
      <c r="I10" s="50">
        <f>H10*F10/1000</f>
        <v>525</v>
      </c>
      <c r="J10" s="50">
        <v>0.7</v>
      </c>
    </row>
    <row r="11" spans="1:10" ht="27.75" customHeight="1" x14ac:dyDescent="0.25">
      <c r="A11" s="53"/>
      <c r="B11" s="62"/>
      <c r="C11" s="49"/>
      <c r="D11" s="52"/>
      <c r="E11" s="52"/>
      <c r="F11" s="53"/>
      <c r="G11" s="51"/>
      <c r="H11" s="66"/>
      <c r="I11" s="51"/>
      <c r="J11" s="51"/>
    </row>
    <row r="12" spans="1:10" ht="15" customHeight="1" x14ac:dyDescent="0.25">
      <c r="A12" s="64">
        <v>2</v>
      </c>
      <c r="B12" s="62" t="s">
        <v>8</v>
      </c>
      <c r="C12" s="49" t="s">
        <v>28</v>
      </c>
      <c r="D12" s="52">
        <v>0.73</v>
      </c>
      <c r="E12" s="52">
        <v>1.08</v>
      </c>
      <c r="F12" s="52">
        <v>500</v>
      </c>
      <c r="G12" s="50">
        <f>E12*F12</f>
        <v>540</v>
      </c>
      <c r="H12" s="50">
        <v>900</v>
      </c>
      <c r="I12" s="50">
        <f>H12*F12/1000</f>
        <v>450</v>
      </c>
      <c r="J12" s="50">
        <v>0.7</v>
      </c>
    </row>
    <row r="13" spans="1:10" x14ac:dyDescent="0.25">
      <c r="A13" s="53"/>
      <c r="B13" s="62"/>
      <c r="C13" s="49"/>
      <c r="D13" s="52"/>
      <c r="E13" s="52"/>
      <c r="F13" s="53"/>
      <c r="G13" s="51"/>
      <c r="H13" s="66"/>
      <c r="I13" s="51"/>
      <c r="J13" s="51"/>
    </row>
    <row r="14" spans="1:10" ht="33" x14ac:dyDescent="0.25">
      <c r="A14" s="2">
        <v>3</v>
      </c>
      <c r="B14" s="7" t="s">
        <v>88</v>
      </c>
      <c r="C14" s="4" t="s">
        <v>15</v>
      </c>
      <c r="D14" s="6">
        <v>0.96</v>
      </c>
      <c r="E14" s="6">
        <v>1.5</v>
      </c>
      <c r="F14" s="4">
        <v>300</v>
      </c>
      <c r="G14" s="4">
        <f>F14*E14</f>
        <v>450</v>
      </c>
      <c r="H14" s="4">
        <v>855</v>
      </c>
      <c r="I14" s="4">
        <f>H14*F14/1000</f>
        <v>256.5</v>
      </c>
      <c r="J14" s="4">
        <v>0.65</v>
      </c>
    </row>
    <row r="15" spans="1:10" ht="15" customHeight="1" x14ac:dyDescent="0.25">
      <c r="A15" s="64">
        <v>4</v>
      </c>
      <c r="B15" s="62" t="s">
        <v>9</v>
      </c>
      <c r="C15" s="49" t="s">
        <v>15</v>
      </c>
      <c r="D15" s="49">
        <v>1</v>
      </c>
      <c r="E15" s="52">
        <v>1.48</v>
      </c>
      <c r="F15" s="49">
        <v>600</v>
      </c>
      <c r="G15" s="54">
        <f>E15*F15</f>
        <v>888</v>
      </c>
      <c r="H15" s="54">
        <v>665</v>
      </c>
      <c r="I15" s="54">
        <f>H15*F15/1000</f>
        <v>399</v>
      </c>
      <c r="J15" s="54">
        <v>1.3</v>
      </c>
    </row>
    <row r="16" spans="1:10" ht="1.5" customHeight="1" x14ac:dyDescent="0.25">
      <c r="A16" s="64"/>
      <c r="B16" s="62"/>
      <c r="C16" s="49"/>
      <c r="D16" s="49"/>
      <c r="E16" s="52"/>
      <c r="F16" s="53"/>
      <c r="G16" s="55"/>
      <c r="H16" s="55"/>
      <c r="I16" s="55"/>
      <c r="J16" s="55"/>
    </row>
    <row r="17" spans="1:10" ht="1.5" customHeight="1" x14ac:dyDescent="0.25">
      <c r="A17" s="64"/>
      <c r="B17" s="62"/>
      <c r="C17" s="49"/>
      <c r="D17" s="49"/>
      <c r="E17" s="52"/>
      <c r="F17" s="53"/>
      <c r="G17" s="55"/>
      <c r="H17" s="55"/>
      <c r="I17" s="55"/>
      <c r="J17" s="55"/>
    </row>
    <row r="18" spans="1:10" ht="15" hidden="1" customHeight="1" x14ac:dyDescent="0.25">
      <c r="A18" s="64"/>
      <c r="B18" s="62"/>
      <c r="C18" s="49"/>
      <c r="D18" s="49"/>
      <c r="E18" s="52"/>
      <c r="F18" s="53"/>
      <c r="G18" s="55"/>
      <c r="H18" s="55"/>
      <c r="I18" s="55"/>
      <c r="J18" s="55"/>
    </row>
    <row r="19" spans="1:10" ht="23.25" customHeight="1" x14ac:dyDescent="0.25">
      <c r="A19" s="64"/>
      <c r="B19" s="62"/>
      <c r="C19" s="49"/>
      <c r="D19" s="49"/>
      <c r="E19" s="52"/>
      <c r="F19" s="53"/>
      <c r="G19" s="56"/>
      <c r="H19" s="56"/>
      <c r="I19" s="56"/>
      <c r="J19" s="56"/>
    </row>
    <row r="20" spans="1:10" ht="37.5" customHeight="1" x14ac:dyDescent="0.25">
      <c r="A20" s="2">
        <v>5</v>
      </c>
      <c r="B20" s="47" t="s">
        <v>18</v>
      </c>
      <c r="C20" s="4" t="s">
        <v>15</v>
      </c>
      <c r="D20" s="6">
        <v>0.95</v>
      </c>
      <c r="E20" s="6">
        <v>1.1499999999999999</v>
      </c>
      <c r="F20" s="4">
        <v>900</v>
      </c>
      <c r="G20" s="4">
        <f>F20*E20</f>
        <v>1035</v>
      </c>
      <c r="H20" s="4">
        <v>684</v>
      </c>
      <c r="I20" s="4">
        <f>H20*F20/1000</f>
        <v>615.6</v>
      </c>
      <c r="J20" s="4">
        <v>1.95</v>
      </c>
    </row>
    <row r="21" spans="1:10" ht="33" x14ac:dyDescent="0.25">
      <c r="A21" s="2">
        <v>6</v>
      </c>
      <c r="B21" s="47" t="s">
        <v>16</v>
      </c>
      <c r="C21" s="4" t="s">
        <v>15</v>
      </c>
      <c r="D21" s="6">
        <v>0.625</v>
      </c>
      <c r="E21" s="6">
        <v>1</v>
      </c>
      <c r="F21" s="4">
        <v>300</v>
      </c>
      <c r="G21" s="4">
        <f>F21*E21</f>
        <v>300</v>
      </c>
      <c r="H21" s="4">
        <v>570</v>
      </c>
      <c r="I21" s="4">
        <f>H21*F21/1000</f>
        <v>171</v>
      </c>
      <c r="J21" s="4">
        <v>0.5</v>
      </c>
    </row>
    <row r="22" spans="1:10" ht="15" customHeight="1" x14ac:dyDescent="0.25">
      <c r="A22" s="64">
        <v>7</v>
      </c>
      <c r="B22" s="62" t="s">
        <v>21</v>
      </c>
      <c r="C22" s="49" t="s">
        <v>28</v>
      </c>
      <c r="D22" s="52">
        <v>0.47</v>
      </c>
      <c r="E22" s="52">
        <v>0.66</v>
      </c>
      <c r="F22" s="52">
        <v>3000</v>
      </c>
      <c r="G22" s="50">
        <f>F22*E22</f>
        <v>1980</v>
      </c>
      <c r="H22" s="50">
        <v>650</v>
      </c>
      <c r="I22" s="50">
        <f>H22*F22/1000</f>
        <v>1950</v>
      </c>
      <c r="J22" s="50">
        <v>0.25</v>
      </c>
    </row>
    <row r="23" spans="1:10" x14ac:dyDescent="0.25">
      <c r="A23" s="64"/>
      <c r="B23" s="62"/>
      <c r="C23" s="49"/>
      <c r="D23" s="52"/>
      <c r="E23" s="52"/>
      <c r="F23" s="53"/>
      <c r="G23" s="76"/>
      <c r="H23" s="77"/>
      <c r="I23" s="76"/>
      <c r="J23" s="76"/>
    </row>
    <row r="24" spans="1:10" x14ac:dyDescent="0.25">
      <c r="A24" s="65"/>
      <c r="B24" s="63"/>
      <c r="C24" s="49"/>
      <c r="D24" s="52"/>
      <c r="E24" s="52"/>
      <c r="F24" s="53"/>
      <c r="G24" s="51"/>
      <c r="H24" s="66"/>
      <c r="I24" s="51"/>
      <c r="J24" s="51"/>
    </row>
    <row r="25" spans="1:10" ht="32.25" customHeight="1" x14ac:dyDescent="0.25">
      <c r="A25" s="64">
        <v>8</v>
      </c>
      <c r="B25" s="62" t="s">
        <v>29</v>
      </c>
      <c r="C25" s="49" t="s">
        <v>28</v>
      </c>
      <c r="D25" s="52">
        <v>0.47</v>
      </c>
      <c r="E25" s="52">
        <v>0.66</v>
      </c>
      <c r="F25" s="49">
        <v>2000</v>
      </c>
      <c r="G25" s="54">
        <f>F25*E25</f>
        <v>1320</v>
      </c>
      <c r="H25" s="54">
        <v>650</v>
      </c>
      <c r="I25" s="54">
        <f>H25*F25/1000</f>
        <v>1300</v>
      </c>
      <c r="J25" s="54">
        <v>1.66</v>
      </c>
    </row>
    <row r="26" spans="1:10" ht="5.25" customHeight="1" x14ac:dyDescent="0.25">
      <c r="A26" s="53"/>
      <c r="B26" s="63"/>
      <c r="C26" s="49"/>
      <c r="D26" s="52"/>
      <c r="E26" s="52"/>
      <c r="F26" s="53"/>
      <c r="G26" s="56"/>
      <c r="H26" s="66"/>
      <c r="I26" s="56"/>
      <c r="J26" s="56"/>
    </row>
    <row r="27" spans="1:10" ht="33" x14ac:dyDescent="0.25">
      <c r="A27" s="2">
        <v>9</v>
      </c>
      <c r="B27" s="7" t="s">
        <v>30</v>
      </c>
      <c r="C27" s="4" t="s">
        <v>28</v>
      </c>
      <c r="D27" s="6">
        <v>0.32500000000000001</v>
      </c>
      <c r="E27" s="6">
        <v>0.37</v>
      </c>
      <c r="F27" s="4">
        <v>11000</v>
      </c>
      <c r="G27" s="4">
        <f>F27*E27</f>
        <v>4070</v>
      </c>
      <c r="H27" s="4">
        <v>450</v>
      </c>
      <c r="I27" s="4">
        <f>H27*F27/1000</f>
        <v>4950</v>
      </c>
      <c r="J27" s="4">
        <v>5.5</v>
      </c>
    </row>
    <row r="28" spans="1:10" ht="33" x14ac:dyDescent="0.25">
      <c r="A28" s="2">
        <v>10</v>
      </c>
      <c r="B28" s="7" t="s">
        <v>31</v>
      </c>
      <c r="C28" s="4" t="s">
        <v>28</v>
      </c>
      <c r="D28" s="6">
        <v>0.93</v>
      </c>
      <c r="E28" s="6">
        <v>1.23</v>
      </c>
      <c r="F28" s="4">
        <v>3600</v>
      </c>
      <c r="G28" s="4">
        <f>F28*E28</f>
        <v>4428</v>
      </c>
      <c r="H28" s="4">
        <v>800</v>
      </c>
      <c r="I28" s="4">
        <f>H28*F28/1000</f>
        <v>2880</v>
      </c>
      <c r="J28" s="4">
        <v>5.04</v>
      </c>
    </row>
    <row r="29" spans="1:10" ht="16.5" x14ac:dyDescent="0.25">
      <c r="A29" s="2">
        <v>11</v>
      </c>
      <c r="B29" s="7" t="s">
        <v>10</v>
      </c>
      <c r="C29" s="4" t="s">
        <v>14</v>
      </c>
      <c r="D29" s="6">
        <v>0.55000000000000004</v>
      </c>
      <c r="E29" s="6">
        <v>0.9</v>
      </c>
      <c r="F29" s="4">
        <v>1500</v>
      </c>
      <c r="G29" s="4">
        <f>F29*E29</f>
        <v>1350</v>
      </c>
      <c r="H29" s="4">
        <v>450</v>
      </c>
      <c r="I29" s="4">
        <f>H29*F29/1000</f>
        <v>675</v>
      </c>
      <c r="J29" s="4">
        <v>1.93</v>
      </c>
    </row>
    <row r="30" spans="1:10" ht="15" customHeight="1" x14ac:dyDescent="0.25">
      <c r="A30" s="64">
        <v>12</v>
      </c>
      <c r="B30" s="62" t="s">
        <v>11</v>
      </c>
      <c r="C30" s="49" t="s">
        <v>15</v>
      </c>
      <c r="D30" s="52">
        <v>0.72</v>
      </c>
      <c r="E30" s="52">
        <v>1.05</v>
      </c>
      <c r="F30" s="52">
        <v>600</v>
      </c>
      <c r="G30" s="50">
        <f>F30*E30</f>
        <v>630</v>
      </c>
      <c r="H30" s="50">
        <v>617.5</v>
      </c>
      <c r="I30" s="54">
        <f>H30*F30/1000</f>
        <v>370.5</v>
      </c>
      <c r="J30" s="50">
        <v>0.9</v>
      </c>
    </row>
    <row r="31" spans="1:10" x14ac:dyDescent="0.25">
      <c r="A31" s="64"/>
      <c r="B31" s="63"/>
      <c r="C31" s="49"/>
      <c r="D31" s="52"/>
      <c r="E31" s="52"/>
      <c r="F31" s="53"/>
      <c r="G31" s="51"/>
      <c r="H31" s="66"/>
      <c r="I31" s="56"/>
      <c r="J31" s="51"/>
    </row>
    <row r="32" spans="1:10" ht="15" customHeight="1" x14ac:dyDescent="0.25">
      <c r="A32" s="64">
        <v>13</v>
      </c>
      <c r="B32" s="62" t="s">
        <v>12</v>
      </c>
      <c r="C32" s="49" t="s">
        <v>15</v>
      </c>
      <c r="D32" s="52">
        <v>0.47</v>
      </c>
      <c r="E32" s="52">
        <v>0.72</v>
      </c>
      <c r="F32" s="52">
        <v>600</v>
      </c>
      <c r="G32" s="50">
        <f>F32*E32</f>
        <v>432</v>
      </c>
      <c r="H32" s="50">
        <v>570</v>
      </c>
      <c r="I32" s="50">
        <f>H32*F32/1000</f>
        <v>342</v>
      </c>
      <c r="J32" s="50">
        <v>0.7</v>
      </c>
    </row>
    <row r="33" spans="1:10" x14ac:dyDescent="0.25">
      <c r="A33" s="64"/>
      <c r="B33" s="63"/>
      <c r="C33" s="49"/>
      <c r="D33" s="52"/>
      <c r="E33" s="52"/>
      <c r="F33" s="53"/>
      <c r="G33" s="51"/>
      <c r="H33" s="66"/>
      <c r="I33" s="51"/>
      <c r="J33" s="51"/>
    </row>
    <row r="34" spans="1:10" ht="33" x14ac:dyDescent="0.25">
      <c r="A34" s="2">
        <v>14</v>
      </c>
      <c r="B34" s="7" t="s">
        <v>19</v>
      </c>
      <c r="C34" s="4" t="s">
        <v>15</v>
      </c>
      <c r="D34" s="6">
        <v>0.45</v>
      </c>
      <c r="E34" s="6">
        <v>0.7</v>
      </c>
      <c r="F34" s="4">
        <v>600</v>
      </c>
      <c r="G34" s="4">
        <f>F34*E34</f>
        <v>420</v>
      </c>
      <c r="H34" s="4">
        <v>570</v>
      </c>
      <c r="I34" s="4">
        <f>H34*F34/1000</f>
        <v>342</v>
      </c>
      <c r="J34" s="4">
        <v>0.7</v>
      </c>
    </row>
    <row r="35" spans="1:10" ht="16.5" customHeight="1" x14ac:dyDescent="0.25">
      <c r="A35" s="64">
        <v>15</v>
      </c>
      <c r="B35" s="62" t="s">
        <v>13</v>
      </c>
      <c r="C35" s="49" t="s">
        <v>14</v>
      </c>
      <c r="D35" s="52">
        <v>0.52</v>
      </c>
      <c r="E35" s="52">
        <v>0.87</v>
      </c>
      <c r="F35" s="49">
        <v>1500</v>
      </c>
      <c r="G35" s="54">
        <f>F35*E35</f>
        <v>1305</v>
      </c>
      <c r="H35" s="54">
        <v>550</v>
      </c>
      <c r="I35" s="54">
        <f>H35*F35/1000</f>
        <v>825</v>
      </c>
      <c r="J35" s="54">
        <v>1.93</v>
      </c>
    </row>
    <row r="36" spans="1:10" ht="15" customHeight="1" x14ac:dyDescent="0.25">
      <c r="A36" s="64"/>
      <c r="B36" s="62"/>
      <c r="C36" s="49"/>
      <c r="D36" s="52"/>
      <c r="E36" s="52"/>
      <c r="F36" s="53"/>
      <c r="G36" s="55"/>
      <c r="H36" s="77"/>
      <c r="I36" s="55"/>
      <c r="J36" s="55"/>
    </row>
    <row r="37" spans="1:10" ht="15" customHeight="1" x14ac:dyDescent="0.25">
      <c r="A37" s="64"/>
      <c r="B37" s="62"/>
      <c r="C37" s="49"/>
      <c r="D37" s="52"/>
      <c r="E37" s="52"/>
      <c r="F37" s="53"/>
      <c r="G37" s="56"/>
      <c r="H37" s="66"/>
      <c r="I37" s="56"/>
      <c r="J37" s="56"/>
    </row>
    <row r="38" spans="1:10" ht="36" customHeight="1" x14ac:dyDescent="0.25">
      <c r="A38" s="64">
        <v>16</v>
      </c>
      <c r="B38" s="62" t="s">
        <v>20</v>
      </c>
      <c r="C38" s="49" t="s">
        <v>28</v>
      </c>
      <c r="D38" s="52">
        <v>0.47</v>
      </c>
      <c r="E38" s="52">
        <v>0.66</v>
      </c>
      <c r="F38" s="52">
        <v>1500</v>
      </c>
      <c r="G38" s="50">
        <f>F38*E38</f>
        <v>990</v>
      </c>
      <c r="H38" s="50">
        <v>650</v>
      </c>
      <c r="I38" s="11">
        <f t="shared" ref="I38:I45" si="0">H38*F38/1000</f>
        <v>975</v>
      </c>
      <c r="J38" s="50">
        <v>1.23</v>
      </c>
    </row>
    <row r="39" spans="1:10" ht="51" hidden="1" customHeight="1" x14ac:dyDescent="0.25">
      <c r="A39" s="53"/>
      <c r="B39" s="63"/>
      <c r="C39" s="49"/>
      <c r="D39" s="52"/>
      <c r="E39" s="52"/>
      <c r="F39" s="53"/>
      <c r="G39" s="51"/>
      <c r="H39" s="66"/>
      <c r="I39" s="12">
        <f t="shared" si="0"/>
        <v>0</v>
      </c>
      <c r="J39" s="51"/>
    </row>
    <row r="40" spans="1:10" ht="36" customHeight="1" x14ac:dyDescent="0.25">
      <c r="A40" s="2">
        <v>17</v>
      </c>
      <c r="B40" s="7" t="s">
        <v>22</v>
      </c>
      <c r="C40" s="4" t="s">
        <v>32</v>
      </c>
      <c r="D40" s="6">
        <v>5</v>
      </c>
      <c r="E40" s="6">
        <v>5.3</v>
      </c>
      <c r="F40" s="4">
        <v>100</v>
      </c>
      <c r="G40" s="4">
        <f t="shared" ref="G40:G45" si="1">F40*E40</f>
        <v>530</v>
      </c>
      <c r="H40" s="4">
        <v>2700</v>
      </c>
      <c r="I40" s="4">
        <f t="shared" si="0"/>
        <v>270</v>
      </c>
      <c r="J40" s="4">
        <v>1.35</v>
      </c>
    </row>
    <row r="41" spans="1:10" ht="51" customHeight="1" x14ac:dyDescent="0.25">
      <c r="A41" s="2">
        <v>18</v>
      </c>
      <c r="B41" s="7" t="s">
        <v>23</v>
      </c>
      <c r="C41" s="4" t="s">
        <v>32</v>
      </c>
      <c r="D41" s="6">
        <v>5</v>
      </c>
      <c r="E41" s="6">
        <v>5.3</v>
      </c>
      <c r="F41" s="4">
        <v>80</v>
      </c>
      <c r="G41" s="4">
        <f t="shared" si="1"/>
        <v>424</v>
      </c>
      <c r="H41" s="4">
        <v>2700</v>
      </c>
      <c r="I41" s="4">
        <f t="shared" si="0"/>
        <v>216</v>
      </c>
      <c r="J41" s="4">
        <v>1.4</v>
      </c>
    </row>
    <row r="42" spans="1:10" ht="51" customHeight="1" x14ac:dyDescent="0.25">
      <c r="A42" s="2">
        <v>19</v>
      </c>
      <c r="B42" s="3" t="s">
        <v>24</v>
      </c>
      <c r="C42" s="4" t="s">
        <v>32</v>
      </c>
      <c r="D42" s="6">
        <v>5</v>
      </c>
      <c r="E42" s="6">
        <v>5.3</v>
      </c>
      <c r="F42" s="4">
        <v>60</v>
      </c>
      <c r="G42" s="4">
        <f t="shared" si="1"/>
        <v>318</v>
      </c>
      <c r="H42" s="4">
        <v>3750</v>
      </c>
      <c r="I42" s="4">
        <f t="shared" si="0"/>
        <v>225</v>
      </c>
      <c r="J42" s="4">
        <v>0.78</v>
      </c>
    </row>
    <row r="43" spans="1:10" ht="51" customHeight="1" x14ac:dyDescent="0.25">
      <c r="A43" s="2">
        <v>20</v>
      </c>
      <c r="B43" s="3" t="s">
        <v>25</v>
      </c>
      <c r="C43" s="4" t="s">
        <v>32</v>
      </c>
      <c r="D43" s="6">
        <v>5</v>
      </c>
      <c r="E43" s="6">
        <v>5.3</v>
      </c>
      <c r="F43" s="4">
        <v>60</v>
      </c>
      <c r="G43" s="4">
        <f t="shared" si="1"/>
        <v>318</v>
      </c>
      <c r="H43" s="4">
        <v>3750</v>
      </c>
      <c r="I43" s="4">
        <f t="shared" si="0"/>
        <v>225</v>
      </c>
      <c r="J43" s="4">
        <v>0.9</v>
      </c>
    </row>
    <row r="44" spans="1:10" ht="51" customHeight="1" x14ac:dyDescent="0.25">
      <c r="A44" s="2">
        <v>21</v>
      </c>
      <c r="B44" s="3" t="s">
        <v>26</v>
      </c>
      <c r="C44" s="4" t="s">
        <v>32</v>
      </c>
      <c r="D44" s="6">
        <v>2</v>
      </c>
      <c r="E44" s="6">
        <v>2.2000000000000002</v>
      </c>
      <c r="F44" s="4">
        <v>60</v>
      </c>
      <c r="G44" s="4">
        <f t="shared" si="1"/>
        <v>132</v>
      </c>
      <c r="H44" s="4">
        <v>2000</v>
      </c>
      <c r="I44" s="4">
        <f t="shared" si="0"/>
        <v>120</v>
      </c>
      <c r="J44" s="4">
        <v>0.54</v>
      </c>
    </row>
    <row r="45" spans="1:10" ht="51" customHeight="1" x14ac:dyDescent="0.25">
      <c r="A45" s="2">
        <v>22</v>
      </c>
      <c r="B45" s="3" t="s">
        <v>27</v>
      </c>
      <c r="C45" s="4" t="s">
        <v>32</v>
      </c>
      <c r="D45" s="6">
        <v>4</v>
      </c>
      <c r="E45" s="6">
        <v>4.3</v>
      </c>
      <c r="F45" s="4">
        <v>50</v>
      </c>
      <c r="G45" s="4">
        <f t="shared" si="1"/>
        <v>215</v>
      </c>
      <c r="H45" s="4">
        <v>3000</v>
      </c>
      <c r="I45" s="4">
        <f t="shared" si="0"/>
        <v>150</v>
      </c>
      <c r="J45" s="4">
        <v>0.54</v>
      </c>
    </row>
    <row r="46" spans="1:10" ht="20.25" hidden="1" customHeight="1" x14ac:dyDescent="0.25">
      <c r="A46" s="57" t="s">
        <v>3</v>
      </c>
      <c r="B46" s="58"/>
      <c r="C46" s="5"/>
      <c r="D46" s="5">
        <f>SUM(D10:D45)</f>
        <v>36.369999999999997</v>
      </c>
      <c r="E46" s="5">
        <f>SUM(E10:E45)</f>
        <v>42.81</v>
      </c>
      <c r="F46" s="5">
        <f>SUM(F10:F45)</f>
        <v>29410</v>
      </c>
      <c r="G46" s="5">
        <f>SUM(G10:G45)</f>
        <v>22615</v>
      </c>
      <c r="H46" s="8"/>
      <c r="I46" s="5">
        <f>SUM(I10:I45)</f>
        <v>18232.599999999999</v>
      </c>
      <c r="J46" s="5">
        <f>SUM(J10:J45)</f>
        <v>31.149999999999995</v>
      </c>
    </row>
  </sheetData>
  <mergeCells count="101">
    <mergeCell ref="J38:J39"/>
    <mergeCell ref="J35:J37"/>
    <mergeCell ref="J32:J33"/>
    <mergeCell ref="J30:J31"/>
    <mergeCell ref="J25:J26"/>
    <mergeCell ref="I25:I26"/>
    <mergeCell ref="J22:J24"/>
    <mergeCell ref="I22:I24"/>
    <mergeCell ref="G22:G24"/>
    <mergeCell ref="H38:H39"/>
    <mergeCell ref="H32:H33"/>
    <mergeCell ref="H35:H37"/>
    <mergeCell ref="H30:H31"/>
    <mergeCell ref="H22:H24"/>
    <mergeCell ref="H25:H26"/>
    <mergeCell ref="H12:H13"/>
    <mergeCell ref="I12:I13"/>
    <mergeCell ref="J12:J13"/>
    <mergeCell ref="H15:H19"/>
    <mergeCell ref="I15:I19"/>
    <mergeCell ref="J15:J19"/>
    <mergeCell ref="A3:J3"/>
    <mergeCell ref="H10:H11"/>
    <mergeCell ref="I10:I11"/>
    <mergeCell ref="J10:J11"/>
    <mergeCell ref="H5:H9"/>
    <mergeCell ref="I5:I9"/>
    <mergeCell ref="J5:J9"/>
    <mergeCell ref="G12:G13"/>
    <mergeCell ref="E12:E13"/>
    <mergeCell ref="F12:F13"/>
    <mergeCell ref="G15:G19"/>
    <mergeCell ref="G10:G11"/>
    <mergeCell ref="G5:G9"/>
    <mergeCell ref="D12:D13"/>
    <mergeCell ref="D5:E8"/>
    <mergeCell ref="C5:C9"/>
    <mergeCell ref="F5:F9"/>
    <mergeCell ref="C15:C19"/>
    <mergeCell ref="A5:A9"/>
    <mergeCell ref="B5:B9"/>
    <mergeCell ref="B32:B33"/>
    <mergeCell ref="A32:A33"/>
    <mergeCell ref="B35:B37"/>
    <mergeCell ref="A35:A37"/>
    <mergeCell ref="B15:B19"/>
    <mergeCell ref="A38:A39"/>
    <mergeCell ref="B38:B39"/>
    <mergeCell ref="B30:B31"/>
    <mergeCell ref="A30:A31"/>
    <mergeCell ref="B22:B24"/>
    <mergeCell ref="A22:A24"/>
    <mergeCell ref="A12:A13"/>
    <mergeCell ref="B12:B13"/>
    <mergeCell ref="A10:A11"/>
    <mergeCell ref="B10:B11"/>
    <mergeCell ref="A25:A26"/>
    <mergeCell ref="B25:B26"/>
    <mergeCell ref="A15:A19"/>
    <mergeCell ref="D22:D24"/>
    <mergeCell ref="E22:E24"/>
    <mergeCell ref="F22:F24"/>
    <mergeCell ref="C10:C11"/>
    <mergeCell ref="D10:D11"/>
    <mergeCell ref="E10:E11"/>
    <mergeCell ref="F10:F11"/>
    <mergeCell ref="C12:C13"/>
    <mergeCell ref="A46:B46"/>
    <mergeCell ref="D38:D39"/>
    <mergeCell ref="E35:E37"/>
    <mergeCell ref="D35:D37"/>
    <mergeCell ref="E32:E33"/>
    <mergeCell ref="D32:D33"/>
    <mergeCell ref="E30:E31"/>
    <mergeCell ref="D30:D31"/>
    <mergeCell ref="E25:E26"/>
    <mergeCell ref="D25:D26"/>
    <mergeCell ref="B2:I2"/>
    <mergeCell ref="C38:C39"/>
    <mergeCell ref="G38:G39"/>
    <mergeCell ref="E38:E39"/>
    <mergeCell ref="F38:F39"/>
    <mergeCell ref="C35:C37"/>
    <mergeCell ref="G35:G37"/>
    <mergeCell ref="I35:I37"/>
    <mergeCell ref="F35:F37"/>
    <mergeCell ref="C32:C33"/>
    <mergeCell ref="G32:G33"/>
    <mergeCell ref="I32:I33"/>
    <mergeCell ref="F32:F33"/>
    <mergeCell ref="C30:C31"/>
    <mergeCell ref="G30:G31"/>
    <mergeCell ref="I30:I31"/>
    <mergeCell ref="F30:F31"/>
    <mergeCell ref="F25:F26"/>
    <mergeCell ref="C25:C26"/>
    <mergeCell ref="G25:G26"/>
    <mergeCell ref="D15:D19"/>
    <mergeCell ref="E15:E19"/>
    <mergeCell ref="F15:F19"/>
    <mergeCell ref="C22:C24"/>
  </mergeCells>
  <pageMargins left="0" right="0" top="0.74803149606299202" bottom="0.74803149606299202" header="0.31496062992126" footer="0.31496062992126"/>
  <pageSetup paperSize="9" scale="7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B16" zoomScaleNormal="100" workbookViewId="0">
      <selection activeCell="U29" sqref="U29"/>
    </sheetView>
  </sheetViews>
  <sheetFormatPr defaultColWidth="9.140625" defaultRowHeight="15" x14ac:dyDescent="0.25"/>
  <cols>
    <col min="1" max="1" width="16.7109375" style="16" hidden="1" customWidth="1"/>
    <col min="2" max="2" width="67.85546875" style="16" customWidth="1"/>
    <col min="3" max="3" width="18" style="16" hidden="1" customWidth="1"/>
    <col min="4" max="4" width="27.85546875" style="16" customWidth="1"/>
    <col min="5" max="5" width="15" style="16" hidden="1" customWidth="1"/>
    <col min="6" max="6" width="16.140625" style="16" hidden="1" customWidth="1"/>
    <col min="7" max="7" width="16.5703125" style="16" hidden="1" customWidth="1"/>
    <col min="8" max="8" width="17" style="16" hidden="1" customWidth="1"/>
    <col min="9" max="9" width="36.7109375" style="16" customWidth="1"/>
    <col min="10" max="16384" width="9.140625" style="16"/>
  </cols>
  <sheetData>
    <row r="1" spans="1:11" ht="17.25" x14ac:dyDescent="0.25">
      <c r="B1" s="37"/>
      <c r="C1" s="37"/>
      <c r="D1" s="16" t="s">
        <v>84</v>
      </c>
      <c r="E1" s="37"/>
    </row>
    <row r="2" spans="1:11" ht="17.25" x14ac:dyDescent="0.25">
      <c r="B2" s="90" t="s">
        <v>38</v>
      </c>
      <c r="C2" s="90"/>
      <c r="D2" s="90"/>
      <c r="E2" s="90"/>
      <c r="F2" s="90"/>
    </row>
    <row r="3" spans="1:11" ht="64.5" customHeight="1" x14ac:dyDescent="0.25">
      <c r="A3" s="37"/>
      <c r="B3" s="67" t="s">
        <v>86</v>
      </c>
      <c r="C3" s="67"/>
      <c r="D3" s="67"/>
      <c r="E3" s="67"/>
      <c r="F3" s="67"/>
      <c r="G3" s="15"/>
      <c r="H3" s="15"/>
      <c r="I3" s="13"/>
      <c r="J3" s="13"/>
      <c r="K3" s="13"/>
    </row>
    <row r="4" spans="1:11" ht="15.75" thickBot="1" x14ac:dyDescent="0.3"/>
    <row r="5" spans="1:11" x14ac:dyDescent="0.25">
      <c r="A5" s="91" t="s">
        <v>2</v>
      </c>
      <c r="B5" s="80" t="s">
        <v>39</v>
      </c>
      <c r="C5" s="94" t="s">
        <v>40</v>
      </c>
      <c r="D5" s="94" t="s">
        <v>41</v>
      </c>
      <c r="E5" s="94" t="s">
        <v>42</v>
      </c>
      <c r="F5" s="79" t="s">
        <v>43</v>
      </c>
      <c r="G5" s="79" t="s">
        <v>44</v>
      </c>
      <c r="H5" s="80"/>
    </row>
    <row r="6" spans="1:11" ht="15.75" thickBot="1" x14ac:dyDescent="0.3">
      <c r="A6" s="92"/>
      <c r="B6" s="82"/>
      <c r="C6" s="95"/>
      <c r="D6" s="95"/>
      <c r="E6" s="95"/>
      <c r="F6" s="81"/>
      <c r="G6" s="81"/>
      <c r="H6" s="82"/>
    </row>
    <row r="7" spans="1:11" ht="35.25" thickBot="1" x14ac:dyDescent="0.3">
      <c r="A7" s="93"/>
      <c r="B7" s="82"/>
      <c r="C7" s="95"/>
      <c r="D7" s="95"/>
      <c r="E7" s="95"/>
      <c r="F7" s="81"/>
      <c r="G7" s="17" t="s">
        <v>45</v>
      </c>
      <c r="H7" s="18" t="s">
        <v>46</v>
      </c>
    </row>
    <row r="8" spans="1:11" ht="18" thickBot="1" x14ac:dyDescent="0.3">
      <c r="A8" s="83" t="s">
        <v>47</v>
      </c>
      <c r="B8" s="21" t="s">
        <v>48</v>
      </c>
      <c r="C8" s="21">
        <v>1800</v>
      </c>
      <c r="D8" s="21">
        <v>1668</v>
      </c>
      <c r="E8" s="21"/>
      <c r="F8" s="21">
        <v>820</v>
      </c>
      <c r="G8" s="19">
        <f t="shared" ref="G8:G42" si="0">C8*D8</f>
        <v>3002400</v>
      </c>
      <c r="H8" s="20">
        <f t="shared" ref="H8:H42" si="1">G8+G8*0.2</f>
        <v>3602880</v>
      </c>
    </row>
    <row r="9" spans="1:11" ht="17.25" x14ac:dyDescent="0.25">
      <c r="A9" s="83"/>
      <c r="B9" s="21" t="s">
        <v>49</v>
      </c>
      <c r="C9" s="21">
        <v>2000</v>
      </c>
      <c r="D9" s="21">
        <v>1330</v>
      </c>
      <c r="E9" s="21"/>
      <c r="F9" s="21">
        <v>1010</v>
      </c>
      <c r="G9" s="22">
        <f t="shared" si="0"/>
        <v>2660000</v>
      </c>
      <c r="H9" s="23">
        <f t="shared" si="1"/>
        <v>3192000</v>
      </c>
    </row>
    <row r="10" spans="1:11" ht="17.25" x14ac:dyDescent="0.25">
      <c r="A10" s="83"/>
      <c r="B10" s="24" t="s">
        <v>50</v>
      </c>
      <c r="C10" s="24">
        <v>2000</v>
      </c>
      <c r="D10" s="24">
        <v>1502</v>
      </c>
      <c r="E10" s="24"/>
      <c r="F10" s="21">
        <v>830</v>
      </c>
      <c r="G10" s="21">
        <f t="shared" si="0"/>
        <v>3004000</v>
      </c>
      <c r="H10" s="23">
        <f t="shared" si="1"/>
        <v>3604800</v>
      </c>
    </row>
    <row r="11" spans="1:11" ht="80.25" customHeight="1" thickBot="1" x14ac:dyDescent="0.3">
      <c r="A11" s="83"/>
      <c r="B11" s="24" t="s">
        <v>51</v>
      </c>
      <c r="C11" s="24">
        <v>200</v>
      </c>
      <c r="D11" s="24">
        <v>8326</v>
      </c>
      <c r="E11" s="24"/>
      <c r="F11" s="24">
        <v>3250</v>
      </c>
      <c r="G11" s="24">
        <f t="shared" si="0"/>
        <v>1665200</v>
      </c>
      <c r="H11" s="25">
        <f t="shared" si="1"/>
        <v>1998240</v>
      </c>
    </row>
    <row r="12" spans="1:11" s="28" customFormat="1" ht="24" hidden="1" customHeight="1" thickBot="1" x14ac:dyDescent="0.3">
      <c r="A12" s="83"/>
      <c r="B12" s="84" t="s">
        <v>3</v>
      </c>
      <c r="C12" s="85"/>
      <c r="D12" s="38">
        <f>SUM(D8:D11)</f>
        <v>12826</v>
      </c>
      <c r="E12" s="39">
        <v>6047.5</v>
      </c>
      <c r="F12" s="39">
        <f>SUM(F8:F11)</f>
        <v>5910</v>
      </c>
      <c r="G12" s="26">
        <f>SUM(G8:G11)</f>
        <v>10331600</v>
      </c>
      <c r="H12" s="27">
        <f>SUM(H8:H11)</f>
        <v>12397920</v>
      </c>
    </row>
    <row r="13" spans="1:11" ht="21" customHeight="1" x14ac:dyDescent="0.25">
      <c r="A13" s="86" t="s">
        <v>52</v>
      </c>
      <c r="B13" s="24" t="s">
        <v>53</v>
      </c>
      <c r="C13" s="24">
        <v>560</v>
      </c>
      <c r="D13" s="24">
        <v>200</v>
      </c>
      <c r="E13" s="24"/>
      <c r="F13" s="24">
        <v>11.2</v>
      </c>
      <c r="G13" s="29">
        <f t="shared" si="0"/>
        <v>112000</v>
      </c>
      <c r="H13" s="30">
        <f t="shared" si="1"/>
        <v>134400</v>
      </c>
    </row>
    <row r="14" spans="1:11" ht="17.25" x14ac:dyDescent="0.25">
      <c r="A14" s="86"/>
      <c r="B14" s="24" t="s">
        <v>54</v>
      </c>
      <c r="C14" s="24">
        <v>500</v>
      </c>
      <c r="D14" s="24">
        <v>200</v>
      </c>
      <c r="E14" s="24"/>
      <c r="F14" s="24">
        <v>8.6</v>
      </c>
      <c r="G14" s="24">
        <f t="shared" si="0"/>
        <v>100000</v>
      </c>
      <c r="H14" s="25">
        <f t="shared" si="1"/>
        <v>120000</v>
      </c>
    </row>
    <row r="15" spans="1:11" ht="17.25" x14ac:dyDescent="0.25">
      <c r="A15" s="86"/>
      <c r="B15" s="24" t="s">
        <v>55</v>
      </c>
      <c r="C15" s="24">
        <v>530</v>
      </c>
      <c r="D15" s="24">
        <v>200</v>
      </c>
      <c r="E15" s="24"/>
      <c r="F15" s="24">
        <v>9.1999999999999993</v>
      </c>
      <c r="G15" s="24">
        <f t="shared" si="0"/>
        <v>106000</v>
      </c>
      <c r="H15" s="25">
        <f t="shared" si="1"/>
        <v>127200</v>
      </c>
    </row>
    <row r="16" spans="1:11" ht="17.25" x14ac:dyDescent="0.25">
      <c r="A16" s="86"/>
      <c r="B16" s="24" t="s">
        <v>56</v>
      </c>
      <c r="C16" s="24">
        <v>450</v>
      </c>
      <c r="D16" s="24">
        <v>200</v>
      </c>
      <c r="E16" s="24"/>
      <c r="F16" s="24">
        <v>6.8</v>
      </c>
      <c r="G16" s="24">
        <f t="shared" si="0"/>
        <v>90000</v>
      </c>
      <c r="H16" s="25">
        <f t="shared" si="1"/>
        <v>108000</v>
      </c>
    </row>
    <row r="17" spans="1:8" ht="34.5" x14ac:dyDescent="0.25">
      <c r="A17" s="86"/>
      <c r="B17" s="24" t="s">
        <v>57</v>
      </c>
      <c r="C17" s="24">
        <v>560</v>
      </c>
      <c r="D17" s="24">
        <v>200</v>
      </c>
      <c r="E17" s="24"/>
      <c r="F17" s="24">
        <v>12.6</v>
      </c>
      <c r="G17" s="24">
        <f t="shared" si="0"/>
        <v>112000</v>
      </c>
      <c r="H17" s="25">
        <f t="shared" si="1"/>
        <v>134400</v>
      </c>
    </row>
    <row r="18" spans="1:8" ht="17.25" x14ac:dyDescent="0.25">
      <c r="A18" s="86"/>
      <c r="B18" s="24" t="s">
        <v>58</v>
      </c>
      <c r="C18" s="24">
        <v>520</v>
      </c>
      <c r="D18" s="24">
        <v>200</v>
      </c>
      <c r="E18" s="24"/>
      <c r="F18" s="24">
        <v>10</v>
      </c>
      <c r="G18" s="24">
        <f t="shared" si="0"/>
        <v>104000</v>
      </c>
      <c r="H18" s="25">
        <f t="shared" si="1"/>
        <v>124800</v>
      </c>
    </row>
    <row r="19" spans="1:8" ht="17.25" x14ac:dyDescent="0.25">
      <c r="A19" s="86"/>
      <c r="B19" s="24" t="s">
        <v>59</v>
      </c>
      <c r="C19" s="24">
        <v>480</v>
      </c>
      <c r="D19" s="24">
        <v>200</v>
      </c>
      <c r="E19" s="24"/>
      <c r="F19" s="24">
        <v>8.4</v>
      </c>
      <c r="G19" s="24">
        <f t="shared" si="0"/>
        <v>96000</v>
      </c>
      <c r="H19" s="25">
        <f t="shared" si="1"/>
        <v>115200</v>
      </c>
    </row>
    <row r="20" spans="1:8" ht="17.25" x14ac:dyDescent="0.25">
      <c r="A20" s="86"/>
      <c r="B20" s="24" t="s">
        <v>60</v>
      </c>
      <c r="C20" s="24">
        <v>490</v>
      </c>
      <c r="D20" s="24">
        <v>200</v>
      </c>
      <c r="E20" s="24"/>
      <c r="F20" s="24">
        <v>7.8</v>
      </c>
      <c r="G20" s="24">
        <f t="shared" si="0"/>
        <v>98000</v>
      </c>
      <c r="H20" s="25">
        <f t="shared" si="1"/>
        <v>117600</v>
      </c>
    </row>
    <row r="21" spans="1:8" ht="17.25" x14ac:dyDescent="0.25">
      <c r="A21" s="86"/>
      <c r="B21" s="24" t="s">
        <v>61</v>
      </c>
      <c r="C21" s="24">
        <v>450</v>
      </c>
      <c r="D21" s="24">
        <v>200</v>
      </c>
      <c r="E21" s="24"/>
      <c r="F21" s="24">
        <v>6</v>
      </c>
      <c r="G21" s="24">
        <f t="shared" si="0"/>
        <v>90000</v>
      </c>
      <c r="H21" s="25">
        <f t="shared" si="1"/>
        <v>108000</v>
      </c>
    </row>
    <row r="22" spans="1:8" ht="17.25" x14ac:dyDescent="0.25">
      <c r="A22" s="86"/>
      <c r="B22" s="24" t="s">
        <v>62</v>
      </c>
      <c r="C22" s="24">
        <v>340</v>
      </c>
      <c r="D22" s="24">
        <v>200</v>
      </c>
      <c r="E22" s="24"/>
      <c r="F22" s="24">
        <v>6.4</v>
      </c>
      <c r="G22" s="24">
        <f t="shared" si="0"/>
        <v>68000</v>
      </c>
      <c r="H22" s="25">
        <f t="shared" si="1"/>
        <v>81600</v>
      </c>
    </row>
    <row r="23" spans="1:8" ht="17.25" x14ac:dyDescent="0.25">
      <c r="A23" s="86"/>
      <c r="B23" s="24" t="s">
        <v>63</v>
      </c>
      <c r="C23" s="24">
        <v>500</v>
      </c>
      <c r="D23" s="24">
        <v>200</v>
      </c>
      <c r="E23" s="24"/>
      <c r="F23" s="24">
        <v>12</v>
      </c>
      <c r="G23" s="24">
        <f t="shared" si="0"/>
        <v>100000</v>
      </c>
      <c r="H23" s="25">
        <f t="shared" si="1"/>
        <v>120000</v>
      </c>
    </row>
    <row r="24" spans="1:8" ht="17.25" x14ac:dyDescent="0.25">
      <c r="A24" s="86"/>
      <c r="B24" s="24" t="s">
        <v>64</v>
      </c>
      <c r="C24" s="24">
        <v>500</v>
      </c>
      <c r="D24" s="24">
        <v>200</v>
      </c>
      <c r="E24" s="24"/>
      <c r="F24" s="24">
        <v>16</v>
      </c>
      <c r="G24" s="24">
        <f t="shared" si="0"/>
        <v>100000</v>
      </c>
      <c r="H24" s="25">
        <f t="shared" si="1"/>
        <v>120000</v>
      </c>
    </row>
    <row r="25" spans="1:8" ht="17.25" x14ac:dyDescent="0.25">
      <c r="A25" s="86"/>
      <c r="B25" s="24" t="s">
        <v>65</v>
      </c>
      <c r="C25" s="24">
        <v>1600</v>
      </c>
      <c r="D25" s="24">
        <v>100</v>
      </c>
      <c r="E25" s="24"/>
      <c r="F25" s="24">
        <v>16.5</v>
      </c>
      <c r="G25" s="24">
        <f t="shared" si="0"/>
        <v>160000</v>
      </c>
      <c r="H25" s="25">
        <f t="shared" si="1"/>
        <v>192000</v>
      </c>
    </row>
    <row r="26" spans="1:8" ht="18" thickBot="1" x14ac:dyDescent="0.3">
      <c r="A26" s="86"/>
      <c r="B26" s="24" t="s">
        <v>66</v>
      </c>
      <c r="C26" s="24">
        <v>1500</v>
      </c>
      <c r="D26" s="24">
        <v>200</v>
      </c>
      <c r="E26" s="24"/>
      <c r="F26" s="24">
        <v>17</v>
      </c>
      <c r="G26" s="24">
        <f t="shared" si="0"/>
        <v>300000</v>
      </c>
      <c r="H26" s="25">
        <f t="shared" si="1"/>
        <v>360000</v>
      </c>
    </row>
    <row r="27" spans="1:8" ht="18" hidden="1" thickBot="1" x14ac:dyDescent="0.3">
      <c r="A27" s="86"/>
      <c r="B27" s="87" t="s">
        <v>3</v>
      </c>
      <c r="C27" s="88"/>
      <c r="D27" s="39">
        <f>SUM(D13:D26)</f>
        <v>2700</v>
      </c>
      <c r="E27" s="39">
        <v>180.5</v>
      </c>
      <c r="F27" s="39">
        <f>SUM(F13:F26)</f>
        <v>148.5</v>
      </c>
      <c r="G27" s="31">
        <f>SUM(G13:G26)</f>
        <v>1636000</v>
      </c>
      <c r="H27" s="32">
        <f>SUM(H13:H26)</f>
        <v>1963200</v>
      </c>
    </row>
    <row r="28" spans="1:8" ht="17.25" x14ac:dyDescent="0.25">
      <c r="A28" s="86" t="s">
        <v>67</v>
      </c>
      <c r="B28" s="33" t="s">
        <v>68</v>
      </c>
      <c r="C28" s="33">
        <v>280</v>
      </c>
      <c r="D28" s="33">
        <v>1002</v>
      </c>
      <c r="E28" s="33"/>
      <c r="F28" s="33">
        <v>39.200000000000003</v>
      </c>
      <c r="G28" s="29">
        <f t="shared" si="0"/>
        <v>280560</v>
      </c>
      <c r="H28" s="30">
        <f t="shared" si="1"/>
        <v>336672</v>
      </c>
    </row>
    <row r="29" spans="1:8" ht="17.25" x14ac:dyDescent="0.25">
      <c r="A29" s="86"/>
      <c r="B29" s="33" t="s">
        <v>69</v>
      </c>
      <c r="C29" s="33">
        <v>240</v>
      </c>
      <c r="D29" s="33">
        <v>474</v>
      </c>
      <c r="E29" s="33"/>
      <c r="F29" s="33">
        <v>12.3</v>
      </c>
      <c r="G29" s="24">
        <f t="shared" si="0"/>
        <v>113760</v>
      </c>
      <c r="H29" s="25">
        <f t="shared" si="1"/>
        <v>136512</v>
      </c>
    </row>
    <row r="30" spans="1:8" ht="17.25" x14ac:dyDescent="0.25">
      <c r="A30" s="86"/>
      <c r="B30" s="33" t="s">
        <v>70</v>
      </c>
      <c r="C30" s="33">
        <v>210</v>
      </c>
      <c r="D30" s="33">
        <v>480</v>
      </c>
      <c r="E30" s="33"/>
      <c r="F30" s="33">
        <v>13</v>
      </c>
      <c r="G30" s="24">
        <f t="shared" si="0"/>
        <v>100800</v>
      </c>
      <c r="H30" s="25">
        <f t="shared" si="1"/>
        <v>120960</v>
      </c>
    </row>
    <row r="31" spans="1:8" ht="18" thickBot="1" x14ac:dyDescent="0.3">
      <c r="A31" s="86"/>
      <c r="B31" s="33" t="s">
        <v>71</v>
      </c>
      <c r="C31" s="33">
        <v>180</v>
      </c>
      <c r="D31" s="33">
        <v>540</v>
      </c>
      <c r="E31" s="33"/>
      <c r="F31" s="33">
        <v>11</v>
      </c>
      <c r="G31" s="24">
        <f t="shared" si="0"/>
        <v>97200</v>
      </c>
      <c r="H31" s="25">
        <f t="shared" si="1"/>
        <v>116640</v>
      </c>
    </row>
    <row r="32" spans="1:8" ht="18" hidden="1" thickBot="1" x14ac:dyDescent="0.3">
      <c r="A32" s="86"/>
      <c r="B32" s="89" t="s">
        <v>3</v>
      </c>
      <c r="C32" s="89"/>
      <c r="D32" s="41">
        <f>SUM(D28:D31)</f>
        <v>2496</v>
      </c>
      <c r="E32" s="41">
        <v>82.5</v>
      </c>
      <c r="F32" s="41">
        <f t="shared" ref="F32" si="2">SUM(F28:F31)</f>
        <v>75.5</v>
      </c>
      <c r="G32" s="31">
        <f>SUM(G28:G31)</f>
        <v>592320</v>
      </c>
      <c r="H32" s="32">
        <f>SUM(H28:H31)</f>
        <v>710784</v>
      </c>
    </row>
    <row r="33" spans="1:9" ht="17.25" x14ac:dyDescent="0.25">
      <c r="A33" s="86" t="s">
        <v>72</v>
      </c>
      <c r="B33" s="24" t="s">
        <v>73</v>
      </c>
      <c r="C33" s="24">
        <v>700</v>
      </c>
      <c r="D33" s="24">
        <v>7900</v>
      </c>
      <c r="E33" s="43"/>
      <c r="F33" s="24">
        <v>1372</v>
      </c>
      <c r="G33" s="29">
        <f t="shared" si="0"/>
        <v>5530000</v>
      </c>
      <c r="H33" s="30">
        <f t="shared" si="1"/>
        <v>6636000</v>
      </c>
    </row>
    <row r="34" spans="1:9" ht="17.25" x14ac:dyDescent="0.25">
      <c r="A34" s="86"/>
      <c r="B34" s="24" t="s">
        <v>74</v>
      </c>
      <c r="C34" s="24">
        <v>120</v>
      </c>
      <c r="D34" s="24">
        <v>3900</v>
      </c>
      <c r="E34" s="43"/>
      <c r="F34" s="24">
        <v>167</v>
      </c>
      <c r="G34" s="24">
        <f t="shared" si="0"/>
        <v>468000</v>
      </c>
      <c r="H34" s="25">
        <f t="shared" si="1"/>
        <v>561600</v>
      </c>
    </row>
    <row r="35" spans="1:9" ht="17.25" x14ac:dyDescent="0.25">
      <c r="A35" s="86"/>
      <c r="B35" s="24" t="s">
        <v>75</v>
      </c>
      <c r="C35" s="24">
        <v>600</v>
      </c>
      <c r="D35" s="24">
        <v>300</v>
      </c>
      <c r="E35" s="43"/>
      <c r="F35" s="24">
        <v>67</v>
      </c>
      <c r="G35" s="24">
        <f t="shared" si="0"/>
        <v>180000</v>
      </c>
      <c r="H35" s="25">
        <f t="shared" si="1"/>
        <v>216000</v>
      </c>
    </row>
    <row r="36" spans="1:9" ht="17.25" x14ac:dyDescent="0.25">
      <c r="A36" s="86"/>
      <c r="B36" s="24" t="s">
        <v>76</v>
      </c>
      <c r="C36" s="24">
        <v>720</v>
      </c>
      <c r="D36" s="24">
        <v>300</v>
      </c>
      <c r="E36" s="43"/>
      <c r="F36" s="24">
        <v>70</v>
      </c>
      <c r="G36" s="24">
        <f t="shared" si="0"/>
        <v>216000</v>
      </c>
      <c r="H36" s="25">
        <f t="shared" si="1"/>
        <v>259200</v>
      </c>
    </row>
    <row r="37" spans="1:9" ht="17.25" x14ac:dyDescent="0.25">
      <c r="A37" s="86"/>
      <c r="B37" s="24" t="s">
        <v>77</v>
      </c>
      <c r="C37" s="24">
        <v>200</v>
      </c>
      <c r="D37" s="24">
        <v>2000</v>
      </c>
      <c r="E37" s="43"/>
      <c r="F37" s="24">
        <v>125</v>
      </c>
      <c r="G37" s="24">
        <f t="shared" si="0"/>
        <v>400000</v>
      </c>
      <c r="H37" s="25">
        <f t="shared" si="1"/>
        <v>480000</v>
      </c>
    </row>
    <row r="38" spans="1:9" ht="17.25" x14ac:dyDescent="0.25">
      <c r="A38" s="86"/>
      <c r="B38" s="24" t="s">
        <v>78</v>
      </c>
      <c r="C38" s="24">
        <v>120</v>
      </c>
      <c r="D38" s="24">
        <v>1500</v>
      </c>
      <c r="E38" s="43"/>
      <c r="F38" s="24">
        <v>62</v>
      </c>
      <c r="G38" s="24">
        <f t="shared" si="0"/>
        <v>180000</v>
      </c>
      <c r="H38" s="25">
        <f t="shared" si="1"/>
        <v>216000</v>
      </c>
    </row>
    <row r="39" spans="1:9" ht="17.25" x14ac:dyDescent="0.25">
      <c r="A39" s="86"/>
      <c r="B39" s="24" t="s">
        <v>79</v>
      </c>
      <c r="C39" s="24">
        <v>200</v>
      </c>
      <c r="D39" s="24">
        <v>500</v>
      </c>
      <c r="E39" s="43"/>
      <c r="F39" s="24">
        <v>35</v>
      </c>
      <c r="G39" s="24">
        <f t="shared" si="0"/>
        <v>100000</v>
      </c>
      <c r="H39" s="25">
        <f t="shared" si="1"/>
        <v>120000</v>
      </c>
    </row>
    <row r="40" spans="1:9" ht="17.25" x14ac:dyDescent="0.25">
      <c r="A40" s="86"/>
      <c r="B40" s="24" t="s">
        <v>80</v>
      </c>
      <c r="C40" s="24">
        <v>1900</v>
      </c>
      <c r="D40" s="24">
        <v>2000</v>
      </c>
      <c r="E40" s="43"/>
      <c r="F40" s="24">
        <v>900</v>
      </c>
      <c r="G40" s="24">
        <f t="shared" si="0"/>
        <v>3800000</v>
      </c>
      <c r="H40" s="25">
        <f t="shared" si="1"/>
        <v>4560000</v>
      </c>
    </row>
    <row r="41" spans="1:9" ht="17.25" x14ac:dyDescent="0.25">
      <c r="A41" s="86"/>
      <c r="B41" s="24" t="s">
        <v>81</v>
      </c>
      <c r="C41" s="24">
        <v>1800</v>
      </c>
      <c r="D41" s="24">
        <v>50</v>
      </c>
      <c r="E41" s="43"/>
      <c r="F41" s="24">
        <v>33</v>
      </c>
      <c r="G41" s="24">
        <f t="shared" si="0"/>
        <v>90000</v>
      </c>
      <c r="H41" s="25">
        <f t="shared" si="1"/>
        <v>108000</v>
      </c>
    </row>
    <row r="42" spans="1:9" ht="17.25" x14ac:dyDescent="0.25">
      <c r="A42" s="86"/>
      <c r="B42" s="24" t="s">
        <v>82</v>
      </c>
      <c r="C42" s="24">
        <v>1500</v>
      </c>
      <c r="D42" s="24">
        <v>600</v>
      </c>
      <c r="E42" s="43"/>
      <c r="F42" s="24">
        <v>144</v>
      </c>
      <c r="G42" s="24">
        <f t="shared" si="0"/>
        <v>900000</v>
      </c>
      <c r="H42" s="25">
        <f t="shared" si="1"/>
        <v>1080000</v>
      </c>
    </row>
    <row r="43" spans="1:9" ht="17.25" hidden="1" x14ac:dyDescent="0.25">
      <c r="A43" s="86"/>
      <c r="B43" s="87" t="s">
        <v>3</v>
      </c>
      <c r="C43" s="87"/>
      <c r="D43" s="40">
        <f>SUM(D33:D42)</f>
        <v>19050</v>
      </c>
      <c r="E43" s="44">
        <v>3065</v>
      </c>
      <c r="F43" s="39">
        <f>SUM(F33:F42)</f>
        <v>2975</v>
      </c>
      <c r="G43" s="31">
        <f>SUM(G33:G42)</f>
        <v>11864000</v>
      </c>
      <c r="H43" s="32">
        <f>SUM(H33:H42)</f>
        <v>14236800</v>
      </c>
    </row>
    <row r="44" spans="1:9" s="36" customFormat="1" ht="23.25" hidden="1" thickBot="1" x14ac:dyDescent="0.3">
      <c r="A44" s="78" t="s">
        <v>83</v>
      </c>
      <c r="B44" s="78"/>
      <c r="C44" s="78"/>
      <c r="D44" s="42">
        <f>D43+D32+D27+D12</f>
        <v>37072</v>
      </c>
      <c r="E44" s="45">
        <f t="shared" ref="E44:H44" si="3">E43+E32+E27+E12</f>
        <v>9375.5</v>
      </c>
      <c r="F44" s="42">
        <f t="shared" si="3"/>
        <v>9109</v>
      </c>
      <c r="G44" s="34">
        <f t="shared" si="3"/>
        <v>24423920</v>
      </c>
      <c r="H44" s="34">
        <f t="shared" si="3"/>
        <v>29308704</v>
      </c>
      <c r="I44" s="35"/>
    </row>
    <row r="45" spans="1:9" ht="23.25" customHeight="1" x14ac:dyDescent="0.25">
      <c r="A45" s="46"/>
      <c r="B45" s="21" t="s">
        <v>89</v>
      </c>
      <c r="C45" s="21">
        <v>1</v>
      </c>
      <c r="D45" s="46">
        <v>1</v>
      </c>
    </row>
  </sheetData>
  <mergeCells count="18">
    <mergeCell ref="B3:F3"/>
    <mergeCell ref="B2:F2"/>
    <mergeCell ref="A33:A43"/>
    <mergeCell ref="B43:C43"/>
    <mergeCell ref="A5:A7"/>
    <mergeCell ref="B5:B7"/>
    <mergeCell ref="C5:C7"/>
    <mergeCell ref="D5:D7"/>
    <mergeCell ref="E5:E7"/>
    <mergeCell ref="A44:C44"/>
    <mergeCell ref="G5:H6"/>
    <mergeCell ref="A8:A12"/>
    <mergeCell ref="B12:C12"/>
    <mergeCell ref="A13:A27"/>
    <mergeCell ref="B27:C27"/>
    <mergeCell ref="A28:A32"/>
    <mergeCell ref="B32:C32"/>
    <mergeCell ref="F5:F7"/>
  </mergeCells>
  <pageMargins left="0.2" right="0.2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2016-10-04T14:53:39Z</dcterms:modified>
</cp:coreProperties>
</file>