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'1'!$A$9:$F$67</definedName>
    <definedName name="_xlnm._FilterDatabase" localSheetId="1" hidden="1">'2'!$A$9:$G$149</definedName>
    <definedName name="_xlnm._FilterDatabase" localSheetId="3" hidden="1">'4'!$B$10:$K$42</definedName>
  </definedNames>
  <calcPr calcId="152511"/>
</workbook>
</file>

<file path=xl/calcChain.xml><?xml version="1.0" encoding="utf-8"?>
<calcChain xmlns="http://schemas.openxmlformats.org/spreadsheetml/2006/main">
  <c r="F58" i="6" l="1"/>
  <c r="F56" i="6"/>
  <c r="F36" i="6"/>
  <c r="F34" i="6"/>
  <c r="E58" i="5"/>
  <c r="E51" i="5"/>
  <c r="D45" i="7" l="1"/>
  <c r="C77" i="6" l="1"/>
  <c r="C75" i="6"/>
  <c r="E25" i="7"/>
  <c r="E14" i="7" s="1"/>
  <c r="G83" i="6"/>
  <c r="F83" i="6"/>
  <c r="E43" i="5"/>
  <c r="F43" i="5"/>
  <c r="B13" i="8" l="1"/>
  <c r="D49" i="7"/>
  <c r="D47" i="7"/>
  <c r="D95" i="6"/>
  <c r="G98" i="6"/>
  <c r="F98" i="6"/>
  <c r="F19" i="5"/>
  <c r="F18" i="5" s="1"/>
  <c r="E19" i="5"/>
  <c r="E18" i="5" s="1"/>
  <c r="H15" i="8" l="1"/>
  <c r="J15" i="8" s="1"/>
  <c r="J14" i="8" s="1"/>
  <c r="J13" i="8" s="1"/>
  <c r="E45" i="7"/>
  <c r="F59" i="5"/>
  <c r="F17" i="6" l="1"/>
  <c r="G17" i="6"/>
  <c r="F23" i="5"/>
  <c r="F22" i="5" s="1"/>
  <c r="F16" i="5" s="1"/>
  <c r="F14" i="5" s="1"/>
  <c r="E23" i="5"/>
  <c r="E22" i="5" s="1"/>
  <c r="E16" i="5" s="1"/>
  <c r="E14" i="5" s="1"/>
  <c r="J29" i="8" l="1"/>
  <c r="J28" i="8" s="1"/>
  <c r="F42" i="5" l="1"/>
  <c r="F40" i="5" s="1"/>
  <c r="J41" i="8" l="1"/>
  <c r="J40" i="8" s="1"/>
  <c r="J38" i="8"/>
  <c r="J39" i="8"/>
  <c r="J37" i="8"/>
  <c r="J32" i="8"/>
  <c r="J31" i="8"/>
  <c r="J30" i="8" s="1"/>
  <c r="E56" i="5"/>
  <c r="E54" i="5" s="1"/>
  <c r="E52" i="5" s="1"/>
  <c r="F56" i="5"/>
  <c r="F54" i="5" s="1"/>
  <c r="F52" i="5" s="1"/>
  <c r="E49" i="5"/>
  <c r="E48" i="5" s="1"/>
  <c r="F49" i="5"/>
  <c r="F48" i="5" s="1"/>
  <c r="J36" i="8" l="1"/>
  <c r="J35" i="8" s="1"/>
  <c r="J34" i="8" s="1"/>
  <c r="E46" i="5"/>
  <c r="F46" i="5"/>
  <c r="G113" i="6" l="1"/>
  <c r="C108" i="6"/>
  <c r="C106" i="6"/>
  <c r="H18" i="8" l="1"/>
  <c r="J18" i="8" s="1"/>
  <c r="J17" i="8" s="1"/>
  <c r="J16" i="8" s="1"/>
  <c r="J12" i="8" s="1"/>
  <c r="H22" i="8"/>
  <c r="J22" i="8" s="1"/>
  <c r="H25" i="8"/>
  <c r="J25" i="8" s="1"/>
  <c r="E66" i="7"/>
  <c r="E61" i="7"/>
  <c r="E51" i="7"/>
  <c r="E39" i="7" s="1"/>
  <c r="G142" i="6"/>
  <c r="G128" i="6"/>
  <c r="F128" i="6"/>
  <c r="F142" i="6"/>
  <c r="F35" i="5"/>
  <c r="F34" i="5" s="1"/>
  <c r="F31" i="5"/>
  <c r="F30" i="5" s="1"/>
  <c r="F28" i="5" s="1"/>
  <c r="F26" i="5" s="1"/>
  <c r="E31" i="5"/>
  <c r="E30" i="5" s="1"/>
  <c r="E55" i="7" l="1"/>
  <c r="J27" i="8"/>
  <c r="J26" i="8" s="1"/>
  <c r="E42" i="5"/>
  <c r="E40" i="5" s="1"/>
  <c r="E35" i="5"/>
  <c r="E34" i="5" s="1"/>
  <c r="E28" i="5" s="1"/>
  <c r="E26" i="5" s="1"/>
  <c r="F113" i="6"/>
  <c r="F38" i="5"/>
  <c r="F12" i="5" s="1"/>
  <c r="F10" i="5" s="1"/>
  <c r="J24" i="8" l="1"/>
  <c r="J23" i="8" s="1"/>
  <c r="J21" i="8" s="1"/>
  <c r="J20" i="8" s="1"/>
  <c r="J19" i="8" s="1"/>
  <c r="E38" i="5"/>
  <c r="E12" i="5" s="1"/>
  <c r="E10" i="5" s="1"/>
</calcChain>
</file>

<file path=xl/sharedStrings.xml><?xml version="1.0" encoding="utf-8"?>
<sst xmlns="http://schemas.openxmlformats.org/spreadsheetml/2006/main" count="432" uniqueCount="218">
  <si>
    <t>Հավելված N 1</t>
  </si>
  <si>
    <t>Հայաստանի Հանրապետության</t>
  </si>
  <si>
    <t>կառավարության աշխատակազմի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</si>
  <si>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</si>
  <si>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</si>
  <si>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</si>
  <si>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</si>
  <si>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</si>
  <si>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</si>
  <si>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</si>
  <si>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</si>
  <si>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</si>
  <si>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</si>
  <si>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</si>
  <si>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</si>
  <si>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</si>
  <si>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</si>
  <si>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</si>
  <si>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</si>
  <si>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</si>
  <si>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</si>
  <si>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</si>
  <si>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</si>
  <si>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</si>
  <si>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</si>
  <si>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</si>
  <si>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</si>
  <si>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</si>
  <si>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</si>
  <si>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</si>
  <si>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</si>
  <si>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</si>
  <si>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</si>
  <si>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</si>
  <si>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Մշակված չէ</t>
  </si>
  <si>
    <t>Ժամկետայնության</t>
  </si>
  <si>
    <t>Աղյուսակ  2</t>
  </si>
  <si>
    <t>Ինն ամիս</t>
  </si>
  <si>
    <t>03</t>
  </si>
  <si>
    <t>ԾՏ01</t>
  </si>
  <si>
    <t>ՀՀ 2017 թվականի պետական բյուջե    (հազար դրամ)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</si>
  <si>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</si>
  <si>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</si>
  <si>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02</t>
  </si>
  <si>
    <t>Արտահիվանդանոցային ծառայություններ</t>
  </si>
  <si>
    <t>Մասնագիտացված բժշկական ծառայություններ</t>
  </si>
  <si>
    <t>Ընդհանուր բնույթի այլ ծառայություններ</t>
  </si>
  <si>
    <t>Հիվանդանոցային ծառայություններ</t>
  </si>
  <si>
    <t>Մասնագիտացված հիվանդանոցային ծառայություններ</t>
  </si>
  <si>
    <t>Առողջապահություն (այլ դասերին չպատկանող)</t>
  </si>
  <si>
    <t>Առողջապահական հարակից ծառայություններ և ծրագրեր</t>
  </si>
  <si>
    <t>06</t>
  </si>
  <si>
    <t>1099 Արտահիվանդանոցային բւոժօգնության ծառայություններ</t>
  </si>
  <si>
    <t>Բնակչության առողջության պահպանում և բարելավում</t>
  </si>
  <si>
    <t>1.2.Տրանսֆերտներ</t>
  </si>
  <si>
    <t xml:space="preserve">Անցանկալի հղիությունների կանխարգելման նպատակով հակաբեղմնավորիչ ժամանակակից միջոցների մատչելիության ապահովում
</t>
  </si>
  <si>
    <t xml:space="preserve">Անցանկալի հղիությունների կանխարգելման նպատակով հակաբեղմնավորիչ ժամանակակից միջոցների ձեռքբերում և բաշխում
</t>
  </si>
  <si>
    <t>Շահառուների քանակը</t>
  </si>
  <si>
    <t>Տրանսֆերտի վճարման հաճախականությունը</t>
  </si>
  <si>
    <t>Ըստ դիմելիության</t>
  </si>
  <si>
    <t>Շահառուների ընտրության չափանիշները</t>
  </si>
  <si>
    <t>Բնակչության խոցելի խմբեր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</si>
  <si>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</si>
  <si>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</si>
  <si>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1099 Արտահիվանդանոցային բուժօգնության ծառայություններ</t>
  </si>
  <si>
    <t>Ծառայություն մատուցողի (մատուցողների) անվանումը</t>
  </si>
  <si>
    <t>ԱԾ11</t>
  </si>
  <si>
    <t>Տուբերկուլյոզի բժշկական օգնության ծառայություններ</t>
  </si>
  <si>
    <t>Տուբերկուլյոզի վաղ հայտնաբերմանն ուղղված ախտորոշիչ և այլ հետազոտություններ, հիվանդների բուժում և շարունակական հսկողության համալիր միջոցառումների իրականացում</t>
  </si>
  <si>
    <t>Տուբերկուլյոզի բժշկական օգնության գծով ծառայություններից օգտվելու դեպքերի թիվը</t>
  </si>
  <si>
    <t>ԱԾ16</t>
  </si>
  <si>
    <t>ԱԾ04</t>
  </si>
  <si>
    <t>1001 ՊԵտական քաղաքականության մշակման, ծրագրերի համակարգման և մոնիտորինգի ծրագիր</t>
  </si>
  <si>
    <t>Ծրագիրը նպաստում է ՀՀ նախարարության կողմից իրականացվող ծրագրերի գծով նախատեսված արդյունքների ապահովմանը</t>
  </si>
  <si>
    <t>Առողջապահական կազմակերպություններ, ԶԼՄ-ներ</t>
  </si>
  <si>
    <t>Պետական քաղաքականության մշակման, ծրագրերի համակարգման և մոնիտորինգի ծրագիր</t>
  </si>
  <si>
    <t>Ծրագրի նկարագրությունը</t>
  </si>
  <si>
    <t>Քաղաքականության մշակման և դրա կատարման համակարգման պետական ծրագրերի պլանավորման, մշակման, իրականացման և մոնիտորինգի (վերահսկման) ծառայություններ</t>
  </si>
  <si>
    <t>Վերջնական արդյունքի նկարագրությունը</t>
  </si>
  <si>
    <t>Ծառայություն մատուցողի անվանումը</t>
  </si>
  <si>
    <t>Առողջպահական կազմակերպություններ, ԶԼՄ-ներ</t>
  </si>
  <si>
    <t>Քաղաքականության միջոցառումներ. Ծառայություններ</t>
  </si>
  <si>
    <t xml:space="preserve">Արտահիվանդանոցային բուժօգնության ծառայություններ </t>
  </si>
  <si>
    <t xml:space="preserve">Հանրապետության բնակչության համար արտահիվանդանոցային բժշկական օգնության և ծառայությունների իրականացում, այդ թվում անվճար ամբուլատոր-պոլիկլինիկական բուժօգնության կազմակերպում առաջնային  (ամբուլատոր-պոլիկլինիկական ) օղակի բոլոր մակարդակներում, արտահիվանդանոցային անհետաձգելի բժշկական օգնության  և սպասարկում (շտապ բժշկական օգնություն), ստոմատոլոգիական բժշկական օգնության (բնակչության սոցիալապես անապահով  ու առանձին (հատուկ)  խմբերի համար) և արտահիվանդանոցային հարբժշկական այլ ծառայություններ: </t>
  </si>
  <si>
    <t xml:space="preserve">Բնակչության առողջության պահպանում և  բարելավում, արտահիվանդանոցային բուժօգնության  ծառայություններից օգտվելու իրավունքի ապահովում, հիվանդությունների վաղ հայտնաբերման և կանխարգելման ցուցանիշների աճ, բժշկական օգնության  որակի բարելավում, հիվանդանոցային դեպքերի աստիճանաբար կրճատում </t>
  </si>
  <si>
    <t>Քաղաքականության միջոցառումներ. Տրանսֆերտներ</t>
  </si>
  <si>
    <t>Անցանկալի հղիությունների կանխարգելման նպատակով հակաբեղմնավորիչ ժամանակակից միջոցների մատչելիության ապահովում</t>
  </si>
  <si>
    <t>Տրանսֆերտի նկարագրությունը</t>
  </si>
  <si>
    <t>Անցանկալի հղիությունների կանխարգելման նպատակով հակաբեղմնավորիչ ժամանակակից միջոցների ձեռքբերում և բաշխում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</si>
  <si>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</si>
  <si>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</si>
  <si>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</si>
  <si>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Հոգեկան և նարկոլոգիական հիվանդների բժշկական օգնության ծառայություններ</t>
  </si>
  <si>
    <t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t>
  </si>
  <si>
    <t>Առողջապահական կազմակերպություններ (հիվանդանոցներ)</t>
  </si>
  <si>
    <t>ԱԾ10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</si>
  <si>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</si>
  <si>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</si>
  <si>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</si>
  <si>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</si>
  <si>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</si>
  <si>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</si>
  <si>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</si>
  <si>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ԲԸԱՀ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</si>
  <si>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</si>
  <si>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</si>
  <si>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Խումբ 02</t>
  </si>
  <si>
    <t xml:space="preserve">Դաս 02   </t>
  </si>
  <si>
    <t>ՄԱՍ III.ԾԱՌԱՅՈՒԹՅՈՒՆՆԵՐ</t>
  </si>
  <si>
    <t>85121120/1</t>
  </si>
  <si>
    <t>ամբուլատոր-բժշկական ծառայություններ</t>
  </si>
  <si>
    <t>դրամ</t>
  </si>
  <si>
    <t>Խումբ 03</t>
  </si>
  <si>
    <t xml:space="preserve">Դաս 02 </t>
  </si>
  <si>
    <t>85111120/1</t>
  </si>
  <si>
    <t>հիվանդանոցների կողմից մատուցվող բժշկական ծառայություններ</t>
  </si>
  <si>
    <t>85111170/1</t>
  </si>
  <si>
    <t>հոգեբուժական հիվանդանոցների կողմից մատուցվող ծառայություններ</t>
  </si>
  <si>
    <t xml:space="preserve">Դաս 01 </t>
  </si>
  <si>
    <t>Հակաբեղմնավորիչ միջոցներ ստացողների թիվը</t>
  </si>
  <si>
    <t>Խումբ 06</t>
  </si>
  <si>
    <t>ՇՀ</t>
  </si>
  <si>
    <t>5.Հոգեկան և նարկոլոգիական հիվանդների բժշկական օգնության ծառայություններ</t>
  </si>
  <si>
    <t>3.Տուբերկուլյոզի բժշկական օգնության ծառայություններ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</si>
  <si>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</si>
  <si>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</si>
  <si>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</si>
  <si>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</si>
  <si>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</si>
  <si>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</si>
  <si>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</si>
  <si>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</si>
  <si>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Գումարը (հազար դրամ)</t>
  </si>
  <si>
    <t>1150 Հիվանդանոցային բուժօգնության ծրագիր</t>
  </si>
  <si>
    <t>Քաղաքականության միջոցառումներ</t>
  </si>
  <si>
    <t>08. Առողջ ապրելակերպի խթանման և հանրային իրազեկման ծառայություններ</t>
  </si>
  <si>
    <t>Առողջ ապրելակերպի խթանման և հանրային իրազեկման ծառայություններ</t>
  </si>
  <si>
    <t>ԱԾ17</t>
  </si>
  <si>
    <t xml:space="preserve">07. Անցանկալի հղիությունների կանխարգելման նպատակով հակաբեղմնավորիչ ժամանակակից միջոցների մատչելիության ապահովում </t>
  </si>
  <si>
    <t>04. Հոգեկան և նարկոլոգիական հիվանդների բժշկական օգնության ծառայություններ</t>
  </si>
  <si>
    <t>01. Տուբերկուլյոզի բժշկական օգնության ծառայություններ</t>
  </si>
  <si>
    <t xml:space="preserve">08. Անցանկալի հղիությունների կանխարգելման նպատակով հակաբեղմնավորիչ ժամանակակից միջոցների մատչելիության ապահովում </t>
  </si>
  <si>
    <t>Ամենամյա պետական նպատակային ծրագրերի շրջանակներում "Պետության կողմից երաշխավորված անվճար բժշկական օգնության և սպասարկման մասին" ՀՀ կառավարության որոշման և դրանից բխող՝ ՀՀ առողջապահության նախարարության կողմից մշակված և ընդունված նորմատիվային ակտերի լուսաբանման աշխատանքներ</t>
  </si>
  <si>
    <t>Ծրագիրը նպաստում է ՀՀ նախարարությունների կողմից իրականացվող ծրագրերի գծով նախատեսված արդյունքների ապահովմանը</t>
  </si>
  <si>
    <t>Պատրաստվող և մետրային հեռուսատեսությամբ՝ ուղիղ եթերի և ինտերակտիվ կապի միջոցներով հեռարձակվող առողջապահական հեռուստահաղորդումների (մեկ հաղորդումը միջինը 35 րոպեի հաշվարկով) թիվը</t>
  </si>
  <si>
    <t>Բնակչության առողջության պահպանման, բուժկանխարգելման, առողջության ոլորտի կառավարման հարցերի վերաբերյալ մշակված և մամուլում հրապարակված մեթոդական ձեռնարկների (16 էջի հաշվարկով) թիվը</t>
  </si>
  <si>
    <t>Հոգեկան և նարկոլոգիական հիվանդների բժշկական օգնության ծառայություններից օգտվելու դեպքերի թիվը</t>
  </si>
  <si>
    <t xml:space="preserve">01. Գործադիր իշխանության, պետական կառավարման հանրապետական և տարածքային կառավարման մարմինների պահպանում (նախարարությունների աշխատակազմերի մասով) </t>
  </si>
  <si>
    <t>Համակարգչային ծառայություններ</t>
  </si>
  <si>
    <t>Կապի ծառայություններ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</si>
  <si>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</si>
  <si>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</si>
  <si>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</si>
  <si>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</si>
  <si>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</si>
  <si>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</si>
  <si>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72211188/1</t>
  </si>
  <si>
    <t>հաղորդակցության համակարգչային ծրագրային փաթեթների մշակման ծառայություններ</t>
  </si>
  <si>
    <t xml:space="preserve"> 01.Գործադիր իշխանության, պետական կառավարման հանրապետական և տարածքային կառավարման մամինների պահպանում (նախարարությունների աշխատակազմերի մասով)</t>
  </si>
  <si>
    <t>64211260/1</t>
  </si>
  <si>
    <t>հեռախոսային կամուտատորների ծառայություններ</t>
  </si>
  <si>
    <t>ԲԸ</t>
  </si>
  <si>
    <t>Բաժին 11</t>
  </si>
  <si>
    <t>Խումբ 01</t>
  </si>
  <si>
    <t xml:space="preserve">Դաս 01    </t>
  </si>
  <si>
    <t>1. ՀՀ կառավարության պահուստային ֆոնդ</t>
  </si>
  <si>
    <t>ՄԱՍ I. ԱՊՐԱՆՔՆԵՐ</t>
  </si>
  <si>
    <t>հատ</t>
  </si>
  <si>
    <t>32421900/3</t>
  </si>
  <si>
    <t>32421900/2</t>
  </si>
  <si>
    <t>32421900/1</t>
  </si>
  <si>
    <t>հեռախոսային ցանցի սարքեր</t>
  </si>
  <si>
    <t xml:space="preserve">ՄԱՍ Բ: Կառավարչական հիմնարկի անմիջական գործունեության արդյունքները </t>
  </si>
  <si>
    <t xml:space="preserve">1. Անմիջականորեն մատուցվող ծառայությունների արդյունքային ցուցանիշները </t>
  </si>
  <si>
    <t>Առողջապահության ոլորտի պետական քաղաքականության մշակման, ծրագրերի համակարգման և մոնիտորինգի ծառայություններ</t>
  </si>
  <si>
    <t>Քաղաքականության մշակման և իրականացման, իրավական ակտերի նախագծերի մշակման, խորհրդատվության, ծրագրերի համակարգման, կանոնակարգման, առողջապահական, փորձագիտական, կազմակերպա-մեթոդական, գնման, մոնիտորինգի ծառայություններ</t>
  </si>
  <si>
    <t>Մատուցվող ծառայության վրա կատարվող ծախսը  (հազար դրամ)</t>
  </si>
  <si>
    <t xml:space="preserve">1001 Պետական քաղաքականության մշակման, ծրագրերի համակարգման և մոնիտորինգի ծրագիր </t>
  </si>
  <si>
    <t xml:space="preserve">Առողջապահական ծառայությունների որակի և մատչելիության բարձրացում, առողջապահական համակարգի գործունեության արդյունավետության բարձրացում </t>
  </si>
  <si>
    <t xml:space="preserve">Ծառայության մատուցողի (մատուցողների) անվանումը </t>
  </si>
  <si>
    <t>Վ. Ստեփանյան</t>
  </si>
  <si>
    <t>ԿՀ 01</t>
  </si>
  <si>
    <t>Ակտիվի անվանումը</t>
  </si>
  <si>
    <t>IP հեռախոսակապի սերվեր, ներքին համակարգ</t>
  </si>
  <si>
    <t>ՀՀ առողջապահության նախարարության աշխատակազմի հեռախոսակապի ապահովման նպատակով համակարգչային ծրագրի ձեռքբերում</t>
  </si>
  <si>
    <t xml:space="preserve">Ակտիվի ծառայության կանխատեսվող ժամկետը </t>
  </si>
  <si>
    <t xml:space="preserve">Տվյալ տարվա պետական բյուջեից ակտիվի ձեռբերման ծախսերը (հազար դրամ) </t>
  </si>
  <si>
    <t xml:space="preserve">Ակտիվի ընդհանուր արժեքը (հազար դրամ)  </t>
  </si>
  <si>
    <t xml:space="preserve">Տվյալ բյուջետային  տարվան նախորդող բյուջետային տարիների ընթացքում ակտիվի վրա կատարված ծախսերը  (հազար դրամ) </t>
  </si>
  <si>
    <t xml:space="preserve">Ակտիվն օգտագործող կազմակերպության անվանումը </t>
  </si>
  <si>
    <t>Փոխարինվող ակտիվների նկարագրությունը</t>
  </si>
  <si>
    <t xml:space="preserve">Ազդեցությունը կազմակերպության կարողությունների զարգացման վրա, մասնավորապես </t>
  </si>
  <si>
    <t xml:space="preserve">Ծախսային </t>
  </si>
  <si>
    <t>ԿՀ 02</t>
  </si>
  <si>
    <t>Վարչական սարքավորումներ</t>
  </si>
  <si>
    <t>ՀՀ առողջապահության նախարարության աշխատակազմի հեռախոսակապի ապահովման նպատակով անհրաժեշտ հեռախոսների ձեռքբերում</t>
  </si>
  <si>
    <t xml:space="preserve">Հեռախոսներ </t>
  </si>
  <si>
    <t>Հավելված N 3</t>
  </si>
  <si>
    <t>ղեկավար</t>
  </si>
  <si>
    <t>ինն ամիս</t>
  </si>
  <si>
    <t>ԿՀ01</t>
  </si>
  <si>
    <t>Ակտիվի նկարագրությունը</t>
  </si>
  <si>
    <t>ԿՀ02</t>
  </si>
  <si>
    <t>2.Հանրային սեփականության կառավարման արդյունքների ցուցանիշները</t>
  </si>
  <si>
    <t>2.1 Կարողությունների զարգացում</t>
  </si>
  <si>
    <t>2.1.1 Ֆիզիկական կապիտալ, կառավարչական հիմնարկի կողմից ուղղակիորեն օգտագործվող ակտիվներ (ակտիվների ձեռքբերում, կաուցում կամ հիմնանորոգւմ)</t>
  </si>
  <si>
    <t>Հեմոդիալիզի կարիք ունեցող հիվանդների բժշկական օգնության համալիր միջոցառումների իրականացում</t>
  </si>
  <si>
    <t>Հեմոդիալիզի անցկացման դեպքերի թիվը</t>
  </si>
  <si>
    <t>85111230/1</t>
  </si>
  <si>
    <t>հիվանդանոցային պայմաններում դիալիզի ծառայություններ</t>
  </si>
  <si>
    <t>«ՀԱՅԱՍՏԱՆԻ ՀԱՆՐԱՊԵՏՈՒԹՅԱՆ  2017 ԹՎԱԿԱՆԻ ՊԵՏԱԿԱՆ ԲՅՈՒՋԵԻ ՄԱՍԻՆ» ՀԱՅԱՍՏԱՆԻ ՀԱՆՐԱՊԵՏՈՒԹՅԱՆ ՕՐԵՆՔԻ N 1 ՀԱՎԵԼՎԱԾՈՒՄ ԿԱՏԱՐՎՈՂ ՎԵՐԱԲԱՇԽՈՒՄԸ ԵՎ 2016 ԹՎԱԿԱՆԻ ԴԵԿՏԵՄԲԵՐԻ 29-Ի N 1313-Ն ՈՐՈՇՄԱՆ N 5 ՀԱՎԵԼՎԱԾՈՒՄ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</si>
  <si>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11.9 ԱՂՅՈՒՍԱԿՈՒՄ ԿԱՏԱՐՎՈՂ ՓՈՓՈԽՈՒԹՅՈՒՆՆԵՐԸ ԵՎ ԼՐԱՑՈՒՄՆԵՐԸ</t>
  </si>
  <si>
    <t>ՀԱՅԱՍՏԱՆԻ ՀԱՆՐԱՊԵՏՈՒԹՅԱՆ ԿԱՌԱՎԱՐՈՒԹՅԱՆ 2016 ԹՎԱԿԱՆԻ ԴԵԿՏԵՄԲԵՐԻ 29-Ի N 1313-Ն ՈՐՈՇՄԱՆ N 11 ՀԱՎԵԼՎԱԾԻ N 12 ԱՂՅՈՒՍԱԿՈՒՄ ԿԱՏԱՐՎՈՂ ՓՈՓՈԽՈՒԹՅՈՒՆՆԵՐԸ ԵՎ ԼՐԱՑՈՒՄՆԵՐԸ</t>
  </si>
  <si>
    <t>ՀԱՅԱՍՏԱՆԻ ՀԱՆՐԱՊԵՏՈՒԹՅԱՆ ԿԱՌԱՎԱՐՈՒԹՅԱՆ 2016 ԹՎԱԿԱՆԻ ԴԵԿՏԵՄԲԵՐԻ 29-Ի N 1313-Ն ՈՐՈՇՄԱՆ N 12 ՀԱՎԵԼՎԱԾՈՒՄ ԿԱՏԱՐՎՈՂ ՓՈՓՈԽՈՒԹՅՈՒՆՆԵՐԸ ԵՎ ԼՐԱՑՈՒՄՆԵՐԸ</t>
  </si>
  <si>
    <t>72211122/1</t>
  </si>
  <si>
    <t xml:space="preserve">բժշկական համակարգչային ծրագրային փաթեթների մշակման ծառայություններ </t>
  </si>
  <si>
    <t>02. Հեմոդիալիզի և պերիտոնիալ դիալիզի անցկացման ծառայություններ</t>
  </si>
  <si>
    <t>Հեմոդիալիզի և պերիտոնիալ դիալիզի անցկացման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</si>
</sst>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_);\(#,##0.0\)"/>
    <numFmt numFmtId="165" formatCode="#,##0.0;\ \(#,##0.0\)"/>
    <numFmt numFmtId="166" formatCode="_-* #,##0_-;\-* #,##0_-;_-* &quot;-&quot;??_-;_-@_-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43" fontId="9" fillId="0" borderId="0" applyFont="0" applyFill="0" applyBorder="0" applyAlignment="0" applyProtection="0"/>
  </cellStyleXfs>
  <cellXfs count="256">
    <xf numFmtId="0" fontId="0" fillId="0" borderId="0" xfId="0"/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center" vertical="center" wrapText="1"/>
    </xf>
    <xf numFmtId="4" fontId="5" fillId="4" borderId="12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vertical="center" wrapText="1"/>
    </xf>
    <xf numFmtId="0" fontId="8" fillId="2" borderId="12" xfId="0" applyFont="1" applyFill="1" applyBorder="1"/>
    <xf numFmtId="0" fontId="8" fillId="2" borderId="12" xfId="0" applyFont="1" applyFill="1" applyBorder="1" applyAlignment="1">
      <alignment horizontal="left" vertical="center" wrapText="1" indent="2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 wrapText="1" indent="5"/>
    </xf>
    <xf numFmtId="0" fontId="1" fillId="2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" fillId="2" borderId="26" xfId="0" applyFont="1" applyFill="1" applyBorder="1" applyAlignment="1">
      <alignment horizontal="center" vertical="center" wrapText="1"/>
    </xf>
    <xf numFmtId="165" fontId="1" fillId="2" borderId="1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1" fillId="2" borderId="20" xfId="0" applyFont="1" applyFill="1" applyBorder="1"/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9" xfId="0" applyFont="1" applyFill="1" applyBorder="1" applyAlignment="1">
      <alignment vertical="top" wrapText="1"/>
    </xf>
    <xf numFmtId="0" fontId="1" fillId="2" borderId="12" xfId="0" applyFont="1" applyFill="1" applyBorder="1"/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17" xfId="0" applyFont="1" applyFill="1" applyBorder="1" applyAlignment="1">
      <alignment horizontal="center" wrapText="1"/>
    </xf>
    <xf numFmtId="0" fontId="13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2" applyFont="1" applyFill="1"/>
    <xf numFmtId="165" fontId="6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top" wrapText="1"/>
    </xf>
    <xf numFmtId="167" fontId="4" fillId="2" borderId="0" xfId="0" applyNumberFormat="1" applyFont="1" applyFill="1"/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6" fontId="1" fillId="2" borderId="0" xfId="2" applyNumberFormat="1" applyFont="1" applyFill="1"/>
    <xf numFmtId="0" fontId="2" fillId="2" borderId="0" xfId="0" applyFont="1" applyFill="1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vertical="center" wrapText="1"/>
    </xf>
    <xf numFmtId="165" fontId="10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1" fillId="2" borderId="20" xfId="0" applyFont="1" applyFill="1" applyBorder="1"/>
    <xf numFmtId="0" fontId="1" fillId="2" borderId="17" xfId="0" applyFont="1" applyFill="1" applyBorder="1"/>
    <xf numFmtId="0" fontId="1" fillId="2" borderId="21" xfId="0" applyFont="1" applyFill="1" applyBorder="1"/>
    <xf numFmtId="0" fontId="3" fillId="2" borderId="22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20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14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5" fillId="2" borderId="26" xfId="0" applyNumberFormat="1" applyFont="1" applyFill="1" applyBorder="1" applyAlignment="1">
      <alignment horizontal="center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vertical="center" wrapText="1"/>
    </xf>
    <xf numFmtId="49" fontId="6" fillId="2" borderId="14" xfId="0" applyNumberFormat="1" applyFont="1" applyFill="1" applyBorder="1" applyAlignment="1">
      <alignment vertical="center" wrapText="1"/>
    </xf>
    <xf numFmtId="49" fontId="6" fillId="2" borderId="15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D11" sqref="D11"/>
    </sheetView>
  </sheetViews>
  <sheetFormatPr defaultRowHeight="17.25" x14ac:dyDescent="0.3"/>
  <cols>
    <col min="1" max="1" width="10.42578125" style="8" customWidth="1"/>
    <col min="2" max="3" width="9.140625" style="8"/>
    <col min="4" max="4" width="80.140625" style="8" customWidth="1"/>
    <col min="5" max="6" width="23.42578125" style="8" customWidth="1"/>
    <col min="7" max="7" width="9.140625" style="75"/>
    <col min="8" max="8" width="10.5703125" style="75" bestFit="1" customWidth="1"/>
    <col min="9" max="9" width="13.7109375" style="75" bestFit="1" customWidth="1"/>
    <col min="10" max="16384" width="9.140625" style="75"/>
  </cols>
  <sheetData>
    <row r="1" spans="1:6" x14ac:dyDescent="0.3">
      <c r="A1" s="74"/>
      <c r="B1" s="75"/>
      <c r="C1" s="75"/>
      <c r="D1" s="76"/>
      <c r="E1" s="76"/>
      <c r="F1" s="78" t="s">
        <v>0</v>
      </c>
    </row>
    <row r="2" spans="1:6" x14ac:dyDescent="0.3">
      <c r="A2" s="74"/>
      <c r="B2" s="77"/>
      <c r="C2" s="75"/>
      <c r="D2" s="76"/>
      <c r="E2" s="76"/>
      <c r="F2" s="78" t="s">
        <v>6</v>
      </c>
    </row>
    <row r="3" spans="1:6" x14ac:dyDescent="0.3">
      <c r="A3" s="74"/>
      <c r="B3" s="77"/>
      <c r="C3" s="75"/>
      <c r="D3" s="139" t="s">
        <v>41</v>
      </c>
      <c r="E3" s="139"/>
      <c r="F3" s="139"/>
    </row>
    <row r="4" spans="1:6" x14ac:dyDescent="0.3">
      <c r="A4" s="74"/>
      <c r="B4" s="77"/>
      <c r="C4" s="75"/>
      <c r="D4" s="78"/>
      <c r="E4" s="78"/>
      <c r="F4" s="78"/>
    </row>
    <row r="5" spans="1:6" ht="54" customHeight="1" x14ac:dyDescent="0.3">
      <c r="A5" s="140" t="s">
        <v>210</v>
      </c>
      <c r="B5" s="140"/>
      <c r="C5" s="140"/>
      <c r="D5" s="140"/>
      <c r="E5" s="140"/>
      <c r="F5" s="140"/>
    </row>
    <row r="6" spans="1:6" x14ac:dyDescent="0.3">
      <c r="A6" s="75"/>
      <c r="B6" s="75"/>
      <c r="C6" s="75"/>
      <c r="D6" s="75"/>
      <c r="E6" s="75"/>
      <c r="F6" s="79"/>
    </row>
    <row r="7" spans="1:6" ht="78.75" customHeight="1" x14ac:dyDescent="0.3">
      <c r="A7" s="135" t="s">
        <v>7</v>
      </c>
      <c r="B7" s="135" t="s">
        <v>8</v>
      </c>
      <c r="C7" s="135" t="s">
        <v>9</v>
      </c>
      <c r="D7" s="137" t="s">
        <v>42</v>
      </c>
      <c r="E7" s="141" t="s">
        <v>29</v>
      </c>
      <c r="F7" s="142"/>
    </row>
    <row r="8" spans="1:6" x14ac:dyDescent="0.3">
      <c r="A8" s="136"/>
      <c r="B8" s="136"/>
      <c r="C8" s="136"/>
      <c r="D8" s="138"/>
      <c r="E8" s="44" t="s">
        <v>37</v>
      </c>
      <c r="F8" s="45" t="s">
        <v>4</v>
      </c>
    </row>
    <row r="9" spans="1:6" x14ac:dyDescent="0.3">
      <c r="A9" s="7">
        <v>1</v>
      </c>
      <c r="B9" s="7">
        <v>2</v>
      </c>
      <c r="C9" s="7">
        <v>3</v>
      </c>
      <c r="D9" s="46">
        <v>4</v>
      </c>
      <c r="E9" s="6">
        <v>5</v>
      </c>
      <c r="F9" s="7">
        <v>6</v>
      </c>
    </row>
    <row r="10" spans="1:6" s="80" customFormat="1" ht="22.5" customHeight="1" x14ac:dyDescent="0.35">
      <c r="A10" s="123"/>
      <c r="B10" s="123"/>
      <c r="C10" s="123"/>
      <c r="D10" s="124" t="s">
        <v>10</v>
      </c>
      <c r="E10" s="93">
        <f>+ROUND(E12+E52,1)</f>
        <v>0</v>
      </c>
      <c r="F10" s="93">
        <f>+ROUND(F12+F52,1)</f>
        <v>0</v>
      </c>
    </row>
    <row r="11" spans="1:6" x14ac:dyDescent="0.3">
      <c r="A11" s="47"/>
      <c r="B11" s="47"/>
      <c r="C11" s="48"/>
      <c r="D11" s="65" t="s">
        <v>5</v>
      </c>
      <c r="E11" s="91"/>
      <c r="F11" s="92"/>
    </row>
    <row r="12" spans="1:6" x14ac:dyDescent="0.3">
      <c r="A12" s="60" t="s">
        <v>12</v>
      </c>
      <c r="B12" s="61"/>
      <c r="C12" s="62"/>
      <c r="D12" s="67" t="s">
        <v>11</v>
      </c>
      <c r="E12" s="93">
        <f>E14+E26+E38</f>
        <v>-10051</v>
      </c>
      <c r="F12" s="93">
        <f>F14+F26+F38</f>
        <v>-12989.8</v>
      </c>
    </row>
    <row r="13" spans="1:6" x14ac:dyDescent="0.3">
      <c r="A13" s="50"/>
      <c r="B13" s="50"/>
      <c r="C13" s="51"/>
      <c r="D13" s="65" t="s">
        <v>5</v>
      </c>
      <c r="E13" s="91"/>
      <c r="F13" s="92"/>
    </row>
    <row r="14" spans="1:6" x14ac:dyDescent="0.3">
      <c r="A14" s="50"/>
      <c r="B14" s="49" t="s">
        <v>43</v>
      </c>
      <c r="C14" s="51"/>
      <c r="D14" s="25" t="s">
        <v>44</v>
      </c>
      <c r="E14" s="90">
        <f>E16</f>
        <v>122080</v>
      </c>
      <c r="F14" s="90">
        <f>F16</f>
        <v>176000</v>
      </c>
    </row>
    <row r="15" spans="1:6" x14ac:dyDescent="0.3">
      <c r="A15" s="50"/>
      <c r="B15" s="50"/>
      <c r="C15" s="51"/>
      <c r="D15" s="25" t="s">
        <v>5</v>
      </c>
      <c r="E15" s="91"/>
      <c r="F15" s="92"/>
    </row>
    <row r="16" spans="1:6" x14ac:dyDescent="0.3">
      <c r="A16" s="50"/>
      <c r="B16" s="50"/>
      <c r="C16" s="52" t="s">
        <v>43</v>
      </c>
      <c r="D16" s="65" t="s">
        <v>45</v>
      </c>
      <c r="E16" s="90">
        <f>+E22+E18</f>
        <v>122080</v>
      </c>
      <c r="F16" s="90">
        <f>+F22+F18</f>
        <v>176000</v>
      </c>
    </row>
    <row r="17" spans="1:6" x14ac:dyDescent="0.3">
      <c r="A17" s="47"/>
      <c r="B17" s="47"/>
      <c r="C17" s="48"/>
      <c r="D17" s="25" t="s">
        <v>5</v>
      </c>
      <c r="E17" s="91"/>
      <c r="F17" s="92"/>
    </row>
    <row r="18" spans="1:6" ht="34.5" x14ac:dyDescent="0.3">
      <c r="A18" s="47"/>
      <c r="B18" s="47"/>
      <c r="C18" s="48"/>
      <c r="D18" s="65" t="s">
        <v>216</v>
      </c>
      <c r="E18" s="90">
        <f>+E19</f>
        <v>142490</v>
      </c>
      <c r="F18" s="90">
        <f>+F19</f>
        <v>216820</v>
      </c>
    </row>
    <row r="19" spans="1:6" x14ac:dyDescent="0.3">
      <c r="A19" s="53"/>
      <c r="B19" s="53"/>
      <c r="C19" s="54"/>
      <c r="D19" s="26" t="s">
        <v>14</v>
      </c>
      <c r="E19" s="90">
        <f>+E21</f>
        <v>142490</v>
      </c>
      <c r="F19" s="90">
        <f>+F21</f>
        <v>216820</v>
      </c>
    </row>
    <row r="20" spans="1:6" x14ac:dyDescent="0.3">
      <c r="A20" s="55"/>
      <c r="B20" s="55"/>
      <c r="C20" s="55"/>
      <c r="D20" s="26" t="s">
        <v>124</v>
      </c>
      <c r="E20" s="90"/>
      <c r="F20" s="90"/>
    </row>
    <row r="21" spans="1:6" x14ac:dyDescent="0.3">
      <c r="A21" s="37"/>
      <c r="B21" s="38"/>
      <c r="C21" s="56"/>
      <c r="D21" s="28" t="s">
        <v>46</v>
      </c>
      <c r="E21" s="90">
        <v>142490</v>
      </c>
      <c r="F21" s="90">
        <v>216820</v>
      </c>
    </row>
    <row r="22" spans="1:6" ht="51.75" x14ac:dyDescent="0.3">
      <c r="A22" s="37"/>
      <c r="B22" s="38"/>
      <c r="C22" s="56"/>
      <c r="D22" s="29" t="s">
        <v>141</v>
      </c>
      <c r="E22" s="90">
        <f>+E23</f>
        <v>-20410</v>
      </c>
      <c r="F22" s="90">
        <f>+F23</f>
        <v>-40820</v>
      </c>
    </row>
    <row r="23" spans="1:6" x14ac:dyDescent="0.3">
      <c r="A23" s="38"/>
      <c r="B23" s="37"/>
      <c r="C23" s="56"/>
      <c r="D23" s="26" t="s">
        <v>14</v>
      </c>
      <c r="E23" s="90">
        <f>+E25</f>
        <v>-20410</v>
      </c>
      <c r="F23" s="90">
        <f>+F25</f>
        <v>-40820</v>
      </c>
    </row>
    <row r="24" spans="1:6" x14ac:dyDescent="0.3">
      <c r="A24" s="38"/>
      <c r="B24" s="37"/>
      <c r="C24" s="56"/>
      <c r="D24" s="26" t="s">
        <v>124</v>
      </c>
      <c r="E24" s="90"/>
      <c r="F24" s="90"/>
    </row>
    <row r="25" spans="1:6" x14ac:dyDescent="0.3">
      <c r="A25" s="38"/>
      <c r="B25" s="37"/>
      <c r="C25" s="56"/>
      <c r="D25" s="28" t="s">
        <v>46</v>
      </c>
      <c r="E25" s="90">
        <v>-20410</v>
      </c>
      <c r="F25" s="90">
        <v>-40820</v>
      </c>
    </row>
    <row r="26" spans="1:6" x14ac:dyDescent="0.3">
      <c r="A26" s="42"/>
      <c r="B26" s="58" t="s">
        <v>38</v>
      </c>
      <c r="C26" s="57"/>
      <c r="D26" s="25" t="s">
        <v>47</v>
      </c>
      <c r="E26" s="90">
        <f>+E28</f>
        <v>-122080</v>
      </c>
      <c r="F26" s="90">
        <f>+F28</f>
        <v>-176000</v>
      </c>
    </row>
    <row r="27" spans="1:6" x14ac:dyDescent="0.3">
      <c r="A27" s="42"/>
      <c r="B27" s="58"/>
      <c r="C27" s="57"/>
      <c r="D27" s="25" t="s">
        <v>5</v>
      </c>
      <c r="E27" s="90"/>
      <c r="F27" s="90"/>
    </row>
    <row r="28" spans="1:6" x14ac:dyDescent="0.3">
      <c r="A28" s="42"/>
      <c r="B28" s="58"/>
      <c r="C28" s="37" t="s">
        <v>43</v>
      </c>
      <c r="D28" s="30" t="s">
        <v>48</v>
      </c>
      <c r="E28" s="90">
        <f>E30+E34</f>
        <v>-122080</v>
      </c>
      <c r="F28" s="90">
        <f>F30+F34</f>
        <v>-176000</v>
      </c>
    </row>
    <row r="29" spans="1:6" x14ac:dyDescent="0.3">
      <c r="A29" s="42"/>
      <c r="B29" s="59"/>
      <c r="C29" s="66"/>
      <c r="D29" s="25" t="s">
        <v>5</v>
      </c>
      <c r="E29" s="90"/>
      <c r="F29" s="90"/>
    </row>
    <row r="30" spans="1:6" x14ac:dyDescent="0.3">
      <c r="A30" s="42"/>
      <c r="B30" s="59"/>
      <c r="C30" s="66"/>
      <c r="D30" s="30" t="s">
        <v>140</v>
      </c>
      <c r="E30" s="90">
        <f>+E31</f>
        <v>-38080</v>
      </c>
      <c r="F30" s="90">
        <f>+F31</f>
        <v>-56000</v>
      </c>
    </row>
    <row r="31" spans="1:6" x14ac:dyDescent="0.3">
      <c r="A31" s="42"/>
      <c r="B31" s="59"/>
      <c r="C31" s="66"/>
      <c r="D31" s="26" t="s">
        <v>14</v>
      </c>
      <c r="E31" s="90">
        <f>+E33</f>
        <v>-38080</v>
      </c>
      <c r="F31" s="90">
        <f>+F33</f>
        <v>-56000</v>
      </c>
    </row>
    <row r="32" spans="1:6" x14ac:dyDescent="0.3">
      <c r="A32" s="42"/>
      <c r="B32" s="59"/>
      <c r="C32" s="66"/>
      <c r="D32" s="26" t="s">
        <v>124</v>
      </c>
      <c r="E32" s="90"/>
      <c r="F32" s="90"/>
    </row>
    <row r="33" spans="1:6" x14ac:dyDescent="0.3">
      <c r="A33" s="42"/>
      <c r="B33" s="59"/>
      <c r="C33" s="66"/>
      <c r="D33" s="28" t="s">
        <v>46</v>
      </c>
      <c r="E33" s="90">
        <v>-38080</v>
      </c>
      <c r="F33" s="90">
        <v>-56000</v>
      </c>
    </row>
    <row r="34" spans="1:6" ht="34.5" x14ac:dyDescent="0.3">
      <c r="A34" s="42"/>
      <c r="B34" s="59"/>
      <c r="C34" s="66"/>
      <c r="D34" s="30" t="s">
        <v>139</v>
      </c>
      <c r="E34" s="90">
        <f>+E35</f>
        <v>-84000</v>
      </c>
      <c r="F34" s="90">
        <f>+F35</f>
        <v>-120000</v>
      </c>
    </row>
    <row r="35" spans="1:6" x14ac:dyDescent="0.3">
      <c r="A35" s="42"/>
      <c r="B35" s="59"/>
      <c r="C35" s="66"/>
      <c r="D35" s="26" t="s">
        <v>14</v>
      </c>
      <c r="E35" s="90">
        <f>+E37</f>
        <v>-84000</v>
      </c>
      <c r="F35" s="90">
        <f>+F37</f>
        <v>-120000</v>
      </c>
    </row>
    <row r="36" spans="1:6" x14ac:dyDescent="0.3">
      <c r="A36" s="42"/>
      <c r="B36" s="59"/>
      <c r="C36" s="66"/>
      <c r="D36" s="26" t="s">
        <v>124</v>
      </c>
      <c r="E36" s="90"/>
      <c r="F36" s="90"/>
    </row>
    <row r="37" spans="1:6" x14ac:dyDescent="0.3">
      <c r="A37" s="42"/>
      <c r="B37" s="59"/>
      <c r="C37" s="66"/>
      <c r="D37" s="28" t="s">
        <v>46</v>
      </c>
      <c r="E37" s="90">
        <v>-84000</v>
      </c>
      <c r="F37" s="90">
        <v>-120000</v>
      </c>
    </row>
    <row r="38" spans="1:6" x14ac:dyDescent="0.3">
      <c r="A38" s="42"/>
      <c r="B38" s="58" t="s">
        <v>51</v>
      </c>
      <c r="C38" s="66"/>
      <c r="D38" s="27" t="s">
        <v>49</v>
      </c>
      <c r="E38" s="90">
        <f>E40+E46</f>
        <v>-10051</v>
      </c>
      <c r="F38" s="90">
        <f>F40+F46</f>
        <v>-12989.8</v>
      </c>
    </row>
    <row r="39" spans="1:6" x14ac:dyDescent="0.3">
      <c r="A39" s="42"/>
      <c r="B39" s="70"/>
      <c r="C39" s="66"/>
      <c r="D39" s="27" t="s">
        <v>5</v>
      </c>
      <c r="E39" s="94"/>
      <c r="F39" s="90"/>
    </row>
    <row r="40" spans="1:6" x14ac:dyDescent="0.3">
      <c r="A40" s="42"/>
      <c r="B40" s="70"/>
      <c r="C40" s="43" t="s">
        <v>13</v>
      </c>
      <c r="D40" s="27" t="s">
        <v>50</v>
      </c>
      <c r="E40" s="90">
        <f>+E42</f>
        <v>-7885</v>
      </c>
      <c r="F40" s="90">
        <f>+F42</f>
        <v>-8500</v>
      </c>
    </row>
    <row r="41" spans="1:6" x14ac:dyDescent="0.3">
      <c r="A41" s="42"/>
      <c r="B41" s="70"/>
      <c r="C41" s="66"/>
      <c r="D41" s="27" t="s">
        <v>5</v>
      </c>
      <c r="E41" s="94"/>
      <c r="F41" s="90"/>
    </row>
    <row r="42" spans="1:6" ht="34.5" x14ac:dyDescent="0.3">
      <c r="A42" s="42"/>
      <c r="B42" s="70"/>
      <c r="C42" s="66"/>
      <c r="D42" s="27" t="s">
        <v>135</v>
      </c>
      <c r="E42" s="90">
        <f>+E43</f>
        <v>-7885</v>
      </c>
      <c r="F42" s="90">
        <f>+F43</f>
        <v>-8500</v>
      </c>
    </row>
    <row r="43" spans="1:6" x14ac:dyDescent="0.3">
      <c r="A43" s="42"/>
      <c r="B43" s="70"/>
      <c r="C43" s="66"/>
      <c r="D43" s="26" t="s">
        <v>14</v>
      </c>
      <c r="E43" s="90">
        <f>+E45</f>
        <v>-7885</v>
      </c>
      <c r="F43" s="90">
        <f>+F45</f>
        <v>-8500</v>
      </c>
    </row>
    <row r="44" spans="1:6" x14ac:dyDescent="0.3">
      <c r="A44" s="42"/>
      <c r="B44" s="70"/>
      <c r="C44" s="66"/>
      <c r="D44" s="26" t="s">
        <v>124</v>
      </c>
      <c r="E44" s="94"/>
      <c r="F44" s="90"/>
    </row>
    <row r="45" spans="1:6" x14ac:dyDescent="0.3">
      <c r="A45" s="42"/>
      <c r="B45" s="70"/>
      <c r="C45" s="66"/>
      <c r="D45" s="28" t="s">
        <v>148</v>
      </c>
      <c r="E45" s="90">
        <v>-7885</v>
      </c>
      <c r="F45" s="90">
        <v>-8500</v>
      </c>
    </row>
    <row r="46" spans="1:6" x14ac:dyDescent="0.3">
      <c r="A46" s="42"/>
      <c r="B46" s="70"/>
      <c r="C46" s="43" t="s">
        <v>43</v>
      </c>
      <c r="D46" s="27" t="s">
        <v>49</v>
      </c>
      <c r="E46" s="90">
        <f>+E48</f>
        <v>-2166</v>
      </c>
      <c r="F46" s="90">
        <f>+F48</f>
        <v>-4489.8</v>
      </c>
    </row>
    <row r="47" spans="1:6" x14ac:dyDescent="0.3">
      <c r="A47" s="42"/>
      <c r="B47" s="70"/>
      <c r="C47" s="66"/>
      <c r="D47" s="27" t="s">
        <v>5</v>
      </c>
      <c r="E47" s="94"/>
      <c r="F47" s="90"/>
    </row>
    <row r="48" spans="1:6" ht="51.75" x14ac:dyDescent="0.3">
      <c r="A48" s="42"/>
      <c r="B48" s="70"/>
      <c r="C48" s="66"/>
      <c r="D48" s="27" t="s">
        <v>147</v>
      </c>
      <c r="E48" s="90">
        <f>+E49</f>
        <v>-2166</v>
      </c>
      <c r="F48" s="90">
        <f>+F49</f>
        <v>-4489.8</v>
      </c>
    </row>
    <row r="49" spans="1:6" x14ac:dyDescent="0.3">
      <c r="A49" s="42"/>
      <c r="B49" s="70"/>
      <c r="C49" s="66"/>
      <c r="D49" s="26" t="s">
        <v>14</v>
      </c>
      <c r="E49" s="90">
        <f t="shared" ref="E49:F49" si="0">+E51</f>
        <v>-2166</v>
      </c>
      <c r="F49" s="90">
        <f t="shared" si="0"/>
        <v>-4489.8</v>
      </c>
    </row>
    <row r="50" spans="1:6" x14ac:dyDescent="0.3">
      <c r="A50" s="42"/>
      <c r="B50" s="70"/>
      <c r="C50" s="66"/>
      <c r="D50" s="26" t="s">
        <v>124</v>
      </c>
      <c r="E50" s="94"/>
      <c r="F50" s="90"/>
    </row>
    <row r="51" spans="1:6" x14ac:dyDescent="0.3">
      <c r="A51" s="42"/>
      <c r="B51" s="70"/>
      <c r="C51" s="66"/>
      <c r="D51" s="26" t="s">
        <v>149</v>
      </c>
      <c r="E51" s="95">
        <f>-2200+34</f>
        <v>-2166</v>
      </c>
      <c r="F51" s="95">
        <v>-4489.8</v>
      </c>
    </row>
    <row r="52" spans="1:6" x14ac:dyDescent="0.3">
      <c r="A52" s="63" t="s">
        <v>150</v>
      </c>
      <c r="B52" s="64"/>
      <c r="C52" s="64"/>
      <c r="D52" s="67" t="s">
        <v>151</v>
      </c>
      <c r="E52" s="93">
        <f t="shared" ref="E52:F52" si="1">E54</f>
        <v>10051</v>
      </c>
      <c r="F52" s="93">
        <f t="shared" si="1"/>
        <v>12989.8</v>
      </c>
    </row>
    <row r="53" spans="1:6" x14ac:dyDescent="0.3">
      <c r="A53" s="37"/>
      <c r="B53" s="38"/>
      <c r="C53" s="38"/>
      <c r="D53" s="26" t="s">
        <v>124</v>
      </c>
      <c r="E53" s="95"/>
      <c r="F53" s="95"/>
    </row>
    <row r="54" spans="1:6" x14ac:dyDescent="0.3">
      <c r="A54" s="38"/>
      <c r="B54" s="37" t="s">
        <v>13</v>
      </c>
      <c r="C54" s="38"/>
      <c r="D54" s="65" t="s">
        <v>152</v>
      </c>
      <c r="E54" s="90">
        <f t="shared" ref="E54:F54" si="2">E56</f>
        <v>10051</v>
      </c>
      <c r="F54" s="90">
        <f t="shared" si="2"/>
        <v>12989.8</v>
      </c>
    </row>
    <row r="55" spans="1:6" x14ac:dyDescent="0.3">
      <c r="A55" s="38"/>
      <c r="B55" s="37"/>
      <c r="C55" s="38"/>
      <c r="D55" s="26" t="s">
        <v>124</v>
      </c>
      <c r="E55" s="95"/>
      <c r="F55" s="95"/>
    </row>
    <row r="56" spans="1:6" x14ac:dyDescent="0.3">
      <c r="A56" s="70"/>
      <c r="B56" s="70"/>
      <c r="C56" s="37" t="s">
        <v>13</v>
      </c>
      <c r="D56" s="70" t="s">
        <v>153</v>
      </c>
      <c r="E56" s="90">
        <f t="shared" ref="E56:F56" si="3">E58</f>
        <v>10051</v>
      </c>
      <c r="F56" s="90">
        <f t="shared" si="3"/>
        <v>12989.8</v>
      </c>
    </row>
    <row r="57" spans="1:6" x14ac:dyDescent="0.3">
      <c r="A57" s="39"/>
      <c r="B57" s="39"/>
      <c r="C57" s="39"/>
      <c r="D57" s="40" t="s">
        <v>5</v>
      </c>
      <c r="E57" s="95"/>
      <c r="F57" s="95"/>
    </row>
    <row r="58" spans="1:6" x14ac:dyDescent="0.3">
      <c r="A58" s="42"/>
      <c r="B58" s="70"/>
      <c r="C58" s="70"/>
      <c r="D58" s="41" t="s">
        <v>154</v>
      </c>
      <c r="E58" s="96">
        <f>+E59</f>
        <v>10051</v>
      </c>
      <c r="F58" s="96">
        <v>12989.8</v>
      </c>
    </row>
    <row r="59" spans="1:6" x14ac:dyDescent="0.3">
      <c r="A59" s="42"/>
      <c r="B59" s="70"/>
      <c r="C59" s="70"/>
      <c r="D59" s="70" t="s">
        <v>155</v>
      </c>
      <c r="E59" s="90">
        <v>10051</v>
      </c>
      <c r="F59" s="90">
        <f>+F58</f>
        <v>12989.8</v>
      </c>
    </row>
    <row r="60" spans="1:6" x14ac:dyDescent="0.3">
      <c r="A60" s="77"/>
      <c r="B60" s="75"/>
      <c r="C60" s="75"/>
      <c r="D60" s="75"/>
      <c r="E60" s="75"/>
      <c r="F60" s="75"/>
    </row>
    <row r="61" spans="1:6" x14ac:dyDescent="0.3">
      <c r="A61" s="75"/>
      <c r="B61" s="81"/>
      <c r="C61" s="68" t="s">
        <v>1</v>
      </c>
      <c r="D61" s="75"/>
      <c r="E61" s="75"/>
      <c r="F61" s="75"/>
    </row>
    <row r="62" spans="1:6" x14ac:dyDescent="0.3">
      <c r="A62" s="75"/>
      <c r="B62" s="81"/>
      <c r="C62" s="68" t="s">
        <v>2</v>
      </c>
      <c r="D62" s="75"/>
      <c r="E62" s="75"/>
      <c r="F62" s="75"/>
    </row>
    <row r="63" spans="1:6" x14ac:dyDescent="0.3">
      <c r="A63" s="75"/>
      <c r="B63" s="81"/>
      <c r="C63" s="68" t="s">
        <v>198</v>
      </c>
      <c r="D63" s="75"/>
      <c r="E63" s="82" t="s">
        <v>180</v>
      </c>
      <c r="F63" s="75"/>
    </row>
    <row r="64" spans="1:6" x14ac:dyDescent="0.3">
      <c r="A64" s="75"/>
      <c r="B64" s="75"/>
      <c r="C64" s="75"/>
      <c r="D64" s="75"/>
      <c r="E64" s="75"/>
      <c r="F64" s="75"/>
    </row>
    <row r="66" spans="5:6" x14ac:dyDescent="0.3">
      <c r="E66" s="89"/>
      <c r="F66" s="89"/>
    </row>
    <row r="67" spans="5:6" x14ac:dyDescent="0.3">
      <c r="E67" s="89"/>
      <c r="F67" s="89"/>
    </row>
    <row r="68" spans="5:6" x14ac:dyDescent="0.3">
      <c r="E68" s="89"/>
      <c r="F68" s="89"/>
    </row>
  </sheetData>
  <autoFilter ref="A9:F67"/>
  <mergeCells count="7">
    <mergeCell ref="B7:B8"/>
    <mergeCell ref="C7:C8"/>
    <mergeCell ref="D7:D8"/>
    <mergeCell ref="D3:F3"/>
    <mergeCell ref="A5:F5"/>
    <mergeCell ref="A7:A8"/>
    <mergeCell ref="E7:F7"/>
  </mergeCells>
  <pageMargins left="0.15748031496062992" right="0.15748031496062992" top="0.31496062992125984" bottom="0.15748031496062992" header="0.31496062992125984" footer="0.31496062992125984"/>
  <pageSetup paperSize="9" scale="4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zoomScale="85" zoomScaleNormal="85" workbookViewId="0">
      <pane ySplit="9" topLeftCell="A10" activePane="bottomLeft" state="frozen"/>
      <selection pane="bottomLeft" activeCell="F113" sqref="F113"/>
    </sheetView>
  </sheetViews>
  <sheetFormatPr defaultRowHeight="17.25" x14ac:dyDescent="0.3"/>
  <cols>
    <col min="1" max="1" width="12.5703125" style="75" customWidth="1"/>
    <col min="2" max="2" width="17.42578125" style="75" customWidth="1"/>
    <col min="3" max="3" width="77.7109375" style="75" customWidth="1"/>
    <col min="4" max="7" width="26.42578125" style="75" customWidth="1"/>
    <col min="8" max="16384" width="9.140625" style="75"/>
  </cols>
  <sheetData>
    <row r="1" spans="1:7" x14ac:dyDescent="0.3">
      <c r="A1" s="193"/>
      <c r="G1" s="127" t="s">
        <v>3</v>
      </c>
    </row>
    <row r="2" spans="1:7" x14ac:dyDescent="0.3">
      <c r="A2" s="193"/>
      <c r="B2" s="77"/>
      <c r="G2" s="127" t="s">
        <v>6</v>
      </c>
    </row>
    <row r="3" spans="1:7" x14ac:dyDescent="0.3">
      <c r="A3" s="193"/>
      <c r="B3" s="77"/>
      <c r="G3" s="127" t="s">
        <v>41</v>
      </c>
    </row>
    <row r="4" spans="1:7" x14ac:dyDescent="0.3">
      <c r="A4" s="130"/>
      <c r="B4" s="77"/>
      <c r="G4" s="68" t="s">
        <v>27</v>
      </c>
    </row>
    <row r="5" spans="1:7" ht="35.25" customHeight="1" x14ac:dyDescent="0.3">
      <c r="A5" s="140" t="s">
        <v>211</v>
      </c>
      <c r="B5" s="140"/>
      <c r="C5" s="140"/>
      <c r="D5" s="140"/>
      <c r="E5" s="140"/>
      <c r="F5" s="140"/>
      <c r="G5" s="140"/>
    </row>
    <row r="6" spans="1:7" x14ac:dyDescent="0.3">
      <c r="A6" s="68"/>
      <c r="G6" s="111"/>
    </row>
    <row r="7" spans="1:7" ht="42" customHeight="1" x14ac:dyDescent="0.3">
      <c r="A7" s="194" t="s">
        <v>16</v>
      </c>
      <c r="B7" s="195"/>
      <c r="C7" s="196"/>
      <c r="D7" s="141" t="s">
        <v>15</v>
      </c>
      <c r="E7" s="210"/>
      <c r="F7" s="210"/>
      <c r="G7" s="142"/>
    </row>
    <row r="8" spans="1:7" ht="17.25" customHeight="1" x14ac:dyDescent="0.3">
      <c r="A8" s="197"/>
      <c r="B8" s="198"/>
      <c r="C8" s="157"/>
      <c r="D8" s="141" t="s">
        <v>17</v>
      </c>
      <c r="E8" s="142"/>
      <c r="F8" s="141" t="s">
        <v>125</v>
      </c>
      <c r="G8" s="142"/>
    </row>
    <row r="9" spans="1:7" x14ac:dyDescent="0.3">
      <c r="A9" s="199"/>
      <c r="B9" s="200"/>
      <c r="C9" s="159"/>
      <c r="D9" s="87" t="s">
        <v>199</v>
      </c>
      <c r="E9" s="87" t="s">
        <v>4</v>
      </c>
      <c r="F9" s="87" t="s">
        <v>199</v>
      </c>
      <c r="G9" s="87" t="s">
        <v>4</v>
      </c>
    </row>
    <row r="10" spans="1:7" ht="17.25" customHeight="1" x14ac:dyDescent="0.3">
      <c r="A10" s="201" t="s">
        <v>172</v>
      </c>
      <c r="B10" s="202"/>
      <c r="C10" s="202"/>
      <c r="D10" s="202"/>
      <c r="E10" s="202"/>
      <c r="F10" s="202"/>
      <c r="G10" s="203"/>
    </row>
    <row r="11" spans="1:7" ht="17.25" customHeight="1" x14ac:dyDescent="0.3">
      <c r="A11" s="207" t="s">
        <v>173</v>
      </c>
      <c r="B11" s="208"/>
      <c r="C11" s="208"/>
      <c r="D11" s="208"/>
      <c r="E11" s="208"/>
      <c r="F11" s="208"/>
      <c r="G11" s="209"/>
    </row>
    <row r="12" spans="1:7" ht="17.25" customHeight="1" x14ac:dyDescent="0.3">
      <c r="A12" s="154" t="s">
        <v>18</v>
      </c>
      <c r="B12" s="155"/>
      <c r="C12" s="160" t="s">
        <v>129</v>
      </c>
      <c r="D12" s="161"/>
      <c r="E12" s="161"/>
      <c r="F12" s="161"/>
      <c r="G12" s="162"/>
    </row>
    <row r="13" spans="1:7" ht="17.25" customHeight="1" x14ac:dyDescent="0.3">
      <c r="A13" s="156"/>
      <c r="B13" s="157"/>
      <c r="C13" s="143" t="s">
        <v>174</v>
      </c>
      <c r="D13" s="144"/>
      <c r="E13" s="144"/>
      <c r="F13" s="144"/>
      <c r="G13" s="145"/>
    </row>
    <row r="14" spans="1:7" ht="17.25" customHeight="1" x14ac:dyDescent="0.3">
      <c r="A14" s="156"/>
      <c r="B14" s="157"/>
      <c r="C14" s="160" t="s">
        <v>130</v>
      </c>
      <c r="D14" s="161"/>
      <c r="E14" s="161"/>
      <c r="F14" s="161"/>
      <c r="G14" s="162"/>
    </row>
    <row r="15" spans="1:7" ht="41.25" customHeight="1" x14ac:dyDescent="0.3">
      <c r="A15" s="158"/>
      <c r="B15" s="159"/>
      <c r="C15" s="143" t="s">
        <v>175</v>
      </c>
      <c r="D15" s="144"/>
      <c r="E15" s="144"/>
      <c r="F15" s="144"/>
      <c r="G15" s="145"/>
    </row>
    <row r="16" spans="1:7" ht="34.5" customHeight="1" x14ac:dyDescent="0.3">
      <c r="A16" s="87">
        <v>1001</v>
      </c>
      <c r="B16" s="87" t="s">
        <v>70</v>
      </c>
      <c r="C16" s="143"/>
      <c r="D16" s="144"/>
      <c r="E16" s="144"/>
      <c r="F16" s="144"/>
      <c r="G16" s="145"/>
    </row>
    <row r="17" spans="1:7" ht="17.25" customHeight="1" x14ac:dyDescent="0.3">
      <c r="A17" s="146" t="s">
        <v>176</v>
      </c>
      <c r="B17" s="147"/>
      <c r="C17" s="148"/>
      <c r="D17" s="2" t="s">
        <v>19</v>
      </c>
      <c r="E17" s="2" t="s">
        <v>19</v>
      </c>
      <c r="F17" s="5">
        <f>+'1'!E51</f>
        <v>-2166</v>
      </c>
      <c r="G17" s="5">
        <f>+'1'!F51</f>
        <v>-4489.8</v>
      </c>
    </row>
    <row r="18" spans="1:7" ht="17.25" customHeight="1" x14ac:dyDescent="0.3">
      <c r="A18" s="169" t="s">
        <v>62</v>
      </c>
      <c r="B18" s="170"/>
      <c r="C18" s="170"/>
      <c r="D18" s="170"/>
      <c r="E18" s="170"/>
      <c r="F18" s="170"/>
      <c r="G18" s="171"/>
    </row>
    <row r="19" spans="1:7" x14ac:dyDescent="0.3">
      <c r="A19" s="163" t="s">
        <v>177</v>
      </c>
      <c r="B19" s="164"/>
      <c r="C19" s="164"/>
      <c r="D19" s="164"/>
      <c r="E19" s="164"/>
      <c r="F19" s="164"/>
      <c r="G19" s="165"/>
    </row>
    <row r="20" spans="1:7" ht="17.25" customHeight="1" x14ac:dyDescent="0.3">
      <c r="A20" s="169" t="s">
        <v>63</v>
      </c>
      <c r="B20" s="170"/>
      <c r="C20" s="170"/>
      <c r="D20" s="170"/>
      <c r="E20" s="170"/>
      <c r="F20" s="170"/>
      <c r="G20" s="171"/>
    </row>
    <row r="21" spans="1:7" x14ac:dyDescent="0.3">
      <c r="A21" s="163" t="s">
        <v>178</v>
      </c>
      <c r="B21" s="164"/>
      <c r="C21" s="164"/>
      <c r="D21" s="164"/>
      <c r="E21" s="164"/>
      <c r="F21" s="164"/>
      <c r="G21" s="165"/>
    </row>
    <row r="22" spans="1:7" ht="17.25" customHeight="1" x14ac:dyDescent="0.3">
      <c r="A22" s="169" t="s">
        <v>179</v>
      </c>
      <c r="B22" s="170"/>
      <c r="C22" s="170"/>
      <c r="D22" s="170"/>
      <c r="E22" s="170"/>
      <c r="F22" s="170"/>
      <c r="G22" s="171"/>
    </row>
    <row r="23" spans="1:7" x14ac:dyDescent="0.3">
      <c r="A23" s="163" t="s">
        <v>14</v>
      </c>
      <c r="B23" s="164"/>
      <c r="C23" s="164"/>
      <c r="D23" s="164"/>
      <c r="E23" s="164"/>
      <c r="F23" s="164"/>
      <c r="G23" s="165"/>
    </row>
    <row r="24" spans="1:7" ht="17.25" customHeight="1" x14ac:dyDescent="0.3">
      <c r="A24" s="207" t="s">
        <v>203</v>
      </c>
      <c r="B24" s="208"/>
      <c r="C24" s="208"/>
      <c r="D24" s="208"/>
      <c r="E24" s="208"/>
      <c r="F24" s="208"/>
      <c r="G24" s="209"/>
    </row>
    <row r="25" spans="1:7" ht="17.25" customHeight="1" x14ac:dyDescent="0.3">
      <c r="A25" s="207" t="s">
        <v>204</v>
      </c>
      <c r="B25" s="208"/>
      <c r="C25" s="208"/>
      <c r="D25" s="208"/>
      <c r="E25" s="208"/>
      <c r="F25" s="208"/>
      <c r="G25" s="209"/>
    </row>
    <row r="26" spans="1:7" ht="17.25" customHeight="1" x14ac:dyDescent="0.3">
      <c r="A26" s="207" t="s">
        <v>205</v>
      </c>
      <c r="B26" s="208"/>
      <c r="C26" s="208"/>
      <c r="D26" s="208"/>
      <c r="E26" s="208"/>
      <c r="F26" s="208"/>
      <c r="G26" s="209"/>
    </row>
    <row r="27" spans="1:7" x14ac:dyDescent="0.3">
      <c r="A27" s="154" t="s">
        <v>18</v>
      </c>
      <c r="B27" s="155"/>
      <c r="C27" s="160" t="s">
        <v>182</v>
      </c>
      <c r="D27" s="161"/>
      <c r="E27" s="161"/>
      <c r="F27" s="161"/>
      <c r="G27" s="162"/>
    </row>
    <row r="28" spans="1:7" x14ac:dyDescent="0.3">
      <c r="A28" s="156"/>
      <c r="B28" s="157"/>
      <c r="C28" s="143" t="s">
        <v>194</v>
      </c>
      <c r="D28" s="144"/>
      <c r="E28" s="144"/>
      <c r="F28" s="144"/>
      <c r="G28" s="145"/>
    </row>
    <row r="29" spans="1:7" x14ac:dyDescent="0.3">
      <c r="A29" s="156"/>
      <c r="B29" s="157"/>
      <c r="C29" s="160" t="s">
        <v>130</v>
      </c>
      <c r="D29" s="161"/>
      <c r="E29" s="161"/>
      <c r="F29" s="161"/>
      <c r="G29" s="162"/>
    </row>
    <row r="30" spans="1:7" x14ac:dyDescent="0.3">
      <c r="A30" s="158"/>
      <c r="B30" s="159"/>
      <c r="C30" s="143" t="s">
        <v>195</v>
      </c>
      <c r="D30" s="144"/>
      <c r="E30" s="144"/>
      <c r="F30" s="144"/>
      <c r="G30" s="145"/>
    </row>
    <row r="31" spans="1:7" x14ac:dyDescent="0.3">
      <c r="A31" s="87">
        <v>1001</v>
      </c>
      <c r="B31" s="87" t="s">
        <v>181</v>
      </c>
      <c r="C31" s="143"/>
      <c r="D31" s="144"/>
      <c r="E31" s="144"/>
      <c r="F31" s="144"/>
      <c r="G31" s="145"/>
    </row>
    <row r="32" spans="1:7" x14ac:dyDescent="0.3">
      <c r="A32" s="146" t="s">
        <v>16</v>
      </c>
      <c r="B32" s="147"/>
      <c r="C32" s="148"/>
      <c r="D32" s="88"/>
      <c r="E32" s="88"/>
      <c r="F32" s="69"/>
      <c r="G32" s="69"/>
    </row>
    <row r="33" spans="1:7" x14ac:dyDescent="0.3">
      <c r="A33" s="149" t="s">
        <v>32</v>
      </c>
      <c r="B33" s="150"/>
      <c r="C33" s="131" t="s">
        <v>196</v>
      </c>
      <c r="D33" s="132">
        <v>122</v>
      </c>
      <c r="E33" s="132">
        <v>122</v>
      </c>
      <c r="F33" s="133"/>
      <c r="G33" s="133"/>
    </row>
    <row r="34" spans="1:7" x14ac:dyDescent="0.3">
      <c r="A34" s="151" t="s">
        <v>186</v>
      </c>
      <c r="B34" s="152"/>
      <c r="C34" s="153"/>
      <c r="D34" s="131" t="s">
        <v>19</v>
      </c>
      <c r="E34" s="131" t="s">
        <v>19</v>
      </c>
      <c r="F34" s="90">
        <f>-'1'!E51</f>
        <v>2166</v>
      </c>
      <c r="G34" s="90">
        <v>4489.8</v>
      </c>
    </row>
    <row r="35" spans="1:7" x14ac:dyDescent="0.3">
      <c r="A35" s="151" t="s">
        <v>185</v>
      </c>
      <c r="B35" s="152"/>
      <c r="C35" s="153"/>
      <c r="D35" s="133"/>
      <c r="E35" s="133"/>
      <c r="F35" s="133"/>
      <c r="G35" s="133"/>
    </row>
    <row r="36" spans="1:7" x14ac:dyDescent="0.3">
      <c r="A36" s="151" t="s">
        <v>187</v>
      </c>
      <c r="B36" s="152"/>
      <c r="C36" s="153"/>
      <c r="D36" s="133"/>
      <c r="E36" s="133"/>
      <c r="F36" s="90">
        <f>+F34</f>
        <v>2166</v>
      </c>
      <c r="G36" s="90">
        <v>4489.8</v>
      </c>
    </row>
    <row r="37" spans="1:7" x14ac:dyDescent="0.3">
      <c r="A37" s="151" t="s">
        <v>188</v>
      </c>
      <c r="B37" s="152"/>
      <c r="C37" s="153"/>
      <c r="D37" s="134"/>
      <c r="E37" s="134"/>
      <c r="F37" s="134"/>
      <c r="G37" s="134"/>
    </row>
    <row r="38" spans="1:7" x14ac:dyDescent="0.3">
      <c r="A38" s="172" t="s">
        <v>189</v>
      </c>
      <c r="B38" s="173"/>
      <c r="C38" s="173"/>
      <c r="D38" s="173"/>
      <c r="E38" s="173"/>
      <c r="F38" s="173"/>
      <c r="G38" s="174"/>
    </row>
    <row r="39" spans="1:7" x14ac:dyDescent="0.3">
      <c r="A39" s="175" t="s">
        <v>14</v>
      </c>
      <c r="B39" s="176"/>
      <c r="C39" s="176"/>
      <c r="D39" s="176"/>
      <c r="E39" s="176"/>
      <c r="F39" s="176"/>
      <c r="G39" s="177"/>
    </row>
    <row r="40" spans="1:7" x14ac:dyDescent="0.3">
      <c r="A40" s="178" t="s">
        <v>190</v>
      </c>
      <c r="B40" s="179"/>
      <c r="C40" s="179"/>
      <c r="D40" s="179"/>
      <c r="E40" s="179"/>
      <c r="F40" s="179"/>
      <c r="G40" s="180"/>
    </row>
    <row r="41" spans="1:7" x14ac:dyDescent="0.3">
      <c r="A41" s="181" t="s">
        <v>34</v>
      </c>
      <c r="B41" s="182"/>
      <c r="C41" s="182"/>
      <c r="D41" s="182"/>
      <c r="E41" s="182"/>
      <c r="F41" s="182"/>
      <c r="G41" s="183"/>
    </row>
    <row r="42" spans="1:7" x14ac:dyDescent="0.3">
      <c r="A42" s="178" t="s">
        <v>191</v>
      </c>
      <c r="B42" s="179"/>
      <c r="C42" s="179"/>
      <c r="D42" s="179"/>
      <c r="E42" s="179"/>
      <c r="F42" s="179"/>
      <c r="G42" s="180"/>
    </row>
    <row r="43" spans="1:7" x14ac:dyDescent="0.3">
      <c r="A43" s="141" t="s">
        <v>32</v>
      </c>
      <c r="B43" s="142"/>
      <c r="C43" s="146" t="s">
        <v>34</v>
      </c>
      <c r="D43" s="147"/>
      <c r="E43" s="147"/>
      <c r="F43" s="147"/>
      <c r="G43" s="148"/>
    </row>
    <row r="44" spans="1:7" x14ac:dyDescent="0.3">
      <c r="A44" s="141" t="s">
        <v>192</v>
      </c>
      <c r="B44" s="142"/>
      <c r="C44" s="71" t="s">
        <v>34</v>
      </c>
      <c r="D44" s="72"/>
      <c r="E44" s="72"/>
      <c r="F44" s="72"/>
      <c r="G44" s="73"/>
    </row>
    <row r="45" spans="1:7" x14ac:dyDescent="0.3">
      <c r="A45" s="169" t="s">
        <v>62</v>
      </c>
      <c r="B45" s="170"/>
      <c r="C45" s="170"/>
      <c r="D45" s="170"/>
      <c r="E45" s="170"/>
      <c r="F45" s="170"/>
      <c r="G45" s="171"/>
    </row>
    <row r="46" spans="1:7" x14ac:dyDescent="0.3">
      <c r="A46" s="163" t="s">
        <v>177</v>
      </c>
      <c r="B46" s="164"/>
      <c r="C46" s="164"/>
      <c r="D46" s="164"/>
      <c r="E46" s="164"/>
      <c r="F46" s="164"/>
      <c r="G46" s="165"/>
    </row>
    <row r="47" spans="1:7" x14ac:dyDescent="0.3">
      <c r="A47" s="169" t="s">
        <v>63</v>
      </c>
      <c r="B47" s="170"/>
      <c r="C47" s="170"/>
      <c r="D47" s="170"/>
      <c r="E47" s="170"/>
      <c r="F47" s="170"/>
      <c r="G47" s="171"/>
    </row>
    <row r="48" spans="1:7" x14ac:dyDescent="0.3">
      <c r="A48" s="163" t="s">
        <v>178</v>
      </c>
      <c r="B48" s="164"/>
      <c r="C48" s="164"/>
      <c r="D48" s="164"/>
      <c r="E48" s="164"/>
      <c r="F48" s="164"/>
      <c r="G48" s="165"/>
    </row>
    <row r="49" spans="1:7" ht="17.25" customHeight="1" x14ac:dyDescent="0.3">
      <c r="A49" s="154" t="s">
        <v>18</v>
      </c>
      <c r="B49" s="155"/>
      <c r="C49" s="160" t="s">
        <v>182</v>
      </c>
      <c r="D49" s="161"/>
      <c r="E49" s="161"/>
      <c r="F49" s="161"/>
      <c r="G49" s="162"/>
    </row>
    <row r="50" spans="1:7" x14ac:dyDescent="0.3">
      <c r="A50" s="156"/>
      <c r="B50" s="157"/>
      <c r="C50" s="143" t="s">
        <v>183</v>
      </c>
      <c r="D50" s="144"/>
      <c r="E50" s="144"/>
      <c r="F50" s="144"/>
      <c r="G50" s="145"/>
    </row>
    <row r="51" spans="1:7" x14ac:dyDescent="0.3">
      <c r="A51" s="156"/>
      <c r="B51" s="157"/>
      <c r="C51" s="160" t="s">
        <v>130</v>
      </c>
      <c r="D51" s="161"/>
      <c r="E51" s="161"/>
      <c r="F51" s="161"/>
      <c r="G51" s="162"/>
    </row>
    <row r="52" spans="1:7" ht="17.25" customHeight="1" x14ac:dyDescent="0.3">
      <c r="A52" s="158"/>
      <c r="B52" s="159"/>
      <c r="C52" s="143" t="s">
        <v>184</v>
      </c>
      <c r="D52" s="144"/>
      <c r="E52" s="144"/>
      <c r="F52" s="144"/>
      <c r="G52" s="145"/>
    </row>
    <row r="53" spans="1:7" x14ac:dyDescent="0.3">
      <c r="A53" s="87">
        <v>1001</v>
      </c>
      <c r="B53" s="87" t="s">
        <v>193</v>
      </c>
      <c r="C53" s="143"/>
      <c r="D53" s="144"/>
      <c r="E53" s="144"/>
      <c r="F53" s="144"/>
      <c r="G53" s="145"/>
    </row>
    <row r="54" spans="1:7" ht="17.25" customHeight="1" x14ac:dyDescent="0.3">
      <c r="A54" s="146" t="s">
        <v>16</v>
      </c>
      <c r="B54" s="147"/>
      <c r="C54" s="148"/>
      <c r="D54" s="88"/>
      <c r="E54" s="88"/>
      <c r="F54" s="69"/>
      <c r="G54" s="69"/>
    </row>
    <row r="55" spans="1:7" ht="17.25" customHeight="1" x14ac:dyDescent="0.3">
      <c r="A55" s="141" t="s">
        <v>32</v>
      </c>
      <c r="B55" s="142"/>
      <c r="C55" s="87" t="s">
        <v>34</v>
      </c>
      <c r="D55" s="70"/>
      <c r="E55" s="70"/>
      <c r="F55" s="2"/>
      <c r="G55" s="2"/>
    </row>
    <row r="56" spans="1:7" ht="17.25" customHeight="1" x14ac:dyDescent="0.3">
      <c r="A56" s="146" t="s">
        <v>186</v>
      </c>
      <c r="B56" s="147"/>
      <c r="C56" s="148"/>
      <c r="D56" s="87" t="s">
        <v>19</v>
      </c>
      <c r="E56" s="87" t="s">
        <v>19</v>
      </c>
      <c r="F56" s="5">
        <f>-'1'!E43</f>
        <v>7885</v>
      </c>
      <c r="G56" s="5">
        <v>8500</v>
      </c>
    </row>
    <row r="57" spans="1:7" ht="17.25" customHeight="1" x14ac:dyDescent="0.3">
      <c r="A57" s="146" t="s">
        <v>185</v>
      </c>
      <c r="B57" s="147"/>
      <c r="C57" s="148"/>
      <c r="D57" s="2"/>
      <c r="E57" s="2"/>
      <c r="F57" s="2"/>
      <c r="G57" s="2"/>
    </row>
    <row r="58" spans="1:7" ht="17.25" customHeight="1" x14ac:dyDescent="0.3">
      <c r="A58" s="146" t="s">
        <v>187</v>
      </c>
      <c r="B58" s="147"/>
      <c r="C58" s="148"/>
      <c r="D58" s="2"/>
      <c r="E58" s="2"/>
      <c r="F58" s="5">
        <f>+F56</f>
        <v>7885</v>
      </c>
      <c r="G58" s="5">
        <v>8500</v>
      </c>
    </row>
    <row r="59" spans="1:7" ht="39.75" customHeight="1" x14ac:dyDescent="0.3">
      <c r="A59" s="146" t="s">
        <v>188</v>
      </c>
      <c r="B59" s="147"/>
      <c r="C59" s="148"/>
      <c r="D59" s="34"/>
      <c r="E59" s="34"/>
      <c r="F59" s="34"/>
      <c r="G59" s="34"/>
    </row>
    <row r="60" spans="1:7" ht="17.25" customHeight="1" x14ac:dyDescent="0.3">
      <c r="A60" s="178" t="s">
        <v>189</v>
      </c>
      <c r="B60" s="179"/>
      <c r="C60" s="179"/>
      <c r="D60" s="179"/>
      <c r="E60" s="179"/>
      <c r="F60" s="179"/>
      <c r="G60" s="180"/>
    </row>
    <row r="61" spans="1:7" x14ac:dyDescent="0.3">
      <c r="A61" s="181" t="s">
        <v>14</v>
      </c>
      <c r="B61" s="182"/>
      <c r="C61" s="182"/>
      <c r="D61" s="182"/>
      <c r="E61" s="182"/>
      <c r="F61" s="182"/>
      <c r="G61" s="183"/>
    </row>
    <row r="62" spans="1:7" ht="17.25" customHeight="1" x14ac:dyDescent="0.3">
      <c r="A62" s="178" t="s">
        <v>190</v>
      </c>
      <c r="B62" s="179"/>
      <c r="C62" s="179"/>
      <c r="D62" s="179"/>
      <c r="E62" s="179"/>
      <c r="F62" s="179"/>
      <c r="G62" s="180"/>
    </row>
    <row r="63" spans="1:7" x14ac:dyDescent="0.3">
      <c r="A63" s="181" t="s">
        <v>34</v>
      </c>
      <c r="B63" s="182"/>
      <c r="C63" s="182"/>
      <c r="D63" s="182"/>
      <c r="E63" s="182"/>
      <c r="F63" s="182"/>
      <c r="G63" s="183"/>
    </row>
    <row r="64" spans="1:7" ht="17.25" customHeight="1" x14ac:dyDescent="0.3">
      <c r="A64" s="178" t="s">
        <v>191</v>
      </c>
      <c r="B64" s="179"/>
      <c r="C64" s="179"/>
      <c r="D64" s="179"/>
      <c r="E64" s="179"/>
      <c r="F64" s="179"/>
      <c r="G64" s="180"/>
    </row>
    <row r="65" spans="1:7" ht="17.25" customHeight="1" x14ac:dyDescent="0.3">
      <c r="A65" s="141" t="s">
        <v>32</v>
      </c>
      <c r="B65" s="142"/>
      <c r="C65" s="146" t="s">
        <v>34</v>
      </c>
      <c r="D65" s="147"/>
      <c r="E65" s="147"/>
      <c r="F65" s="147"/>
      <c r="G65" s="148"/>
    </row>
    <row r="66" spans="1:7" ht="17.25" customHeight="1" x14ac:dyDescent="0.3">
      <c r="A66" s="141" t="s">
        <v>192</v>
      </c>
      <c r="B66" s="142"/>
      <c r="C66" s="71" t="s">
        <v>34</v>
      </c>
      <c r="D66" s="72"/>
      <c r="E66" s="72"/>
      <c r="F66" s="72"/>
      <c r="G66" s="73"/>
    </row>
    <row r="67" spans="1:7" ht="17.25" customHeight="1" x14ac:dyDescent="0.3">
      <c r="A67" s="169" t="s">
        <v>62</v>
      </c>
      <c r="B67" s="170"/>
      <c r="C67" s="170"/>
      <c r="D67" s="170"/>
      <c r="E67" s="170"/>
      <c r="F67" s="170"/>
      <c r="G67" s="171"/>
    </row>
    <row r="68" spans="1:7" x14ac:dyDescent="0.3">
      <c r="A68" s="163" t="s">
        <v>177</v>
      </c>
      <c r="B68" s="164"/>
      <c r="C68" s="164"/>
      <c r="D68" s="164"/>
      <c r="E68" s="164"/>
      <c r="F68" s="164"/>
      <c r="G68" s="165"/>
    </row>
    <row r="69" spans="1:7" ht="17.25" customHeight="1" x14ac:dyDescent="0.3">
      <c r="A69" s="169" t="s">
        <v>63</v>
      </c>
      <c r="B69" s="170"/>
      <c r="C69" s="170"/>
      <c r="D69" s="170"/>
      <c r="E69" s="170"/>
      <c r="F69" s="170"/>
      <c r="G69" s="171"/>
    </row>
    <row r="70" spans="1:7" x14ac:dyDescent="0.3">
      <c r="A70" s="163" t="s">
        <v>178</v>
      </c>
      <c r="B70" s="164"/>
      <c r="C70" s="164"/>
      <c r="D70" s="164"/>
      <c r="E70" s="164"/>
      <c r="F70" s="164"/>
      <c r="G70" s="165"/>
    </row>
    <row r="71" spans="1:7" ht="17.25" customHeight="1" x14ac:dyDescent="0.3">
      <c r="A71" s="201" t="s">
        <v>126</v>
      </c>
      <c r="B71" s="202"/>
      <c r="C71" s="202"/>
      <c r="D71" s="202"/>
      <c r="E71" s="202"/>
      <c r="F71" s="202"/>
      <c r="G71" s="203"/>
    </row>
    <row r="72" spans="1:7" ht="17.25" customHeight="1" x14ac:dyDescent="0.3">
      <c r="A72" s="204" t="s">
        <v>127</v>
      </c>
      <c r="B72" s="205"/>
      <c r="C72" s="205"/>
      <c r="D72" s="205"/>
      <c r="E72" s="205"/>
      <c r="F72" s="205"/>
      <c r="G72" s="206"/>
    </row>
    <row r="73" spans="1:7" s="112" customFormat="1" ht="17.25" customHeight="1" x14ac:dyDescent="0.3">
      <c r="A73" s="204" t="s">
        <v>128</v>
      </c>
      <c r="B73" s="205"/>
      <c r="C73" s="205"/>
      <c r="D73" s="205"/>
      <c r="E73" s="205"/>
      <c r="F73" s="205"/>
      <c r="G73" s="206"/>
    </row>
    <row r="74" spans="1:7" ht="17.25" customHeight="1" x14ac:dyDescent="0.3">
      <c r="A74" s="154" t="s">
        <v>18</v>
      </c>
      <c r="B74" s="155"/>
      <c r="C74" s="160" t="s">
        <v>129</v>
      </c>
      <c r="D74" s="161"/>
      <c r="E74" s="161"/>
      <c r="F74" s="161"/>
      <c r="G74" s="162"/>
    </row>
    <row r="75" spans="1:7" ht="17.25" customHeight="1" x14ac:dyDescent="0.3">
      <c r="A75" s="156"/>
      <c r="B75" s="157"/>
      <c r="C75" s="143" t="str">
        <f>+'3'!D25</f>
        <v>Առողջ ապրելակերպի խթանման և հանրային իրազեկման ծառայություններ</v>
      </c>
      <c r="D75" s="144"/>
      <c r="E75" s="144"/>
      <c r="F75" s="144"/>
      <c r="G75" s="145"/>
    </row>
    <row r="76" spans="1:7" x14ac:dyDescent="0.3">
      <c r="A76" s="156"/>
      <c r="B76" s="157"/>
      <c r="C76" s="160" t="s">
        <v>130</v>
      </c>
      <c r="D76" s="161"/>
      <c r="E76" s="161"/>
      <c r="F76" s="161"/>
      <c r="G76" s="162"/>
    </row>
    <row r="77" spans="1:7" ht="57" customHeight="1" x14ac:dyDescent="0.3">
      <c r="A77" s="158"/>
      <c r="B77" s="159"/>
      <c r="C77" s="143" t="str">
        <f>+'3'!D27</f>
        <v>Ամենամյա պետական նպատակային ծրագրերի շրջանակներում "Պետության կողմից երաշխավորված անվճար բժշկական օգնության և սպասարկման մասին" ՀՀ կառավարության որոշման և դրանից բխող՝ ՀՀ առողջապահության նախարարության կողմից մշակված և ընդունված նորմատիվային ակտերի լուսաբանման աշխատանքներ</v>
      </c>
      <c r="D77" s="144"/>
      <c r="E77" s="144"/>
      <c r="F77" s="144"/>
      <c r="G77" s="145"/>
    </row>
    <row r="78" spans="1:7" x14ac:dyDescent="0.3">
      <c r="A78" s="87">
        <v>1001</v>
      </c>
      <c r="B78" s="87" t="s">
        <v>137</v>
      </c>
      <c r="C78" s="143"/>
      <c r="D78" s="144"/>
      <c r="E78" s="144"/>
      <c r="F78" s="144"/>
      <c r="G78" s="145"/>
    </row>
    <row r="79" spans="1:7" ht="69" x14ac:dyDescent="0.3">
      <c r="A79" s="141" t="s">
        <v>32</v>
      </c>
      <c r="B79" s="142"/>
      <c r="C79" s="4" t="s">
        <v>144</v>
      </c>
      <c r="D79" s="1"/>
      <c r="E79" s="1"/>
      <c r="F79" s="2"/>
      <c r="G79" s="2"/>
    </row>
    <row r="80" spans="1:7" ht="69" x14ac:dyDescent="0.3">
      <c r="A80" s="128"/>
      <c r="B80" s="129"/>
      <c r="C80" s="4" t="s">
        <v>145</v>
      </c>
      <c r="D80" s="3"/>
      <c r="E80" s="3"/>
      <c r="F80" s="2"/>
      <c r="G80" s="2"/>
    </row>
    <row r="81" spans="1:7" ht="17.25" customHeight="1" x14ac:dyDescent="0.3">
      <c r="A81" s="141" t="s">
        <v>33</v>
      </c>
      <c r="B81" s="142"/>
      <c r="C81" s="4" t="s">
        <v>34</v>
      </c>
      <c r="D81" s="2"/>
      <c r="E81" s="2"/>
      <c r="F81" s="2"/>
      <c r="G81" s="2"/>
    </row>
    <row r="82" spans="1:7" ht="17.25" customHeight="1" x14ac:dyDescent="0.3">
      <c r="A82" s="141" t="s">
        <v>35</v>
      </c>
      <c r="B82" s="142"/>
      <c r="C82" s="4" t="s">
        <v>34</v>
      </c>
      <c r="D82" s="2"/>
      <c r="E82" s="2"/>
      <c r="F82" s="2"/>
      <c r="G82" s="2"/>
    </row>
    <row r="83" spans="1:7" ht="17.25" customHeight="1" x14ac:dyDescent="0.3">
      <c r="A83" s="146" t="s">
        <v>30</v>
      </c>
      <c r="B83" s="147"/>
      <c r="C83" s="148"/>
      <c r="D83" s="34" t="s">
        <v>19</v>
      </c>
      <c r="E83" s="34" t="s">
        <v>19</v>
      </c>
      <c r="F83" s="35">
        <f>+'1'!E45</f>
        <v>-7885</v>
      </c>
      <c r="G83" s="35">
        <f>+'1'!F45</f>
        <v>-8500</v>
      </c>
    </row>
    <row r="84" spans="1:7" ht="17.25" customHeight="1" x14ac:dyDescent="0.3">
      <c r="A84" s="166" t="s">
        <v>131</v>
      </c>
      <c r="B84" s="167"/>
      <c r="C84" s="167"/>
      <c r="D84" s="167"/>
      <c r="E84" s="167"/>
      <c r="F84" s="167"/>
      <c r="G84" s="168"/>
    </row>
    <row r="85" spans="1:7" x14ac:dyDescent="0.3">
      <c r="A85" s="163" t="s">
        <v>72</v>
      </c>
      <c r="B85" s="164"/>
      <c r="C85" s="164"/>
      <c r="D85" s="164"/>
      <c r="E85" s="164"/>
      <c r="F85" s="164"/>
      <c r="G85" s="165"/>
    </row>
    <row r="86" spans="1:7" ht="17.25" customHeight="1" x14ac:dyDescent="0.3">
      <c r="A86" s="169" t="s">
        <v>63</v>
      </c>
      <c r="B86" s="170"/>
      <c r="C86" s="170"/>
      <c r="D86" s="170"/>
      <c r="E86" s="170"/>
      <c r="F86" s="170"/>
      <c r="G86" s="171"/>
    </row>
    <row r="87" spans="1:7" ht="17.25" customHeight="1" x14ac:dyDescent="0.3">
      <c r="A87" s="163" t="s">
        <v>73</v>
      </c>
      <c r="B87" s="164"/>
      <c r="C87" s="164"/>
      <c r="D87" s="164"/>
      <c r="E87" s="164"/>
      <c r="F87" s="164"/>
      <c r="G87" s="165"/>
    </row>
    <row r="88" spans="1:7" ht="17.25" customHeight="1" x14ac:dyDescent="0.3">
      <c r="A88" s="169" t="s">
        <v>65</v>
      </c>
      <c r="B88" s="170"/>
      <c r="C88" s="170"/>
      <c r="D88" s="170"/>
      <c r="E88" s="170"/>
      <c r="F88" s="170"/>
      <c r="G88" s="171"/>
    </row>
    <row r="89" spans="1:7" ht="17.25" customHeight="1" x14ac:dyDescent="0.3">
      <c r="A89" s="163" t="s">
        <v>74</v>
      </c>
      <c r="B89" s="164"/>
      <c r="C89" s="164"/>
      <c r="D89" s="164"/>
      <c r="E89" s="164"/>
      <c r="F89" s="164"/>
      <c r="G89" s="165"/>
    </row>
    <row r="90" spans="1:7" ht="17.25" customHeight="1" x14ac:dyDescent="0.3">
      <c r="A90" s="154" t="s">
        <v>18</v>
      </c>
      <c r="B90" s="155"/>
      <c r="C90" s="160" t="s">
        <v>129</v>
      </c>
      <c r="D90" s="161"/>
      <c r="E90" s="161"/>
      <c r="F90" s="161"/>
      <c r="G90" s="162"/>
    </row>
    <row r="91" spans="1:7" ht="17.25" customHeight="1" x14ac:dyDescent="0.3">
      <c r="A91" s="156"/>
      <c r="B91" s="157"/>
      <c r="C91" s="143" t="s">
        <v>217</v>
      </c>
      <c r="D91" s="144"/>
      <c r="E91" s="144"/>
      <c r="F91" s="144"/>
      <c r="G91" s="145"/>
    </row>
    <row r="92" spans="1:7" x14ac:dyDescent="0.3">
      <c r="A92" s="156"/>
      <c r="B92" s="157"/>
      <c r="C92" s="160" t="s">
        <v>130</v>
      </c>
      <c r="D92" s="161"/>
      <c r="E92" s="161"/>
      <c r="F92" s="161"/>
      <c r="G92" s="162"/>
    </row>
    <row r="93" spans="1:7" ht="17.25" customHeight="1" x14ac:dyDescent="0.3">
      <c r="A93" s="158"/>
      <c r="B93" s="159"/>
      <c r="C93" s="143" t="s">
        <v>206</v>
      </c>
      <c r="D93" s="144"/>
      <c r="E93" s="144"/>
      <c r="F93" s="144"/>
      <c r="G93" s="145"/>
    </row>
    <row r="94" spans="1:7" x14ac:dyDescent="0.3">
      <c r="A94" s="87">
        <v>1099</v>
      </c>
      <c r="B94" s="87" t="s">
        <v>95</v>
      </c>
      <c r="C94" s="143"/>
      <c r="D94" s="144"/>
      <c r="E94" s="144"/>
      <c r="F94" s="144"/>
      <c r="G94" s="145"/>
    </row>
    <row r="95" spans="1:7" x14ac:dyDescent="0.3">
      <c r="A95" s="141" t="s">
        <v>32</v>
      </c>
      <c r="B95" s="142"/>
      <c r="C95" s="65" t="s">
        <v>207</v>
      </c>
      <c r="D95" s="1">
        <f>+E95</f>
        <v>79</v>
      </c>
      <c r="E95" s="1">
        <v>79</v>
      </c>
      <c r="F95" s="2"/>
      <c r="G95" s="2"/>
    </row>
    <row r="96" spans="1:7" ht="17.25" customHeight="1" x14ac:dyDescent="0.3">
      <c r="A96" s="141" t="s">
        <v>33</v>
      </c>
      <c r="B96" s="142"/>
      <c r="C96" s="4" t="s">
        <v>34</v>
      </c>
      <c r="D96" s="2"/>
      <c r="E96" s="2"/>
      <c r="F96" s="2"/>
      <c r="G96" s="2"/>
    </row>
    <row r="97" spans="1:7" ht="17.25" customHeight="1" x14ac:dyDescent="0.3">
      <c r="A97" s="141" t="s">
        <v>35</v>
      </c>
      <c r="B97" s="142"/>
      <c r="C97" s="4" t="s">
        <v>34</v>
      </c>
      <c r="D97" s="2"/>
      <c r="E97" s="2"/>
      <c r="F97" s="2"/>
      <c r="G97" s="2"/>
    </row>
    <row r="98" spans="1:7" ht="17.25" customHeight="1" x14ac:dyDescent="0.3">
      <c r="A98" s="146" t="s">
        <v>30</v>
      </c>
      <c r="B98" s="147"/>
      <c r="C98" s="148"/>
      <c r="D98" s="2" t="s">
        <v>19</v>
      </c>
      <c r="E98" s="2" t="s">
        <v>19</v>
      </c>
      <c r="F98" s="5">
        <f>+'1'!E21</f>
        <v>142490</v>
      </c>
      <c r="G98" s="5">
        <f>+'1'!F21</f>
        <v>216820</v>
      </c>
    </row>
    <row r="99" spans="1:7" ht="17.25" customHeight="1" x14ac:dyDescent="0.3">
      <c r="A99" s="166" t="s">
        <v>131</v>
      </c>
      <c r="B99" s="167"/>
      <c r="C99" s="167"/>
      <c r="D99" s="167"/>
      <c r="E99" s="167"/>
      <c r="F99" s="167"/>
      <c r="G99" s="168"/>
    </row>
    <row r="100" spans="1:7" ht="17.25" customHeight="1" x14ac:dyDescent="0.3">
      <c r="A100" s="184" t="s">
        <v>64</v>
      </c>
      <c r="B100" s="185"/>
      <c r="C100" s="185"/>
      <c r="D100" s="185"/>
      <c r="E100" s="185"/>
      <c r="F100" s="185"/>
      <c r="G100" s="186"/>
    </row>
    <row r="101" spans="1:7" ht="17.25" customHeight="1" x14ac:dyDescent="0.3">
      <c r="A101" s="190" t="s">
        <v>63</v>
      </c>
      <c r="B101" s="191"/>
      <c r="C101" s="191"/>
      <c r="D101" s="191"/>
      <c r="E101" s="191"/>
      <c r="F101" s="191"/>
      <c r="G101" s="192"/>
    </row>
    <row r="102" spans="1:7" ht="17.25" customHeight="1" x14ac:dyDescent="0.3">
      <c r="A102" s="184" t="s">
        <v>53</v>
      </c>
      <c r="B102" s="185"/>
      <c r="C102" s="185"/>
      <c r="D102" s="185"/>
      <c r="E102" s="185"/>
      <c r="F102" s="185"/>
      <c r="G102" s="186"/>
    </row>
    <row r="103" spans="1:7" ht="17.25" customHeight="1" x14ac:dyDescent="0.3">
      <c r="A103" s="190" t="s">
        <v>65</v>
      </c>
      <c r="B103" s="191"/>
      <c r="C103" s="191"/>
      <c r="D103" s="191"/>
      <c r="E103" s="191"/>
      <c r="F103" s="191"/>
      <c r="G103" s="192"/>
    </row>
    <row r="104" spans="1:7" ht="17.25" customHeight="1" x14ac:dyDescent="0.3">
      <c r="A104" s="184" t="s">
        <v>94</v>
      </c>
      <c r="B104" s="185"/>
      <c r="C104" s="185"/>
      <c r="D104" s="185"/>
      <c r="E104" s="185"/>
      <c r="F104" s="185"/>
      <c r="G104" s="186"/>
    </row>
    <row r="105" spans="1:7" ht="17.25" customHeight="1" x14ac:dyDescent="0.3">
      <c r="A105" s="154" t="s">
        <v>18</v>
      </c>
      <c r="B105" s="155"/>
      <c r="C105" s="160" t="s">
        <v>129</v>
      </c>
      <c r="D105" s="161"/>
      <c r="E105" s="161"/>
      <c r="F105" s="161"/>
      <c r="G105" s="162"/>
    </row>
    <row r="106" spans="1:7" ht="17.25" customHeight="1" x14ac:dyDescent="0.3">
      <c r="A106" s="156"/>
      <c r="B106" s="157"/>
      <c r="C106" s="143" t="str">
        <f>+'3'!D61</f>
        <v>Հոգեկան և նարկոլոգիական հիվանդների բժշկական օգնության ծառայություններ</v>
      </c>
      <c r="D106" s="144"/>
      <c r="E106" s="144"/>
      <c r="F106" s="144"/>
      <c r="G106" s="145"/>
    </row>
    <row r="107" spans="1:7" x14ac:dyDescent="0.3">
      <c r="A107" s="156"/>
      <c r="B107" s="157"/>
      <c r="C107" s="160" t="s">
        <v>130</v>
      </c>
      <c r="D107" s="161"/>
      <c r="E107" s="161"/>
      <c r="F107" s="161"/>
      <c r="G107" s="162"/>
    </row>
    <row r="108" spans="1:7" ht="45.75" customHeight="1" x14ac:dyDescent="0.3">
      <c r="A108" s="158"/>
      <c r="B108" s="159"/>
      <c r="C108" s="143" t="str">
        <f>+'3'!D63</f>
        <v>Հոգեկան և նարկոլոգիական հիվանդությունների վաղ հայտնաբերման ախտորոշիչ և այլ հետազոտություններ, հիվանդների բուժում և շարունակական հսկողության համալիր միջոցառումների իրականացում</v>
      </c>
      <c r="D108" s="144"/>
      <c r="E108" s="144"/>
      <c r="F108" s="144"/>
      <c r="G108" s="145"/>
    </row>
    <row r="109" spans="1:7" x14ac:dyDescent="0.3">
      <c r="A109" s="87">
        <v>1150</v>
      </c>
      <c r="B109" s="87" t="s">
        <v>71</v>
      </c>
      <c r="C109" s="143"/>
      <c r="D109" s="144"/>
      <c r="E109" s="144"/>
      <c r="F109" s="144"/>
      <c r="G109" s="145"/>
    </row>
    <row r="110" spans="1:7" ht="34.5" x14ac:dyDescent="0.3">
      <c r="A110" s="141" t="s">
        <v>32</v>
      </c>
      <c r="B110" s="142"/>
      <c r="C110" s="4" t="s">
        <v>146</v>
      </c>
      <c r="D110" s="5"/>
      <c r="E110" s="5"/>
      <c r="F110" s="2"/>
      <c r="G110" s="2"/>
    </row>
    <row r="111" spans="1:7" ht="17.25" customHeight="1" x14ac:dyDescent="0.3">
      <c r="A111" s="141" t="s">
        <v>33</v>
      </c>
      <c r="B111" s="142"/>
      <c r="C111" s="4" t="s">
        <v>34</v>
      </c>
      <c r="D111" s="2"/>
      <c r="E111" s="2"/>
      <c r="F111" s="2"/>
      <c r="G111" s="2"/>
    </row>
    <row r="112" spans="1:7" ht="17.25" customHeight="1" x14ac:dyDescent="0.3">
      <c r="A112" s="141" t="s">
        <v>35</v>
      </c>
      <c r="B112" s="142"/>
      <c r="C112" s="4" t="s">
        <v>34</v>
      </c>
      <c r="D112" s="2"/>
      <c r="E112" s="2"/>
      <c r="F112" s="2"/>
      <c r="G112" s="2"/>
    </row>
    <row r="113" spans="1:7" ht="17.25" customHeight="1" x14ac:dyDescent="0.3">
      <c r="A113" s="146" t="s">
        <v>30</v>
      </c>
      <c r="B113" s="147"/>
      <c r="C113" s="148"/>
      <c r="D113" s="2" t="s">
        <v>19</v>
      </c>
      <c r="E113" s="2" t="s">
        <v>19</v>
      </c>
      <c r="F113" s="5">
        <f>+'1'!E37</f>
        <v>-84000</v>
      </c>
      <c r="G113" s="5">
        <f>+'1'!F37</f>
        <v>-120000</v>
      </c>
    </row>
    <row r="114" spans="1:7" ht="17.25" customHeight="1" x14ac:dyDescent="0.3">
      <c r="A114" s="166" t="s">
        <v>131</v>
      </c>
      <c r="B114" s="167"/>
      <c r="C114" s="167"/>
      <c r="D114" s="167"/>
      <c r="E114" s="167"/>
      <c r="F114" s="167"/>
      <c r="G114" s="168"/>
    </row>
    <row r="115" spans="1:7" ht="17.25" customHeight="1" x14ac:dyDescent="0.3">
      <c r="A115" s="184" t="s">
        <v>133</v>
      </c>
      <c r="B115" s="185"/>
      <c r="C115" s="185"/>
      <c r="D115" s="185"/>
      <c r="E115" s="185"/>
      <c r="F115" s="185"/>
      <c r="G115" s="186"/>
    </row>
    <row r="116" spans="1:7" ht="17.25" customHeight="1" x14ac:dyDescent="0.3">
      <c r="A116" s="190" t="s">
        <v>63</v>
      </c>
      <c r="B116" s="191"/>
      <c r="C116" s="191"/>
      <c r="D116" s="191"/>
      <c r="E116" s="191"/>
      <c r="F116" s="191"/>
      <c r="G116" s="192"/>
    </row>
    <row r="117" spans="1:7" ht="17.25" customHeight="1" x14ac:dyDescent="0.3">
      <c r="A117" s="184" t="s">
        <v>91</v>
      </c>
      <c r="B117" s="185"/>
      <c r="C117" s="185"/>
      <c r="D117" s="185"/>
      <c r="E117" s="185"/>
      <c r="F117" s="185"/>
      <c r="G117" s="186"/>
    </row>
    <row r="118" spans="1:7" ht="17.25" customHeight="1" x14ac:dyDescent="0.3">
      <c r="A118" s="190" t="s">
        <v>65</v>
      </c>
      <c r="B118" s="191"/>
      <c r="C118" s="191"/>
      <c r="D118" s="191"/>
      <c r="E118" s="191"/>
      <c r="F118" s="191"/>
      <c r="G118" s="192"/>
    </row>
    <row r="119" spans="1:7" ht="17.25" customHeight="1" x14ac:dyDescent="0.3">
      <c r="A119" s="184" t="s">
        <v>94</v>
      </c>
      <c r="B119" s="185"/>
      <c r="C119" s="185"/>
      <c r="D119" s="185"/>
      <c r="E119" s="185"/>
      <c r="F119" s="185"/>
      <c r="G119" s="186"/>
    </row>
    <row r="120" spans="1:7" ht="17.25" customHeight="1" x14ac:dyDescent="0.3">
      <c r="A120" s="154" t="s">
        <v>18</v>
      </c>
      <c r="B120" s="155"/>
      <c r="C120" s="160" t="s">
        <v>129</v>
      </c>
      <c r="D120" s="161"/>
      <c r="E120" s="161"/>
      <c r="F120" s="161"/>
      <c r="G120" s="162"/>
    </row>
    <row r="121" spans="1:7" x14ac:dyDescent="0.3">
      <c r="A121" s="156"/>
      <c r="B121" s="157"/>
      <c r="C121" s="143" t="s">
        <v>67</v>
      </c>
      <c r="D121" s="144"/>
      <c r="E121" s="144"/>
      <c r="F121" s="144"/>
      <c r="G121" s="145"/>
    </row>
    <row r="122" spans="1:7" x14ac:dyDescent="0.3">
      <c r="A122" s="156"/>
      <c r="B122" s="157"/>
      <c r="C122" s="160" t="s">
        <v>130</v>
      </c>
      <c r="D122" s="161"/>
      <c r="E122" s="161"/>
      <c r="F122" s="161"/>
      <c r="G122" s="162"/>
    </row>
    <row r="123" spans="1:7" ht="45.75" customHeight="1" x14ac:dyDescent="0.3">
      <c r="A123" s="158"/>
      <c r="B123" s="159"/>
      <c r="C123" s="143" t="s">
        <v>68</v>
      </c>
      <c r="D123" s="144"/>
      <c r="E123" s="144"/>
      <c r="F123" s="144"/>
      <c r="G123" s="145"/>
    </row>
    <row r="124" spans="1:7" x14ac:dyDescent="0.3">
      <c r="A124" s="87">
        <v>1150</v>
      </c>
      <c r="B124" s="87" t="s">
        <v>66</v>
      </c>
      <c r="C124" s="143"/>
      <c r="D124" s="144"/>
      <c r="E124" s="144"/>
      <c r="F124" s="144"/>
      <c r="G124" s="145"/>
    </row>
    <row r="125" spans="1:7" ht="34.5" x14ac:dyDescent="0.3">
      <c r="A125" s="141" t="s">
        <v>32</v>
      </c>
      <c r="B125" s="142"/>
      <c r="C125" s="4" t="s">
        <v>69</v>
      </c>
      <c r="D125" s="1"/>
      <c r="E125" s="1"/>
      <c r="F125" s="2"/>
      <c r="G125" s="2"/>
    </row>
    <row r="126" spans="1:7" ht="17.25" customHeight="1" x14ac:dyDescent="0.3">
      <c r="A126" s="141" t="s">
        <v>33</v>
      </c>
      <c r="B126" s="142"/>
      <c r="C126" s="4" t="s">
        <v>34</v>
      </c>
      <c r="D126" s="2"/>
      <c r="E126" s="2"/>
      <c r="F126" s="2"/>
      <c r="G126" s="2"/>
    </row>
    <row r="127" spans="1:7" ht="17.25" customHeight="1" x14ac:dyDescent="0.3">
      <c r="A127" s="141" t="s">
        <v>35</v>
      </c>
      <c r="B127" s="142"/>
      <c r="C127" s="4" t="s">
        <v>34</v>
      </c>
      <c r="D127" s="2"/>
      <c r="E127" s="2"/>
      <c r="F127" s="2"/>
      <c r="G127" s="2"/>
    </row>
    <row r="128" spans="1:7" ht="17.25" customHeight="1" x14ac:dyDescent="0.3">
      <c r="A128" s="146" t="s">
        <v>30</v>
      </c>
      <c r="B128" s="147"/>
      <c r="C128" s="148"/>
      <c r="D128" s="2" t="s">
        <v>19</v>
      </c>
      <c r="E128" s="2" t="s">
        <v>19</v>
      </c>
      <c r="F128" s="5">
        <f>+'1'!E33</f>
        <v>-38080</v>
      </c>
      <c r="G128" s="5">
        <f>+'1'!F33</f>
        <v>-56000</v>
      </c>
    </row>
    <row r="129" spans="1:7" ht="17.25" customHeight="1" x14ac:dyDescent="0.3">
      <c r="A129" s="166" t="s">
        <v>131</v>
      </c>
      <c r="B129" s="167"/>
      <c r="C129" s="167"/>
      <c r="D129" s="167"/>
      <c r="E129" s="167"/>
      <c r="F129" s="167"/>
      <c r="G129" s="168"/>
    </row>
    <row r="130" spans="1:7" ht="17.25" customHeight="1" x14ac:dyDescent="0.3">
      <c r="A130" s="184" t="s">
        <v>133</v>
      </c>
      <c r="B130" s="185"/>
      <c r="C130" s="185"/>
      <c r="D130" s="185"/>
      <c r="E130" s="185"/>
      <c r="F130" s="185"/>
      <c r="G130" s="186"/>
    </row>
    <row r="131" spans="1:7" ht="17.25" customHeight="1" x14ac:dyDescent="0.3">
      <c r="A131" s="190" t="s">
        <v>63</v>
      </c>
      <c r="B131" s="191"/>
      <c r="C131" s="191"/>
      <c r="D131" s="191"/>
      <c r="E131" s="191"/>
      <c r="F131" s="191"/>
      <c r="G131" s="192"/>
    </row>
    <row r="132" spans="1:7" ht="17.25" customHeight="1" x14ac:dyDescent="0.3">
      <c r="A132" s="184" t="s">
        <v>91</v>
      </c>
      <c r="B132" s="185"/>
      <c r="C132" s="185"/>
      <c r="D132" s="185"/>
      <c r="E132" s="185"/>
      <c r="F132" s="185"/>
      <c r="G132" s="186"/>
    </row>
    <row r="133" spans="1:7" ht="17.25" customHeight="1" x14ac:dyDescent="0.3">
      <c r="A133" s="190" t="s">
        <v>65</v>
      </c>
      <c r="B133" s="191"/>
      <c r="C133" s="191"/>
      <c r="D133" s="191"/>
      <c r="E133" s="191"/>
      <c r="F133" s="191"/>
      <c r="G133" s="192"/>
    </row>
    <row r="134" spans="1:7" ht="17.25" customHeight="1" x14ac:dyDescent="0.3">
      <c r="A134" s="184" t="s">
        <v>94</v>
      </c>
      <c r="B134" s="185"/>
      <c r="C134" s="185"/>
      <c r="D134" s="185"/>
      <c r="E134" s="185"/>
      <c r="F134" s="185"/>
      <c r="G134" s="186"/>
    </row>
    <row r="135" spans="1:7" ht="17.25" customHeight="1" x14ac:dyDescent="0.3">
      <c r="A135" s="187" t="s">
        <v>54</v>
      </c>
      <c r="B135" s="188"/>
      <c r="C135" s="188"/>
      <c r="D135" s="188"/>
      <c r="E135" s="188"/>
      <c r="F135" s="188"/>
      <c r="G135" s="189"/>
    </row>
    <row r="136" spans="1:7" ht="17.25" customHeight="1" x14ac:dyDescent="0.3">
      <c r="A136" s="154" t="s">
        <v>18</v>
      </c>
      <c r="B136" s="155"/>
      <c r="C136" s="160" t="s">
        <v>129</v>
      </c>
      <c r="D136" s="161"/>
      <c r="E136" s="161"/>
      <c r="F136" s="161"/>
      <c r="G136" s="162"/>
    </row>
    <row r="137" spans="1:7" ht="17.25" customHeight="1" x14ac:dyDescent="0.3">
      <c r="A137" s="156"/>
      <c r="B137" s="157"/>
      <c r="C137" s="143" t="s">
        <v>55</v>
      </c>
      <c r="D137" s="144"/>
      <c r="E137" s="144"/>
      <c r="F137" s="144"/>
      <c r="G137" s="145"/>
    </row>
    <row r="138" spans="1:7" x14ac:dyDescent="0.3">
      <c r="A138" s="156"/>
      <c r="B138" s="157"/>
      <c r="C138" s="160" t="s">
        <v>130</v>
      </c>
      <c r="D138" s="161"/>
      <c r="E138" s="161"/>
      <c r="F138" s="161"/>
      <c r="G138" s="162"/>
    </row>
    <row r="139" spans="1:7" ht="17.25" customHeight="1" x14ac:dyDescent="0.3">
      <c r="A139" s="158"/>
      <c r="B139" s="159"/>
      <c r="C139" s="143" t="s">
        <v>56</v>
      </c>
      <c r="D139" s="144"/>
      <c r="E139" s="144"/>
      <c r="F139" s="144"/>
      <c r="G139" s="145"/>
    </row>
    <row r="140" spans="1:7" x14ac:dyDescent="0.3">
      <c r="A140" s="87">
        <v>1099</v>
      </c>
      <c r="B140" s="87" t="s">
        <v>39</v>
      </c>
      <c r="C140" s="143"/>
      <c r="D140" s="144"/>
      <c r="E140" s="144"/>
      <c r="F140" s="144"/>
      <c r="G140" s="145"/>
    </row>
    <row r="141" spans="1:7" ht="17.25" customHeight="1" x14ac:dyDescent="0.3">
      <c r="A141" s="141" t="s">
        <v>57</v>
      </c>
      <c r="B141" s="142"/>
      <c r="C141" s="65" t="s">
        <v>119</v>
      </c>
      <c r="D141" s="1"/>
      <c r="E141" s="1"/>
      <c r="F141" s="2"/>
      <c r="G141" s="2"/>
    </row>
    <row r="142" spans="1:7" ht="17.25" customHeight="1" x14ac:dyDescent="0.3">
      <c r="A142" s="141" t="s">
        <v>132</v>
      </c>
      <c r="B142" s="142"/>
      <c r="C142" s="4"/>
      <c r="D142" s="2"/>
      <c r="E142" s="2"/>
      <c r="F142" s="5">
        <f>+'1'!E25</f>
        <v>-20410</v>
      </c>
      <c r="G142" s="5">
        <f>+'1'!F25</f>
        <v>-40820</v>
      </c>
    </row>
    <row r="143" spans="1:7" ht="36.75" customHeight="1" x14ac:dyDescent="0.3">
      <c r="A143" s="141" t="s">
        <v>58</v>
      </c>
      <c r="B143" s="142"/>
      <c r="C143" s="4"/>
      <c r="D143" s="2"/>
      <c r="E143" s="2" t="s">
        <v>59</v>
      </c>
      <c r="F143" s="2"/>
      <c r="G143" s="2"/>
    </row>
    <row r="144" spans="1:7" ht="17.25" customHeight="1" x14ac:dyDescent="0.3">
      <c r="A144" s="169" t="s">
        <v>60</v>
      </c>
      <c r="B144" s="170"/>
      <c r="C144" s="170"/>
      <c r="D144" s="170"/>
      <c r="E144" s="170"/>
      <c r="F144" s="170"/>
      <c r="G144" s="171"/>
    </row>
    <row r="145" spans="1:7" x14ac:dyDescent="0.3">
      <c r="A145" s="163" t="s">
        <v>61</v>
      </c>
      <c r="B145" s="164"/>
      <c r="C145" s="164"/>
      <c r="D145" s="164"/>
      <c r="E145" s="164"/>
      <c r="F145" s="164"/>
      <c r="G145" s="165"/>
    </row>
    <row r="146" spans="1:7" ht="17.25" customHeight="1" x14ac:dyDescent="0.3">
      <c r="A146" s="169" t="s">
        <v>62</v>
      </c>
      <c r="B146" s="170"/>
      <c r="C146" s="170"/>
      <c r="D146" s="170"/>
      <c r="E146" s="170"/>
      <c r="F146" s="170"/>
      <c r="G146" s="171"/>
    </row>
    <row r="147" spans="1:7" ht="17.25" customHeight="1" x14ac:dyDescent="0.3">
      <c r="A147" s="163" t="s">
        <v>52</v>
      </c>
      <c r="B147" s="164"/>
      <c r="C147" s="164"/>
      <c r="D147" s="164"/>
      <c r="E147" s="164"/>
      <c r="F147" s="164"/>
      <c r="G147" s="165"/>
    </row>
    <row r="148" spans="1:7" ht="17.25" customHeight="1" x14ac:dyDescent="0.3">
      <c r="A148" s="169" t="s">
        <v>63</v>
      </c>
      <c r="B148" s="170"/>
      <c r="C148" s="170"/>
      <c r="D148" s="170"/>
      <c r="E148" s="170"/>
      <c r="F148" s="170"/>
      <c r="G148" s="171"/>
    </row>
    <row r="149" spans="1:7" ht="17.25" customHeight="1" x14ac:dyDescent="0.3">
      <c r="A149" s="163" t="s">
        <v>53</v>
      </c>
      <c r="B149" s="164"/>
      <c r="C149" s="164"/>
      <c r="D149" s="164"/>
      <c r="E149" s="164"/>
      <c r="F149" s="164"/>
      <c r="G149" s="165"/>
    </row>
  </sheetData>
  <autoFilter ref="A9:G149">
    <filterColumn colId="0" showButton="0"/>
    <filterColumn colId="1" showButton="0"/>
  </autoFilter>
  <mergeCells count="155">
    <mergeCell ref="A101:G101"/>
    <mergeCell ref="A102:G102"/>
    <mergeCell ref="A103:G103"/>
    <mergeCell ref="A104:G104"/>
    <mergeCell ref="A24:G24"/>
    <mergeCell ref="A21:G21"/>
    <mergeCell ref="D7:G7"/>
    <mergeCell ref="D8:E8"/>
    <mergeCell ref="F8:G8"/>
    <mergeCell ref="C15:G15"/>
    <mergeCell ref="C16:G16"/>
    <mergeCell ref="C12:G12"/>
    <mergeCell ref="C13:G13"/>
    <mergeCell ref="A19:G19"/>
    <mergeCell ref="A20:G20"/>
    <mergeCell ref="A18:G18"/>
    <mergeCell ref="A12:B15"/>
    <mergeCell ref="C14:G14"/>
    <mergeCell ref="C49:G49"/>
    <mergeCell ref="C50:G50"/>
    <mergeCell ref="C51:G51"/>
    <mergeCell ref="C52:G52"/>
    <mergeCell ref="C53:G53"/>
    <mergeCell ref="A55:B55"/>
    <mergeCell ref="A86:G86"/>
    <mergeCell ref="A67:G67"/>
    <mergeCell ref="A68:G68"/>
    <mergeCell ref="A64:G64"/>
    <mergeCell ref="A65:B65"/>
    <mergeCell ref="A66:B66"/>
    <mergeCell ref="C65:G65"/>
    <mergeCell ref="A54:C54"/>
    <mergeCell ref="A56:C56"/>
    <mergeCell ref="A57:C57"/>
    <mergeCell ref="A58:C58"/>
    <mergeCell ref="A59:C59"/>
    <mergeCell ref="A60:G60"/>
    <mergeCell ref="A61:G61"/>
    <mergeCell ref="A62:G62"/>
    <mergeCell ref="A63:G63"/>
    <mergeCell ref="A1:A3"/>
    <mergeCell ref="A7:C9"/>
    <mergeCell ref="A71:G71"/>
    <mergeCell ref="A72:G72"/>
    <mergeCell ref="A73:G73"/>
    <mergeCell ref="A5:G5"/>
    <mergeCell ref="A27:B30"/>
    <mergeCell ref="C27:G27"/>
    <mergeCell ref="C28:G28"/>
    <mergeCell ref="A43:B43"/>
    <mergeCell ref="A44:B44"/>
    <mergeCell ref="A45:G45"/>
    <mergeCell ref="A46:G46"/>
    <mergeCell ref="A10:G10"/>
    <mergeCell ref="A11:G11"/>
    <mergeCell ref="A17:C17"/>
    <mergeCell ref="A22:G22"/>
    <mergeCell ref="A23:G23"/>
    <mergeCell ref="A69:G69"/>
    <mergeCell ref="A70:G70"/>
    <mergeCell ref="A49:B52"/>
    <mergeCell ref="A25:G25"/>
    <mergeCell ref="A26:G26"/>
    <mergeCell ref="C29:G29"/>
    <mergeCell ref="A111:B111"/>
    <mergeCell ref="A112:B112"/>
    <mergeCell ref="A113:C113"/>
    <mergeCell ref="A114:G114"/>
    <mergeCell ref="A115:G115"/>
    <mergeCell ref="A116:G116"/>
    <mergeCell ref="A117:G117"/>
    <mergeCell ref="A118:G118"/>
    <mergeCell ref="A119:G119"/>
    <mergeCell ref="A127:B127"/>
    <mergeCell ref="C120:G120"/>
    <mergeCell ref="C121:G121"/>
    <mergeCell ref="C122:G122"/>
    <mergeCell ref="C123:G123"/>
    <mergeCell ref="C109:G109"/>
    <mergeCell ref="A110:B110"/>
    <mergeCell ref="A135:G135"/>
    <mergeCell ref="A136:B139"/>
    <mergeCell ref="C136:G136"/>
    <mergeCell ref="C137:G137"/>
    <mergeCell ref="C138:G138"/>
    <mergeCell ref="C139:G139"/>
    <mergeCell ref="A134:G134"/>
    <mergeCell ref="A133:G133"/>
    <mergeCell ref="A128:C128"/>
    <mergeCell ref="A129:G129"/>
    <mergeCell ref="A130:G130"/>
    <mergeCell ref="A131:G131"/>
    <mergeCell ref="A132:G132"/>
    <mergeCell ref="C124:G124"/>
    <mergeCell ref="A125:B125"/>
    <mergeCell ref="A126:B126"/>
    <mergeCell ref="A120:B123"/>
    <mergeCell ref="A148:G148"/>
    <mergeCell ref="A146:G146"/>
    <mergeCell ref="A147:G147"/>
    <mergeCell ref="A149:G149"/>
    <mergeCell ref="A142:B142"/>
    <mergeCell ref="A143:B143"/>
    <mergeCell ref="A144:G144"/>
    <mergeCell ref="C140:G140"/>
    <mergeCell ref="A141:B141"/>
    <mergeCell ref="A145:G145"/>
    <mergeCell ref="C108:G108"/>
    <mergeCell ref="A105:B108"/>
    <mergeCell ref="C105:G105"/>
    <mergeCell ref="C106:G106"/>
    <mergeCell ref="C107:G107"/>
    <mergeCell ref="A36:C36"/>
    <mergeCell ref="A37:C37"/>
    <mergeCell ref="A47:G47"/>
    <mergeCell ref="A48:G48"/>
    <mergeCell ref="C43:G43"/>
    <mergeCell ref="A38:G38"/>
    <mergeCell ref="A39:G39"/>
    <mergeCell ref="A40:G40"/>
    <mergeCell ref="A41:G41"/>
    <mergeCell ref="A42:G42"/>
    <mergeCell ref="C94:G94"/>
    <mergeCell ref="A95:B95"/>
    <mergeCell ref="A96:B96"/>
    <mergeCell ref="A97:B97"/>
    <mergeCell ref="A98:C98"/>
    <mergeCell ref="A99:G99"/>
    <mergeCell ref="A100:G100"/>
    <mergeCell ref="A87:G87"/>
    <mergeCell ref="A88:G88"/>
    <mergeCell ref="C30:G30"/>
    <mergeCell ref="C31:G31"/>
    <mergeCell ref="A32:C32"/>
    <mergeCell ref="A33:B33"/>
    <mergeCell ref="A34:C34"/>
    <mergeCell ref="A35:C35"/>
    <mergeCell ref="A90:B93"/>
    <mergeCell ref="C90:G90"/>
    <mergeCell ref="C91:G91"/>
    <mergeCell ref="C92:G92"/>
    <mergeCell ref="C93:G93"/>
    <mergeCell ref="A89:G89"/>
    <mergeCell ref="A74:B77"/>
    <mergeCell ref="C74:G74"/>
    <mergeCell ref="C75:G75"/>
    <mergeCell ref="C76:G76"/>
    <mergeCell ref="C77:G77"/>
    <mergeCell ref="C78:G78"/>
    <mergeCell ref="A79:B79"/>
    <mergeCell ref="A81:B81"/>
    <mergeCell ref="A82:B82"/>
    <mergeCell ref="A83:C83"/>
    <mergeCell ref="A84:G84"/>
    <mergeCell ref="A85:G85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46" zoomScaleNormal="100" workbookViewId="0">
      <selection activeCell="E30" sqref="E30:E33"/>
    </sheetView>
  </sheetViews>
  <sheetFormatPr defaultRowHeight="13.5" x14ac:dyDescent="0.25"/>
  <cols>
    <col min="1" max="3" width="14" style="9" customWidth="1"/>
    <col min="4" max="4" width="89.42578125" style="9" customWidth="1"/>
    <col min="5" max="5" width="27.42578125" style="9" customWidth="1"/>
    <col min="6" max="16384" width="9.140625" style="9"/>
  </cols>
  <sheetData>
    <row r="1" spans="1:11" s="114" customFormat="1" ht="17.25" x14ac:dyDescent="0.3">
      <c r="A1" s="113"/>
      <c r="B1" s="113"/>
      <c r="C1" s="113"/>
      <c r="D1" s="113"/>
      <c r="E1" s="105" t="s">
        <v>3</v>
      </c>
      <c r="I1" s="32"/>
      <c r="K1" s="32"/>
    </row>
    <row r="2" spans="1:11" s="114" customFormat="1" ht="17.25" x14ac:dyDescent="0.3">
      <c r="A2" s="113"/>
      <c r="B2" s="113"/>
      <c r="C2" s="113"/>
      <c r="D2" s="113"/>
      <c r="E2" s="105" t="s">
        <v>6</v>
      </c>
      <c r="I2" s="32"/>
      <c r="K2" s="32"/>
    </row>
    <row r="3" spans="1:11" s="114" customFormat="1" ht="17.25" x14ac:dyDescent="0.3">
      <c r="A3" s="113"/>
      <c r="B3" s="113"/>
      <c r="C3" s="113"/>
      <c r="D3" s="113"/>
      <c r="E3" s="105" t="s">
        <v>41</v>
      </c>
      <c r="K3" s="33"/>
    </row>
    <row r="4" spans="1:11" x14ac:dyDescent="0.25">
      <c r="A4" s="84"/>
      <c r="B4" s="84"/>
      <c r="C4" s="84"/>
      <c r="D4" s="84"/>
      <c r="E4" s="97"/>
    </row>
    <row r="5" spans="1:11" ht="14.25" x14ac:dyDescent="0.25">
      <c r="A5" s="83"/>
      <c r="B5" s="84"/>
      <c r="C5" s="84"/>
      <c r="D5" s="84"/>
      <c r="E5" s="108" t="s">
        <v>36</v>
      </c>
    </row>
    <row r="6" spans="1:11" ht="33" customHeight="1" x14ac:dyDescent="0.25">
      <c r="A6" s="223" t="s">
        <v>212</v>
      </c>
      <c r="B6" s="223"/>
      <c r="C6" s="223"/>
      <c r="D6" s="223"/>
      <c r="E6" s="223"/>
    </row>
    <row r="7" spans="1:11" x14ac:dyDescent="0.25">
      <c r="A7" s="83"/>
      <c r="B7" s="84"/>
      <c r="C7" s="84"/>
      <c r="D7" s="84"/>
      <c r="E7" s="85"/>
    </row>
    <row r="8" spans="1:11" ht="14.25" x14ac:dyDescent="0.25">
      <c r="A8" s="224" t="s">
        <v>14</v>
      </c>
      <c r="B8" s="224"/>
      <c r="C8" s="224"/>
      <c r="D8" s="224"/>
      <c r="E8" s="224"/>
    </row>
    <row r="9" spans="1:11" ht="14.25" x14ac:dyDescent="0.25">
      <c r="A9" s="224" t="s">
        <v>20</v>
      </c>
      <c r="B9" s="224"/>
      <c r="C9" s="224"/>
      <c r="D9" s="224"/>
      <c r="E9" s="224"/>
    </row>
    <row r="10" spans="1:11" ht="14.25" x14ac:dyDescent="0.25">
      <c r="A10" s="225" t="s">
        <v>21</v>
      </c>
      <c r="B10" s="225"/>
      <c r="C10" s="225"/>
      <c r="D10" s="225"/>
      <c r="E10" s="226"/>
    </row>
    <row r="11" spans="1:11" ht="27" x14ac:dyDescent="0.25">
      <c r="A11" s="229" t="s">
        <v>18</v>
      </c>
      <c r="B11" s="230"/>
      <c r="C11" s="227" t="s">
        <v>25</v>
      </c>
      <c r="D11" s="231" t="s">
        <v>22</v>
      </c>
      <c r="E11" s="106" t="s">
        <v>40</v>
      </c>
    </row>
    <row r="12" spans="1:11" ht="81" x14ac:dyDescent="0.25">
      <c r="A12" s="109" t="s">
        <v>23</v>
      </c>
      <c r="B12" s="109" t="s">
        <v>24</v>
      </c>
      <c r="C12" s="228"/>
      <c r="D12" s="232"/>
      <c r="E12" s="107" t="s">
        <v>26</v>
      </c>
    </row>
    <row r="13" spans="1:11" x14ac:dyDescent="0.25">
      <c r="A13" s="10">
        <v>1001</v>
      </c>
      <c r="B13" s="11"/>
      <c r="C13" s="12"/>
      <c r="D13" s="13" t="s">
        <v>28</v>
      </c>
      <c r="E13" s="14"/>
    </row>
    <row r="14" spans="1:11" x14ac:dyDescent="0.25">
      <c r="A14" s="233"/>
      <c r="B14" s="211"/>
      <c r="C14" s="211"/>
      <c r="D14" s="15" t="s">
        <v>75</v>
      </c>
      <c r="E14" s="214">
        <f>+E20+E25+E30+E34</f>
        <v>0</v>
      </c>
    </row>
    <row r="15" spans="1:11" x14ac:dyDescent="0.25">
      <c r="A15" s="234"/>
      <c r="B15" s="212"/>
      <c r="C15" s="212"/>
      <c r="D15" s="16" t="s">
        <v>76</v>
      </c>
      <c r="E15" s="215"/>
    </row>
    <row r="16" spans="1:11" ht="27" x14ac:dyDescent="0.25">
      <c r="A16" s="234"/>
      <c r="B16" s="212"/>
      <c r="C16" s="212"/>
      <c r="D16" s="15" t="s">
        <v>77</v>
      </c>
      <c r="E16" s="215"/>
    </row>
    <row r="17" spans="1:5" x14ac:dyDescent="0.25">
      <c r="A17" s="234"/>
      <c r="B17" s="212"/>
      <c r="C17" s="212"/>
      <c r="D17" s="16" t="s">
        <v>78</v>
      </c>
      <c r="E17" s="215"/>
    </row>
    <row r="18" spans="1:5" ht="27" x14ac:dyDescent="0.25">
      <c r="A18" s="234"/>
      <c r="B18" s="213"/>
      <c r="C18" s="213"/>
      <c r="D18" s="15" t="s">
        <v>143</v>
      </c>
      <c r="E18" s="216"/>
    </row>
    <row r="19" spans="1:5" x14ac:dyDescent="0.25">
      <c r="A19" s="234"/>
      <c r="B19" s="13"/>
      <c r="C19" s="13"/>
      <c r="D19" s="13" t="s">
        <v>134</v>
      </c>
      <c r="E19" s="13"/>
    </row>
    <row r="20" spans="1:5" ht="27" x14ac:dyDescent="0.25">
      <c r="A20" s="234"/>
      <c r="B20" s="217" t="s">
        <v>70</v>
      </c>
      <c r="C20" s="217"/>
      <c r="D20" s="36" t="s">
        <v>174</v>
      </c>
      <c r="E20" s="235">
        <v>-4489.8</v>
      </c>
    </row>
    <row r="21" spans="1:5" x14ac:dyDescent="0.25">
      <c r="A21" s="234"/>
      <c r="B21" s="218"/>
      <c r="C21" s="218"/>
      <c r="D21" s="31" t="s">
        <v>31</v>
      </c>
      <c r="E21" s="236"/>
    </row>
    <row r="22" spans="1:5" ht="40.5" x14ac:dyDescent="0.25">
      <c r="A22" s="234"/>
      <c r="B22" s="218"/>
      <c r="C22" s="218"/>
      <c r="D22" s="36" t="s">
        <v>175</v>
      </c>
      <c r="E22" s="236"/>
    </row>
    <row r="23" spans="1:5" x14ac:dyDescent="0.25">
      <c r="A23" s="234"/>
      <c r="B23" s="218"/>
      <c r="C23" s="218"/>
      <c r="D23" s="31" t="s">
        <v>79</v>
      </c>
      <c r="E23" s="236"/>
    </row>
    <row r="24" spans="1:5" x14ac:dyDescent="0.25">
      <c r="A24" s="234"/>
      <c r="B24" s="219"/>
      <c r="C24" s="219"/>
      <c r="D24" s="36" t="s">
        <v>14</v>
      </c>
      <c r="E24" s="237"/>
    </row>
    <row r="25" spans="1:5" x14ac:dyDescent="0.25">
      <c r="A25" s="234"/>
      <c r="B25" s="211" t="s">
        <v>137</v>
      </c>
      <c r="C25" s="211"/>
      <c r="D25" s="17" t="s">
        <v>136</v>
      </c>
      <c r="E25" s="235">
        <f>+'1'!F45</f>
        <v>-8500</v>
      </c>
    </row>
    <row r="26" spans="1:5" x14ac:dyDescent="0.25">
      <c r="A26" s="234"/>
      <c r="B26" s="212"/>
      <c r="C26" s="212"/>
      <c r="D26" s="16" t="s">
        <v>31</v>
      </c>
      <c r="E26" s="236"/>
    </row>
    <row r="27" spans="1:5" ht="54" x14ac:dyDescent="0.25">
      <c r="A27" s="234"/>
      <c r="B27" s="212"/>
      <c r="C27" s="212"/>
      <c r="D27" s="18" t="s">
        <v>142</v>
      </c>
      <c r="E27" s="236"/>
    </row>
    <row r="28" spans="1:5" x14ac:dyDescent="0.25">
      <c r="A28" s="234"/>
      <c r="B28" s="212"/>
      <c r="C28" s="212"/>
      <c r="D28" s="16" t="s">
        <v>79</v>
      </c>
      <c r="E28" s="236"/>
    </row>
    <row r="29" spans="1:5" x14ac:dyDescent="0.25">
      <c r="A29" s="234"/>
      <c r="B29" s="213"/>
      <c r="C29" s="213"/>
      <c r="D29" s="17" t="s">
        <v>80</v>
      </c>
      <c r="E29" s="237"/>
    </row>
    <row r="30" spans="1:5" x14ac:dyDescent="0.25">
      <c r="A30" s="234"/>
      <c r="B30" s="217" t="s">
        <v>200</v>
      </c>
      <c r="C30" s="217"/>
      <c r="D30" s="31" t="s">
        <v>182</v>
      </c>
      <c r="E30" s="235">
        <v>4489.8</v>
      </c>
    </row>
    <row r="31" spans="1:5" x14ac:dyDescent="0.25">
      <c r="A31" s="234"/>
      <c r="B31" s="218"/>
      <c r="C31" s="218"/>
      <c r="D31" s="36" t="s">
        <v>194</v>
      </c>
      <c r="E31" s="236"/>
    </row>
    <row r="32" spans="1:5" x14ac:dyDescent="0.25">
      <c r="A32" s="234"/>
      <c r="B32" s="218"/>
      <c r="C32" s="218"/>
      <c r="D32" s="31" t="s">
        <v>201</v>
      </c>
      <c r="E32" s="236"/>
    </row>
    <row r="33" spans="1:5" ht="27" x14ac:dyDescent="0.25">
      <c r="A33" s="234"/>
      <c r="B33" s="219"/>
      <c r="C33" s="219"/>
      <c r="D33" s="36" t="s">
        <v>195</v>
      </c>
      <c r="E33" s="237"/>
    </row>
    <row r="34" spans="1:5" x14ac:dyDescent="0.25">
      <c r="A34" s="234"/>
      <c r="B34" s="217" t="s">
        <v>202</v>
      </c>
      <c r="C34" s="217"/>
      <c r="D34" s="31" t="s">
        <v>182</v>
      </c>
      <c r="E34" s="235">
        <v>8500</v>
      </c>
    </row>
    <row r="35" spans="1:5" x14ac:dyDescent="0.25">
      <c r="A35" s="234"/>
      <c r="B35" s="218"/>
      <c r="C35" s="218"/>
      <c r="D35" s="36" t="s">
        <v>183</v>
      </c>
      <c r="E35" s="236"/>
    </row>
    <row r="36" spans="1:5" x14ac:dyDescent="0.25">
      <c r="A36" s="234"/>
      <c r="B36" s="218"/>
      <c r="C36" s="218"/>
      <c r="D36" s="31" t="s">
        <v>201</v>
      </c>
      <c r="E36" s="236"/>
    </row>
    <row r="37" spans="1:5" ht="27" x14ac:dyDescent="0.25">
      <c r="A37" s="234"/>
      <c r="B37" s="219"/>
      <c r="C37" s="219"/>
      <c r="D37" s="36" t="s">
        <v>184</v>
      </c>
      <c r="E37" s="237"/>
    </row>
    <row r="38" spans="1:5" x14ac:dyDescent="0.25">
      <c r="A38" s="19">
        <v>1099</v>
      </c>
      <c r="B38" s="20"/>
      <c r="C38" s="21"/>
      <c r="D38" s="19" t="s">
        <v>28</v>
      </c>
      <c r="E38" s="23"/>
    </row>
    <row r="39" spans="1:5" x14ac:dyDescent="0.25">
      <c r="A39" s="217"/>
      <c r="B39" s="211"/>
      <c r="C39" s="211"/>
      <c r="D39" s="15" t="s">
        <v>82</v>
      </c>
      <c r="E39" s="214">
        <f>+E45+E51</f>
        <v>176000</v>
      </c>
    </row>
    <row r="40" spans="1:5" x14ac:dyDescent="0.25">
      <c r="A40" s="218"/>
      <c r="B40" s="212"/>
      <c r="C40" s="212"/>
      <c r="D40" s="16" t="s">
        <v>76</v>
      </c>
      <c r="E40" s="215"/>
    </row>
    <row r="41" spans="1:5" ht="94.5" x14ac:dyDescent="0.25">
      <c r="A41" s="218"/>
      <c r="B41" s="212"/>
      <c r="C41" s="212"/>
      <c r="D41" s="17" t="s">
        <v>83</v>
      </c>
      <c r="E41" s="215"/>
    </row>
    <row r="42" spans="1:5" x14ac:dyDescent="0.25">
      <c r="A42" s="218"/>
      <c r="B42" s="212"/>
      <c r="C42" s="212"/>
      <c r="D42" s="16" t="s">
        <v>78</v>
      </c>
      <c r="E42" s="215"/>
    </row>
    <row r="43" spans="1:5" ht="54" x14ac:dyDescent="0.25">
      <c r="A43" s="218"/>
      <c r="B43" s="213"/>
      <c r="C43" s="213"/>
      <c r="D43" s="17" t="s">
        <v>84</v>
      </c>
      <c r="E43" s="216"/>
    </row>
    <row r="44" spans="1:5" x14ac:dyDescent="0.25">
      <c r="A44" s="218"/>
      <c r="B44" s="20"/>
      <c r="C44" s="21"/>
      <c r="D44" s="19" t="s">
        <v>81</v>
      </c>
      <c r="E44" s="23"/>
    </row>
    <row r="45" spans="1:5" x14ac:dyDescent="0.25">
      <c r="A45" s="218"/>
      <c r="B45" s="211" t="s">
        <v>95</v>
      </c>
      <c r="C45" s="211"/>
      <c r="D45" s="17" t="str">
        <f>+'2'!C91</f>
        <v>Հեմոդիալիզի և պերիտոնիալ դիալիզի անցկացման ծառայություններ</v>
      </c>
      <c r="E45" s="214">
        <f>+'1'!F18</f>
        <v>216820</v>
      </c>
    </row>
    <row r="46" spans="1:5" x14ac:dyDescent="0.25">
      <c r="A46" s="218"/>
      <c r="B46" s="212"/>
      <c r="C46" s="212"/>
      <c r="D46" s="16" t="s">
        <v>31</v>
      </c>
      <c r="E46" s="215"/>
    </row>
    <row r="47" spans="1:5" ht="27" x14ac:dyDescent="0.25">
      <c r="A47" s="218"/>
      <c r="B47" s="212"/>
      <c r="C47" s="212"/>
      <c r="D47" s="17" t="str">
        <f>+'2'!C93</f>
        <v>Հեմոդիալիզի կարիք ունեցող հիվանդների բժշկական օգնության համալիր միջոցառումների իրականացում</v>
      </c>
      <c r="E47" s="215"/>
    </row>
    <row r="48" spans="1:5" x14ac:dyDescent="0.25">
      <c r="A48" s="218"/>
      <c r="B48" s="212"/>
      <c r="C48" s="212"/>
      <c r="D48" s="16" t="s">
        <v>79</v>
      </c>
      <c r="E48" s="215"/>
    </row>
    <row r="49" spans="1:5" x14ac:dyDescent="0.25">
      <c r="A49" s="218"/>
      <c r="B49" s="213"/>
      <c r="C49" s="213"/>
      <c r="D49" s="17" t="str">
        <f>+'2'!A104</f>
        <v>Առողջապահական կազմակերպություններ (հիվանդանոցներ)</v>
      </c>
      <c r="E49" s="216"/>
    </row>
    <row r="50" spans="1:5" x14ac:dyDescent="0.25">
      <c r="A50" s="218"/>
      <c r="B50" s="20"/>
      <c r="C50" s="21"/>
      <c r="D50" s="19" t="s">
        <v>85</v>
      </c>
      <c r="E50" s="23"/>
    </row>
    <row r="51" spans="1:5" ht="27" x14ac:dyDescent="0.25">
      <c r="A51" s="218"/>
      <c r="B51" s="211" t="s">
        <v>39</v>
      </c>
      <c r="C51" s="211"/>
      <c r="D51" s="17" t="s">
        <v>86</v>
      </c>
      <c r="E51" s="214">
        <f>+'1'!F25</f>
        <v>-40820</v>
      </c>
    </row>
    <row r="52" spans="1:5" x14ac:dyDescent="0.25">
      <c r="A52" s="218"/>
      <c r="B52" s="212"/>
      <c r="C52" s="212"/>
      <c r="D52" s="16" t="s">
        <v>87</v>
      </c>
      <c r="E52" s="215"/>
    </row>
    <row r="53" spans="1:5" ht="27" x14ac:dyDescent="0.25">
      <c r="A53" s="219"/>
      <c r="B53" s="213"/>
      <c r="C53" s="213"/>
      <c r="D53" s="17" t="s">
        <v>88</v>
      </c>
      <c r="E53" s="216"/>
    </row>
    <row r="54" spans="1:5" x14ac:dyDescent="0.25">
      <c r="A54" s="19">
        <v>1150</v>
      </c>
      <c r="B54" s="20"/>
      <c r="C54" s="21"/>
      <c r="D54" s="22" t="s">
        <v>28</v>
      </c>
      <c r="E54" s="24"/>
    </row>
    <row r="55" spans="1:5" x14ac:dyDescent="0.25">
      <c r="A55" s="217"/>
      <c r="B55" s="211"/>
      <c r="C55" s="211"/>
      <c r="D55" s="17" t="s">
        <v>89</v>
      </c>
      <c r="E55" s="220">
        <f>+E61+E66</f>
        <v>-176000</v>
      </c>
    </row>
    <row r="56" spans="1:5" x14ac:dyDescent="0.25">
      <c r="A56" s="218"/>
      <c r="B56" s="212"/>
      <c r="C56" s="212"/>
      <c r="D56" s="16" t="s">
        <v>76</v>
      </c>
      <c r="E56" s="221"/>
    </row>
    <row r="57" spans="1:5" ht="40.5" x14ac:dyDescent="0.25">
      <c r="A57" s="218"/>
      <c r="B57" s="212"/>
      <c r="C57" s="212"/>
      <c r="D57" s="17" t="s">
        <v>90</v>
      </c>
      <c r="E57" s="221"/>
    </row>
    <row r="58" spans="1:5" x14ac:dyDescent="0.25">
      <c r="A58" s="218"/>
      <c r="B58" s="212"/>
      <c r="C58" s="212"/>
      <c r="D58" s="16" t="s">
        <v>78</v>
      </c>
      <c r="E58" s="221"/>
    </row>
    <row r="59" spans="1:5" x14ac:dyDescent="0.25">
      <c r="A59" s="218"/>
      <c r="B59" s="213"/>
      <c r="C59" s="213"/>
      <c r="D59" s="17" t="s">
        <v>91</v>
      </c>
      <c r="E59" s="222"/>
    </row>
    <row r="60" spans="1:5" x14ac:dyDescent="0.25">
      <c r="A60" s="218"/>
      <c r="B60" s="20"/>
      <c r="C60" s="21"/>
      <c r="D60" s="19" t="s">
        <v>81</v>
      </c>
      <c r="E60" s="23"/>
    </row>
    <row r="61" spans="1:5" x14ac:dyDescent="0.25">
      <c r="A61" s="218"/>
      <c r="B61" s="211" t="s">
        <v>71</v>
      </c>
      <c r="C61" s="211"/>
      <c r="D61" s="17" t="s">
        <v>92</v>
      </c>
      <c r="E61" s="214">
        <f>+'1'!F37</f>
        <v>-120000</v>
      </c>
    </row>
    <row r="62" spans="1:5" x14ac:dyDescent="0.25">
      <c r="A62" s="218"/>
      <c r="B62" s="212"/>
      <c r="C62" s="212"/>
      <c r="D62" s="16" t="s">
        <v>31</v>
      </c>
      <c r="E62" s="215"/>
    </row>
    <row r="63" spans="1:5" ht="40.5" x14ac:dyDescent="0.25">
      <c r="A63" s="218"/>
      <c r="B63" s="212"/>
      <c r="C63" s="212"/>
      <c r="D63" s="17" t="s">
        <v>93</v>
      </c>
      <c r="E63" s="215"/>
    </row>
    <row r="64" spans="1:5" x14ac:dyDescent="0.25">
      <c r="A64" s="218"/>
      <c r="B64" s="212"/>
      <c r="C64" s="212"/>
      <c r="D64" s="16" t="s">
        <v>79</v>
      </c>
      <c r="E64" s="215"/>
    </row>
    <row r="65" spans="1:5" x14ac:dyDescent="0.25">
      <c r="A65" s="218"/>
      <c r="B65" s="213"/>
      <c r="C65" s="213"/>
      <c r="D65" s="17" t="s">
        <v>94</v>
      </c>
      <c r="E65" s="216"/>
    </row>
    <row r="66" spans="1:5" x14ac:dyDescent="0.25">
      <c r="A66" s="218"/>
      <c r="B66" s="211" t="s">
        <v>66</v>
      </c>
      <c r="C66" s="211"/>
      <c r="D66" s="17" t="s">
        <v>67</v>
      </c>
      <c r="E66" s="214">
        <f>+'1'!F33</f>
        <v>-56000</v>
      </c>
    </row>
    <row r="67" spans="1:5" x14ac:dyDescent="0.25">
      <c r="A67" s="218"/>
      <c r="B67" s="212"/>
      <c r="C67" s="212"/>
      <c r="D67" s="16" t="s">
        <v>31</v>
      </c>
      <c r="E67" s="215"/>
    </row>
    <row r="68" spans="1:5" ht="27" x14ac:dyDescent="0.25">
      <c r="A68" s="218"/>
      <c r="B68" s="212"/>
      <c r="C68" s="212"/>
      <c r="D68" s="17" t="s">
        <v>68</v>
      </c>
      <c r="E68" s="215"/>
    </row>
    <row r="69" spans="1:5" x14ac:dyDescent="0.25">
      <c r="A69" s="218"/>
      <c r="B69" s="212"/>
      <c r="C69" s="212"/>
      <c r="D69" s="16" t="s">
        <v>79</v>
      </c>
      <c r="E69" s="215"/>
    </row>
    <row r="70" spans="1:5" x14ac:dyDescent="0.25">
      <c r="A70" s="218"/>
      <c r="B70" s="213"/>
      <c r="C70" s="213"/>
      <c r="D70" s="17" t="s">
        <v>94</v>
      </c>
      <c r="E70" s="216"/>
    </row>
  </sheetData>
  <mergeCells count="43">
    <mergeCell ref="E34:E37"/>
    <mergeCell ref="B25:B29"/>
    <mergeCell ref="C25:C29"/>
    <mergeCell ref="E25:E29"/>
    <mergeCell ref="B39:B43"/>
    <mergeCell ref="C39:C43"/>
    <mergeCell ref="E39:E43"/>
    <mergeCell ref="E20:E24"/>
    <mergeCell ref="E14:E18"/>
    <mergeCell ref="B30:B33"/>
    <mergeCell ref="C30:C33"/>
    <mergeCell ref="E30:E33"/>
    <mergeCell ref="A14:A37"/>
    <mergeCell ref="B14:B18"/>
    <mergeCell ref="C14:C18"/>
    <mergeCell ref="B20:B24"/>
    <mergeCell ref="C20:C24"/>
    <mergeCell ref="B34:B37"/>
    <mergeCell ref="C34:C37"/>
    <mergeCell ref="A6:E6"/>
    <mergeCell ref="A8:E8"/>
    <mergeCell ref="A9:E9"/>
    <mergeCell ref="A10:E10"/>
    <mergeCell ref="C11:C12"/>
    <mergeCell ref="A11:B11"/>
    <mergeCell ref="D11:D12"/>
    <mergeCell ref="A55:A70"/>
    <mergeCell ref="B55:B59"/>
    <mergeCell ref="C55:C59"/>
    <mergeCell ref="E55:E59"/>
    <mergeCell ref="B61:B65"/>
    <mergeCell ref="C61:C65"/>
    <mergeCell ref="E61:E65"/>
    <mergeCell ref="B66:B70"/>
    <mergeCell ref="C66:C70"/>
    <mergeCell ref="E66:E70"/>
    <mergeCell ref="B51:B53"/>
    <mergeCell ref="C51:C53"/>
    <mergeCell ref="E51:E53"/>
    <mergeCell ref="A39:A53"/>
    <mergeCell ref="B45:B49"/>
    <mergeCell ref="C45:C49"/>
    <mergeCell ref="E45:E49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68 D53 D63 D51 D55 D57 D59 D41 D43 D61 D70 D49 D47 D45 D65:D66 D25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zoomScaleNormal="100" workbookViewId="0">
      <pane ySplit="10" topLeftCell="A32" activePane="bottomLeft" state="frozen"/>
      <selection pane="bottomLeft" activeCell="J41" sqref="J41"/>
    </sheetView>
  </sheetViews>
  <sheetFormatPr defaultRowHeight="16.5" x14ac:dyDescent="0.25"/>
  <cols>
    <col min="1" max="1" width="5.85546875" style="98" customWidth="1"/>
    <col min="2" max="9" width="17.42578125" style="98" customWidth="1"/>
    <col min="10" max="10" width="35.28515625" style="98" customWidth="1"/>
    <col min="11" max="11" width="11.7109375" style="98" bestFit="1" customWidth="1"/>
    <col min="12" max="16384" width="9.140625" style="98"/>
  </cols>
  <sheetData>
    <row r="1" spans="2:11" x14ac:dyDescent="0.25">
      <c r="J1" s="99" t="s">
        <v>197</v>
      </c>
    </row>
    <row r="2" spans="2:11" x14ac:dyDescent="0.25">
      <c r="J2" s="99" t="s">
        <v>6</v>
      </c>
    </row>
    <row r="3" spans="2:11" x14ac:dyDescent="0.25">
      <c r="J3" s="99" t="s">
        <v>41</v>
      </c>
      <c r="K3" s="100"/>
    </row>
    <row r="5" spans="2:11" ht="38.25" customHeight="1" x14ac:dyDescent="0.25">
      <c r="B5" s="251" t="s">
        <v>213</v>
      </c>
      <c r="C5" s="251"/>
      <c r="D5" s="251"/>
      <c r="E5" s="251"/>
      <c r="F5" s="251"/>
      <c r="G5" s="251"/>
      <c r="H5" s="251"/>
      <c r="I5" s="251"/>
      <c r="J5" s="251"/>
    </row>
    <row r="6" spans="2:11" x14ac:dyDescent="0.25">
      <c r="B6" s="252" t="s">
        <v>14</v>
      </c>
      <c r="C6" s="252"/>
      <c r="D6" s="252"/>
      <c r="E6" s="252"/>
      <c r="F6" s="252"/>
      <c r="G6" s="252"/>
      <c r="H6" s="252"/>
      <c r="I6" s="252"/>
      <c r="J6" s="252"/>
    </row>
    <row r="7" spans="2:11" x14ac:dyDescent="0.25">
      <c r="B7" s="115"/>
      <c r="J7" s="116"/>
      <c r="K7" s="116"/>
    </row>
    <row r="8" spans="2:11" x14ac:dyDescent="0.25">
      <c r="B8" s="247" t="s">
        <v>96</v>
      </c>
      <c r="C8" s="247"/>
      <c r="D8" s="247"/>
      <c r="E8" s="247"/>
      <c r="F8" s="247" t="s">
        <v>97</v>
      </c>
      <c r="G8" s="247" t="s">
        <v>98</v>
      </c>
      <c r="H8" s="247" t="s">
        <v>99</v>
      </c>
      <c r="I8" s="247" t="s">
        <v>100</v>
      </c>
      <c r="J8" s="253" t="s">
        <v>104</v>
      </c>
      <c r="K8" s="117"/>
    </row>
    <row r="9" spans="2:11" ht="49.5" x14ac:dyDescent="0.25">
      <c r="B9" s="110" t="s">
        <v>101</v>
      </c>
      <c r="C9" s="247" t="s">
        <v>102</v>
      </c>
      <c r="D9" s="247"/>
      <c r="E9" s="247"/>
      <c r="F9" s="247"/>
      <c r="G9" s="247"/>
      <c r="H9" s="247"/>
      <c r="I9" s="247"/>
      <c r="J9" s="254"/>
    </row>
    <row r="10" spans="2:11" x14ac:dyDescent="0.25">
      <c r="B10" s="110">
        <v>1</v>
      </c>
      <c r="C10" s="244">
        <v>2</v>
      </c>
      <c r="D10" s="245"/>
      <c r="E10" s="246"/>
      <c r="F10" s="110">
        <v>3</v>
      </c>
      <c r="G10" s="110">
        <v>4</v>
      </c>
      <c r="H10" s="110">
        <v>5</v>
      </c>
      <c r="I10" s="110">
        <v>6</v>
      </c>
      <c r="J10" s="110">
        <v>7</v>
      </c>
    </row>
    <row r="11" spans="2:11" x14ac:dyDescent="0.25">
      <c r="B11" s="119"/>
      <c r="C11" s="120"/>
      <c r="D11" s="120"/>
      <c r="E11" s="120"/>
      <c r="F11" s="120"/>
      <c r="G11" s="120"/>
      <c r="H11" s="120"/>
      <c r="I11" s="121"/>
      <c r="J11" s="122"/>
    </row>
    <row r="12" spans="2:11" s="100" customFormat="1" ht="24.75" customHeight="1" x14ac:dyDescent="0.25">
      <c r="B12" s="125" t="s">
        <v>105</v>
      </c>
      <c r="C12" s="125" t="s">
        <v>106</v>
      </c>
      <c r="D12" s="125" t="s">
        <v>107</v>
      </c>
      <c r="E12" s="238" t="s">
        <v>45</v>
      </c>
      <c r="F12" s="239"/>
      <c r="G12" s="239"/>
      <c r="H12" s="239"/>
      <c r="I12" s="240"/>
      <c r="J12" s="126">
        <f>+J13+J16</f>
        <v>176000</v>
      </c>
    </row>
    <row r="13" spans="2:11" x14ac:dyDescent="0.25">
      <c r="B13" s="241" t="str">
        <f>+'1'!D18</f>
        <v>02. Հեմոդիալիզի և պերիտոնիալ դիալիզի անցկացման ծառայություններ</v>
      </c>
      <c r="C13" s="242"/>
      <c r="D13" s="242"/>
      <c r="E13" s="242"/>
      <c r="F13" s="242"/>
      <c r="G13" s="242"/>
      <c r="H13" s="242"/>
      <c r="I13" s="243"/>
      <c r="J13" s="86">
        <f>J14</f>
        <v>216820</v>
      </c>
    </row>
    <row r="14" spans="2:11" x14ac:dyDescent="0.25">
      <c r="B14" s="101"/>
      <c r="C14" s="247" t="s">
        <v>108</v>
      </c>
      <c r="D14" s="247"/>
      <c r="E14" s="247"/>
      <c r="F14" s="102"/>
      <c r="G14" s="102"/>
      <c r="H14" s="102"/>
      <c r="I14" s="103"/>
      <c r="J14" s="86">
        <f>J15</f>
        <v>216820</v>
      </c>
    </row>
    <row r="15" spans="2:11" ht="33.75" customHeight="1" x14ac:dyDescent="0.25">
      <c r="B15" s="118" t="s">
        <v>208</v>
      </c>
      <c r="C15" s="244" t="s">
        <v>209</v>
      </c>
      <c r="D15" s="245"/>
      <c r="E15" s="246"/>
      <c r="F15" s="110" t="s">
        <v>103</v>
      </c>
      <c r="G15" s="110" t="s">
        <v>111</v>
      </c>
      <c r="H15" s="86">
        <f>+'1'!F18</f>
        <v>216820</v>
      </c>
      <c r="I15" s="104">
        <v>1</v>
      </c>
      <c r="J15" s="86">
        <f>+H15</f>
        <v>216820</v>
      </c>
    </row>
    <row r="16" spans="2:11" x14ac:dyDescent="0.25">
      <c r="B16" s="248" t="s">
        <v>138</v>
      </c>
      <c r="C16" s="249"/>
      <c r="D16" s="249"/>
      <c r="E16" s="249"/>
      <c r="F16" s="249"/>
      <c r="G16" s="249"/>
      <c r="H16" s="249"/>
      <c r="I16" s="250"/>
      <c r="J16" s="86">
        <f>+J17</f>
        <v>-40820</v>
      </c>
    </row>
    <row r="17" spans="2:10" x14ac:dyDescent="0.25">
      <c r="B17" s="103"/>
      <c r="C17" s="244" t="s">
        <v>108</v>
      </c>
      <c r="D17" s="245"/>
      <c r="E17" s="246"/>
      <c r="F17" s="103"/>
      <c r="G17" s="103"/>
      <c r="H17" s="103"/>
      <c r="I17" s="103"/>
      <c r="J17" s="86">
        <f>+J18</f>
        <v>-40820</v>
      </c>
    </row>
    <row r="18" spans="2:10" ht="33.75" customHeight="1" x14ac:dyDescent="0.25">
      <c r="B18" s="118" t="s">
        <v>109</v>
      </c>
      <c r="C18" s="244" t="s">
        <v>110</v>
      </c>
      <c r="D18" s="245"/>
      <c r="E18" s="246"/>
      <c r="F18" s="110" t="s">
        <v>103</v>
      </c>
      <c r="G18" s="110" t="s">
        <v>111</v>
      </c>
      <c r="H18" s="86">
        <f>+'1'!F25</f>
        <v>-40820</v>
      </c>
      <c r="I18" s="104">
        <v>1</v>
      </c>
      <c r="J18" s="86">
        <f>+H18</f>
        <v>-40820</v>
      </c>
    </row>
    <row r="19" spans="2:10" s="100" customFormat="1" ht="24.75" customHeight="1" x14ac:dyDescent="0.25">
      <c r="B19" s="125" t="s">
        <v>105</v>
      </c>
      <c r="C19" s="125" t="s">
        <v>112</v>
      </c>
      <c r="D19" s="125" t="s">
        <v>113</v>
      </c>
      <c r="E19" s="238" t="s">
        <v>48</v>
      </c>
      <c r="F19" s="239"/>
      <c r="G19" s="239"/>
      <c r="H19" s="239"/>
      <c r="I19" s="240"/>
      <c r="J19" s="126">
        <f>+J20+J23</f>
        <v>-176000</v>
      </c>
    </row>
    <row r="20" spans="2:10" x14ac:dyDescent="0.25">
      <c r="B20" s="241" t="s">
        <v>123</v>
      </c>
      <c r="C20" s="242"/>
      <c r="D20" s="242"/>
      <c r="E20" s="242"/>
      <c r="F20" s="242"/>
      <c r="G20" s="242"/>
      <c r="H20" s="242"/>
      <c r="I20" s="243"/>
      <c r="J20" s="86">
        <f t="shared" ref="J20:J32" si="0">+J21</f>
        <v>-56000</v>
      </c>
    </row>
    <row r="21" spans="2:10" x14ac:dyDescent="0.25">
      <c r="B21" s="103"/>
      <c r="C21" s="244" t="s">
        <v>108</v>
      </c>
      <c r="D21" s="245"/>
      <c r="E21" s="246"/>
      <c r="F21" s="103"/>
      <c r="G21" s="103"/>
      <c r="H21" s="103"/>
      <c r="I21" s="103"/>
      <c r="J21" s="86">
        <f t="shared" si="0"/>
        <v>-56000</v>
      </c>
    </row>
    <row r="22" spans="2:10" ht="33.75" customHeight="1" x14ac:dyDescent="0.25">
      <c r="B22" s="118" t="s">
        <v>114</v>
      </c>
      <c r="C22" s="244" t="s">
        <v>115</v>
      </c>
      <c r="D22" s="245"/>
      <c r="E22" s="246"/>
      <c r="F22" s="110" t="s">
        <v>103</v>
      </c>
      <c r="G22" s="110" t="s">
        <v>111</v>
      </c>
      <c r="H22" s="86">
        <f>+'1'!F33</f>
        <v>-56000</v>
      </c>
      <c r="I22" s="104">
        <v>1</v>
      </c>
      <c r="J22" s="86">
        <f>+H22</f>
        <v>-56000</v>
      </c>
    </row>
    <row r="23" spans="2:10" x14ac:dyDescent="0.25">
      <c r="B23" s="241" t="s">
        <v>122</v>
      </c>
      <c r="C23" s="242"/>
      <c r="D23" s="242"/>
      <c r="E23" s="242"/>
      <c r="F23" s="242"/>
      <c r="G23" s="242"/>
      <c r="H23" s="242"/>
      <c r="I23" s="243"/>
      <c r="J23" s="86">
        <f t="shared" si="0"/>
        <v>-120000</v>
      </c>
    </row>
    <row r="24" spans="2:10" x14ac:dyDescent="0.25">
      <c r="B24" s="103"/>
      <c r="C24" s="244" t="s">
        <v>108</v>
      </c>
      <c r="D24" s="245"/>
      <c r="E24" s="246"/>
      <c r="F24" s="103"/>
      <c r="G24" s="103"/>
      <c r="H24" s="103"/>
      <c r="I24" s="103"/>
      <c r="J24" s="86">
        <f t="shared" si="0"/>
        <v>-120000</v>
      </c>
    </row>
    <row r="25" spans="2:10" ht="33.75" customHeight="1" x14ac:dyDescent="0.25">
      <c r="B25" s="118" t="s">
        <v>116</v>
      </c>
      <c r="C25" s="244" t="s">
        <v>117</v>
      </c>
      <c r="D25" s="245"/>
      <c r="E25" s="246"/>
      <c r="F25" s="110" t="s">
        <v>103</v>
      </c>
      <c r="G25" s="110" t="s">
        <v>111</v>
      </c>
      <c r="H25" s="86">
        <f>+'1'!F37</f>
        <v>-120000</v>
      </c>
      <c r="I25" s="104">
        <v>1</v>
      </c>
      <c r="J25" s="86">
        <f>+H25</f>
        <v>-120000</v>
      </c>
    </row>
    <row r="26" spans="2:10" s="100" customFormat="1" ht="24.75" customHeight="1" x14ac:dyDescent="0.25">
      <c r="B26" s="125" t="s">
        <v>105</v>
      </c>
      <c r="C26" s="125" t="s">
        <v>120</v>
      </c>
      <c r="D26" s="125" t="s">
        <v>118</v>
      </c>
      <c r="E26" s="238" t="s">
        <v>50</v>
      </c>
      <c r="F26" s="239"/>
      <c r="G26" s="239"/>
      <c r="H26" s="239"/>
      <c r="I26" s="240"/>
      <c r="J26" s="126">
        <f>+J27</f>
        <v>-8500</v>
      </c>
    </row>
    <row r="27" spans="2:10" ht="16.5" customHeight="1" x14ac:dyDescent="0.25">
      <c r="B27" s="241" t="s">
        <v>135</v>
      </c>
      <c r="C27" s="242"/>
      <c r="D27" s="242"/>
      <c r="E27" s="242"/>
      <c r="F27" s="242"/>
      <c r="G27" s="242"/>
      <c r="H27" s="242"/>
      <c r="I27" s="243"/>
      <c r="J27" s="86">
        <f t="shared" ref="J27" si="1">+J28</f>
        <v>-8500</v>
      </c>
    </row>
    <row r="28" spans="2:10" ht="16.5" customHeight="1" x14ac:dyDescent="0.25">
      <c r="B28" s="103"/>
      <c r="C28" s="244" t="s">
        <v>108</v>
      </c>
      <c r="D28" s="245"/>
      <c r="E28" s="246"/>
      <c r="F28" s="103"/>
      <c r="G28" s="103"/>
      <c r="H28" s="103"/>
      <c r="I28" s="103"/>
      <c r="J28" s="86">
        <f>+J29</f>
        <v>-8500</v>
      </c>
    </row>
    <row r="29" spans="2:10" ht="33.75" customHeight="1" x14ac:dyDescent="0.25">
      <c r="B29" s="118" t="s">
        <v>214</v>
      </c>
      <c r="C29" s="244" t="s">
        <v>215</v>
      </c>
      <c r="D29" s="245"/>
      <c r="E29" s="246"/>
      <c r="F29" s="110" t="s">
        <v>121</v>
      </c>
      <c r="G29" s="110" t="s">
        <v>111</v>
      </c>
      <c r="H29" s="86">
        <v>-8500</v>
      </c>
      <c r="I29" s="104">
        <v>1</v>
      </c>
      <c r="J29" s="86">
        <f>+H29</f>
        <v>-8500</v>
      </c>
    </row>
    <row r="30" spans="2:10" s="100" customFormat="1" ht="24.75" customHeight="1" x14ac:dyDescent="0.25">
      <c r="B30" s="125" t="s">
        <v>105</v>
      </c>
      <c r="C30" s="125" t="s">
        <v>120</v>
      </c>
      <c r="D30" s="125" t="s">
        <v>113</v>
      </c>
      <c r="E30" s="238" t="s">
        <v>49</v>
      </c>
      <c r="F30" s="239"/>
      <c r="G30" s="239"/>
      <c r="H30" s="239"/>
      <c r="I30" s="240"/>
      <c r="J30" s="126">
        <f t="shared" si="0"/>
        <v>-4489.8</v>
      </c>
    </row>
    <row r="31" spans="2:10" x14ac:dyDescent="0.25">
      <c r="B31" s="241" t="s">
        <v>158</v>
      </c>
      <c r="C31" s="242"/>
      <c r="D31" s="242"/>
      <c r="E31" s="242"/>
      <c r="F31" s="242"/>
      <c r="G31" s="242"/>
      <c r="H31" s="242"/>
      <c r="I31" s="243"/>
      <c r="J31" s="86">
        <f>+J33</f>
        <v>-4489.8</v>
      </c>
    </row>
    <row r="32" spans="2:10" x14ac:dyDescent="0.25">
      <c r="B32" s="103"/>
      <c r="C32" s="244" t="s">
        <v>108</v>
      </c>
      <c r="D32" s="245"/>
      <c r="E32" s="246"/>
      <c r="F32" s="103"/>
      <c r="G32" s="103"/>
      <c r="H32" s="103"/>
      <c r="I32" s="103"/>
      <c r="J32" s="86">
        <f t="shared" si="0"/>
        <v>-4489.8</v>
      </c>
    </row>
    <row r="33" spans="2:10" ht="33.75" customHeight="1" x14ac:dyDescent="0.25">
      <c r="B33" s="118" t="s">
        <v>159</v>
      </c>
      <c r="C33" s="255" t="s">
        <v>160</v>
      </c>
      <c r="D33" s="255"/>
      <c r="E33" s="255"/>
      <c r="F33" s="118" t="s">
        <v>161</v>
      </c>
      <c r="G33" s="110" t="s">
        <v>111</v>
      </c>
      <c r="H33" s="86">
        <v>-4489.8</v>
      </c>
      <c r="I33" s="104">
        <v>1</v>
      </c>
      <c r="J33" s="86">
        <v>-4489.8</v>
      </c>
    </row>
    <row r="34" spans="2:10" s="100" customFormat="1" ht="24.75" customHeight="1" x14ac:dyDescent="0.25">
      <c r="B34" s="125" t="s">
        <v>162</v>
      </c>
      <c r="C34" s="125" t="s">
        <v>163</v>
      </c>
      <c r="D34" s="125" t="s">
        <v>164</v>
      </c>
      <c r="E34" s="238" t="s">
        <v>153</v>
      </c>
      <c r="F34" s="239"/>
      <c r="G34" s="239"/>
      <c r="H34" s="239"/>
      <c r="I34" s="240"/>
      <c r="J34" s="126">
        <f>J35</f>
        <v>12989.75</v>
      </c>
    </row>
    <row r="35" spans="2:10" x14ac:dyDescent="0.25">
      <c r="B35" s="241" t="s">
        <v>165</v>
      </c>
      <c r="C35" s="242"/>
      <c r="D35" s="242"/>
      <c r="E35" s="242"/>
      <c r="F35" s="242"/>
      <c r="G35" s="242"/>
      <c r="H35" s="242"/>
      <c r="I35" s="243"/>
      <c r="J35" s="86">
        <f>J36+J40</f>
        <v>12989.75</v>
      </c>
    </row>
    <row r="36" spans="2:10" x14ac:dyDescent="0.25">
      <c r="B36" s="101"/>
      <c r="C36" s="247" t="s">
        <v>166</v>
      </c>
      <c r="D36" s="247"/>
      <c r="E36" s="247"/>
      <c r="F36" s="102"/>
      <c r="G36" s="102"/>
      <c r="H36" s="102"/>
      <c r="I36" s="103"/>
      <c r="J36" s="86">
        <f>J37+J38+J39</f>
        <v>4489.75</v>
      </c>
    </row>
    <row r="37" spans="2:10" ht="33.75" customHeight="1" x14ac:dyDescent="0.25">
      <c r="B37" s="118" t="s">
        <v>168</v>
      </c>
      <c r="C37" s="255" t="s">
        <v>171</v>
      </c>
      <c r="D37" s="255"/>
      <c r="E37" s="255"/>
      <c r="F37" s="110" t="s">
        <v>121</v>
      </c>
      <c r="G37" s="110" t="s">
        <v>167</v>
      </c>
      <c r="H37" s="86">
        <v>114000</v>
      </c>
      <c r="I37" s="104">
        <v>5</v>
      </c>
      <c r="J37" s="86">
        <f>H37*I37/1000</f>
        <v>570</v>
      </c>
    </row>
    <row r="38" spans="2:10" ht="33.75" customHeight="1" x14ac:dyDescent="0.25">
      <c r="B38" s="118" t="s">
        <v>169</v>
      </c>
      <c r="C38" s="255" t="s">
        <v>171</v>
      </c>
      <c r="D38" s="255"/>
      <c r="E38" s="255"/>
      <c r="F38" s="110" t="s">
        <v>121</v>
      </c>
      <c r="G38" s="110" t="s">
        <v>167</v>
      </c>
      <c r="H38" s="86">
        <v>140000</v>
      </c>
      <c r="I38" s="104">
        <v>2</v>
      </c>
      <c r="J38" s="86">
        <f t="shared" ref="J38:J41" si="2">H38*I38/1000</f>
        <v>280</v>
      </c>
    </row>
    <row r="39" spans="2:10" ht="33.75" customHeight="1" x14ac:dyDescent="0.25">
      <c r="B39" s="118" t="s">
        <v>170</v>
      </c>
      <c r="C39" s="255" t="s">
        <v>171</v>
      </c>
      <c r="D39" s="255"/>
      <c r="E39" s="255"/>
      <c r="F39" s="110" t="s">
        <v>121</v>
      </c>
      <c r="G39" s="110" t="s">
        <v>167</v>
      </c>
      <c r="H39" s="86">
        <v>31650</v>
      </c>
      <c r="I39" s="104">
        <v>115</v>
      </c>
      <c r="J39" s="86">
        <f t="shared" si="2"/>
        <v>3639.75</v>
      </c>
    </row>
    <row r="40" spans="2:10" x14ac:dyDescent="0.25">
      <c r="B40" s="103"/>
      <c r="C40" s="244" t="s">
        <v>108</v>
      </c>
      <c r="D40" s="245"/>
      <c r="E40" s="246"/>
      <c r="F40" s="103"/>
      <c r="G40" s="103"/>
      <c r="H40" s="86"/>
      <c r="I40" s="103"/>
      <c r="J40" s="86">
        <f t="shared" ref="J40" si="3">+J41</f>
        <v>8500</v>
      </c>
    </row>
    <row r="41" spans="2:10" ht="33.75" customHeight="1" x14ac:dyDescent="0.25">
      <c r="B41" s="118" t="s">
        <v>156</v>
      </c>
      <c r="C41" s="255" t="s">
        <v>157</v>
      </c>
      <c r="D41" s="255"/>
      <c r="E41" s="255"/>
      <c r="F41" s="110" t="s">
        <v>121</v>
      </c>
      <c r="G41" s="110" t="s">
        <v>111</v>
      </c>
      <c r="H41" s="86">
        <v>8500000</v>
      </c>
      <c r="I41" s="104">
        <v>1</v>
      </c>
      <c r="J41" s="86">
        <f t="shared" si="2"/>
        <v>8500</v>
      </c>
    </row>
  </sheetData>
  <autoFilter ref="B10:K42">
    <filterColumn colId="1" showButton="0"/>
    <filterColumn colId="2" showButton="0"/>
  </autoFilter>
  <mergeCells count="40">
    <mergeCell ref="E19:I19"/>
    <mergeCell ref="E30:I30"/>
    <mergeCell ref="B31:I31"/>
    <mergeCell ref="C41:E41"/>
    <mergeCell ref="B35:I35"/>
    <mergeCell ref="C36:E36"/>
    <mergeCell ref="C37:E37"/>
    <mergeCell ref="C32:E32"/>
    <mergeCell ref="C38:E38"/>
    <mergeCell ref="C33:E33"/>
    <mergeCell ref="E34:I34"/>
    <mergeCell ref="C39:E39"/>
    <mergeCell ref="C40:E40"/>
    <mergeCell ref="C29:E29"/>
    <mergeCell ref="B27:I27"/>
    <mergeCell ref="C28:E28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B13:I13"/>
    <mergeCell ref="C14:E14"/>
    <mergeCell ref="C15:E15"/>
    <mergeCell ref="C18:E18"/>
    <mergeCell ref="C10:E10"/>
    <mergeCell ref="E12:I12"/>
    <mergeCell ref="B16:I16"/>
    <mergeCell ref="C17:E17"/>
    <mergeCell ref="E26:I26"/>
    <mergeCell ref="B20:I20"/>
    <mergeCell ref="C21:E21"/>
    <mergeCell ref="C22:E22"/>
    <mergeCell ref="B23:I23"/>
    <mergeCell ref="C24:E24"/>
    <mergeCell ref="C25:E25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2017-08-21T06:15:52Z</dcterms:modified>
</cp:coreProperties>
</file>