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rmenakKh\Desktop\2019-առողջ-ներդրումային-1515\կոմիտեից հետո\"/>
    </mc:Choice>
  </mc:AlternateContent>
  <bookViews>
    <workbookView xWindow="0" yWindow="0" windowWidth="20400" windowHeight="7860"/>
  </bookViews>
  <sheets>
    <sheet name="1" sheetId="33" r:id="rId1"/>
    <sheet name="2" sheetId="34" r:id="rId2"/>
    <sheet name="3" sheetId="29" r:id="rId3"/>
    <sheet name="4" sheetId="26" r:id="rId4"/>
    <sheet name="5" sheetId="35" r:id="rId5"/>
    <sheet name="6" sheetId="39" r:id="rId6"/>
    <sheet name="7" sheetId="36" r:id="rId7"/>
    <sheet name="8" sheetId="27" r:id="rId8"/>
    <sheet name="9" sheetId="38" r:id="rId9"/>
    <sheet name="10" sheetId="28" r:id="rId10"/>
  </sheets>
  <externalReferences>
    <externalReference r:id="rId11"/>
  </externalReferences>
  <definedNames>
    <definedName name="par_count">#REF!,#REF!,#REF!,#REF!,#REF!,#REF!,#REF!,#REF!,#REF!,#REF!,#REF!,#REF!,#REF!,#REF!,#REF!</definedName>
    <definedName name="par_qual">#REF!,#REF!,#REF!,#REF!,#REF!</definedName>
    <definedName name="par_time">#REF!,#REF!,#REF!,#REF!</definedName>
    <definedName name="par2.12s">#REF!</definedName>
    <definedName name="par2.4s">#REF!,#REF!,#REF!,#REF!,#REF!,#REF!,#REF!,#REF!,#REF!,#REF!,#REF!,#REF!,#REF!,#REF!,#REF!,#REF!</definedName>
    <definedName name="par2.5s">#REF!,#REF!</definedName>
    <definedName name="par2.6s">#REF!,#REF!,#REF!,#REF!</definedName>
    <definedName name="par2.7s">#REF!,#REF!</definedName>
    <definedName name="par2.9s">#REF!,#REF!,#REF!,#REF!,#REF!,#REF!,#REF!,#REF!,#REF!,#REF!,#REF!,#REF!,#REF!,#REF!,#REF!,#REF!</definedName>
    <definedName name="par4.10s">#REF!,#REF!</definedName>
    <definedName name="par4.11d">#REF!,#REF!,#REF!,#REF!,#REF!</definedName>
    <definedName name="par4.12d">#REF!</definedName>
    <definedName name="par4.13s">#REF!</definedName>
    <definedName name="par4.14">#REF!,#REF!,#REF!,#REF!,#REF!,#REF!</definedName>
    <definedName name="par4.15">#REF!,#REF!,#REF!</definedName>
    <definedName name="par4.16">#REF!,#REF!,#REF!</definedName>
    <definedName name="par4.17">#REF!,#REF!,#REF!,#REF!</definedName>
    <definedName name="par4.18d">#REF!,#REF!</definedName>
    <definedName name="par4.19s">#REF!</definedName>
    <definedName name="par4.20f">#REF!</definedName>
    <definedName name="par4.21f">#REF!</definedName>
    <definedName name="par4.22">#REF!</definedName>
    <definedName name="par4.4">#REF!</definedName>
    <definedName name="par4.5">#REF!</definedName>
    <definedName name="par4.6s">#REF!</definedName>
    <definedName name="par4.7s">#REF!</definedName>
    <definedName name="par4.8">#REF!,#REF!,#REF!,#REF!,#REF!</definedName>
    <definedName name="par4.9">#REF!,#REF!,#REF!,#REF!,#REF!,#REF!</definedName>
    <definedName name="par5.1">#REF!,#REF!</definedName>
    <definedName name="par5.3">#REF!,#REF!,#REF!,#REF!,#REF!,#REF!</definedName>
    <definedName name="par5.4">#REF!,#REF!,#REF!,#REF!,#REF!</definedName>
    <definedName name="par5.5">#REF!</definedName>
    <definedName name="par5.6">#REF!,#REF!</definedName>
    <definedName name="_xlnm.Print_Area" localSheetId="0">'1'!$A$1:$B$11</definedName>
    <definedName name="_xlnm.Print_Area" localSheetId="9">'10'!$A$1:$I$153</definedName>
    <definedName name="_xlnm.Print_Area" localSheetId="8">'9'!$A$1:$E$100</definedName>
    <definedName name="program">#REF!,#REF!,#REF!,#REF!,#REF!,#REF!,#REF!,#REF!,#REF!,#REF!,#REF!,#REF!,#REF!,#REF!,#REF!,#REF!,#REF!,#REF!,#REF!,#REF!</definedName>
    <definedName name="_tab10">#REF!</definedName>
    <definedName name="_tab11">#REF!</definedName>
    <definedName name="_tab12">#REF!</definedName>
    <definedName name="_tab13">#REF!</definedName>
    <definedName name="_tab14">#REF!</definedName>
    <definedName name="_tab15">#REF!</definedName>
    <definedName name="_tab16">#REF!</definedName>
    <definedName name="_tab17">#REF!</definedName>
    <definedName name="_tab18">#REF!</definedName>
    <definedName name="_tab19">#REF!</definedName>
    <definedName name="_tab20">#REF!</definedName>
    <definedName name="_tab21">#REF!</definedName>
    <definedName name="_tab22">#REF!</definedName>
    <definedName name="_tab23">#REF!</definedName>
    <definedName name="_tab24">#REF!</definedName>
    <definedName name="_tab5">#REF!</definedName>
    <definedName name="_tab6">#REF!</definedName>
    <definedName name="_tab7">#REF!</definedName>
    <definedName name="_tab8">#REF!</definedName>
    <definedName name="_tab9">#REF!</definedName>
  </definedNames>
  <calcPr calcId="162913"/>
</workbook>
</file>

<file path=xl/calcChain.xml><?xml version="1.0" encoding="utf-8"?>
<calcChain xmlns="http://schemas.openxmlformats.org/spreadsheetml/2006/main">
  <c r="F13" i="35" l="1"/>
  <c r="D13" i="39"/>
  <c r="I95" i="28"/>
  <c r="I96" i="28"/>
  <c r="I97" i="28"/>
  <c r="I98" i="28"/>
  <c r="I99" i="28"/>
  <c r="I100" i="28"/>
  <c r="I101" i="28"/>
  <c r="I102" i="28"/>
  <c r="I103" i="28"/>
  <c r="I104" i="28"/>
  <c r="I105" i="28"/>
  <c r="I106" i="28"/>
  <c r="I107" i="28"/>
  <c r="I108" i="28"/>
  <c r="I109" i="28"/>
  <c r="I110" i="28"/>
  <c r="I111" i="28"/>
  <c r="I112" i="28"/>
  <c r="I113" i="28"/>
  <c r="I114" i="28"/>
  <c r="I115" i="28"/>
  <c r="I116" i="28"/>
  <c r="I117" i="28"/>
  <c r="I118" i="28"/>
  <c r="I119" i="28"/>
  <c r="I120" i="28"/>
  <c r="I121" i="28"/>
  <c r="I122" i="28"/>
  <c r="I123" i="28"/>
  <c r="I124" i="28"/>
  <c r="I125" i="28"/>
  <c r="I126" i="28"/>
  <c r="I127" i="28"/>
  <c r="I128" i="28"/>
  <c r="I129" i="28"/>
  <c r="I130" i="28"/>
  <c r="I131" i="28"/>
  <c r="I132" i="28"/>
  <c r="I133" i="28"/>
  <c r="I134" i="28"/>
  <c r="I79" i="28"/>
  <c r="I80" i="28"/>
  <c r="I81" i="28"/>
  <c r="I82" i="28"/>
  <c r="I83" i="28"/>
  <c r="I84" i="28"/>
  <c r="I85" i="28"/>
  <c r="I86" i="28"/>
  <c r="I87" i="28"/>
  <c r="I88" i="28"/>
  <c r="I89" i="28"/>
  <c r="I90" i="28"/>
  <c r="I91" i="28"/>
  <c r="I92" i="28"/>
  <c r="I93" i="28"/>
  <c r="I64" i="28"/>
  <c r="I65" i="28"/>
  <c r="I66" i="28"/>
  <c r="I67" i="28"/>
  <c r="I68" i="28"/>
  <c r="I69" i="28"/>
  <c r="I70" i="28"/>
  <c r="I71" i="28"/>
  <c r="I72" i="28"/>
  <c r="I73" i="28"/>
  <c r="I74" i="28"/>
  <c r="I75" i="28"/>
  <c r="I76" i="28"/>
  <c r="I77" i="28"/>
  <c r="I78" i="28"/>
  <c r="I63" i="28"/>
  <c r="I39" i="28"/>
  <c r="I40" i="28"/>
  <c r="I41" i="28"/>
  <c r="I42" i="28"/>
  <c r="I43" i="28"/>
  <c r="I44" i="28"/>
  <c r="I45" i="28"/>
  <c r="I46" i="28"/>
  <c r="I47" i="28"/>
  <c r="I48" i="28"/>
  <c r="I49" i="28"/>
  <c r="I50" i="28"/>
  <c r="I51" i="28"/>
  <c r="I52" i="28"/>
  <c r="I53" i="28"/>
  <c r="I54" i="28"/>
  <c r="I55" i="28"/>
  <c r="I56" i="28"/>
  <c r="I57" i="28"/>
  <c r="I58" i="28"/>
  <c r="I59" i="28"/>
  <c r="I60" i="28"/>
  <c r="I61" i="28"/>
  <c r="I62" i="28"/>
  <c r="I38" i="28"/>
  <c r="I37" i="28"/>
  <c r="I36" i="28"/>
  <c r="I35" i="28"/>
  <c r="I34" i="28"/>
  <c r="D17" i="39"/>
  <c r="D18" i="39"/>
  <c r="D19" i="39"/>
  <c r="D20" i="39"/>
  <c r="D21" i="39"/>
  <c r="D22" i="39"/>
  <c r="D23" i="39"/>
  <c r="D24" i="39"/>
  <c r="D25" i="39"/>
  <c r="D26" i="39"/>
  <c r="D27" i="39"/>
  <c r="D28" i="39"/>
  <c r="D29" i="39"/>
  <c r="D30" i="39"/>
  <c r="D16" i="39"/>
  <c r="I153" i="28"/>
  <c r="I152" i="28"/>
  <c r="I151" i="28"/>
  <c r="I150" i="28"/>
  <c r="I149" i="28"/>
  <c r="I148" i="28"/>
  <c r="I147" i="28"/>
  <c r="I146" i="28"/>
  <c r="I145" i="28"/>
  <c r="I144" i="28"/>
  <c r="I143" i="28"/>
  <c r="I142" i="28"/>
  <c r="I141" i="28"/>
  <c r="I140" i="28"/>
  <c r="I139" i="28"/>
  <c r="E9" i="29"/>
  <c r="I26" i="26"/>
  <c r="G14" i="39"/>
  <c r="D14" i="39"/>
  <c r="H17" i="26"/>
  <c r="H15" i="26"/>
  <c r="I91" i="26"/>
  <c r="H11" i="39"/>
  <c r="H9" i="39"/>
  <c r="F11" i="35"/>
  <c r="E100" i="38"/>
  <c r="D100" i="38"/>
  <c r="D90" i="38"/>
  <c r="E80" i="38"/>
  <c r="D80" i="38"/>
  <c r="E68" i="38"/>
  <c r="D68" i="38"/>
  <c r="E56" i="38"/>
  <c r="D56" i="38"/>
  <c r="E46" i="38"/>
  <c r="D46" i="38"/>
  <c r="E34" i="38"/>
  <c r="D34" i="38"/>
  <c r="E20" i="38"/>
  <c r="D20" i="38"/>
  <c r="D90" i="27"/>
  <c r="D14" i="35"/>
  <c r="D11" i="35"/>
  <c r="E14" i="35"/>
  <c r="F76" i="29"/>
  <c r="E82" i="29"/>
  <c r="H72" i="26"/>
  <c r="I90" i="26"/>
  <c r="I89" i="26"/>
  <c r="I87" i="26"/>
  <c r="F82" i="29"/>
  <c r="F69" i="29"/>
  <c r="F9" i="29"/>
  <c r="H90" i="26"/>
  <c r="I81" i="26"/>
  <c r="I92" i="26"/>
  <c r="H92" i="26"/>
  <c r="H91" i="26"/>
  <c r="H89" i="26"/>
  <c r="I94" i="28"/>
  <c r="I32" i="28"/>
  <c r="I31" i="28"/>
  <c r="I30" i="28"/>
  <c r="I28" i="28"/>
  <c r="I27" i="28"/>
  <c r="I26" i="28"/>
  <c r="I24" i="28"/>
  <c r="I23" i="28"/>
  <c r="I22" i="28"/>
  <c r="I20" i="28"/>
  <c r="I19" i="28"/>
  <c r="I17" i="28"/>
  <c r="I15" i="28"/>
  <c r="I13" i="28"/>
  <c r="I12" i="28"/>
  <c r="E68" i="27"/>
  <c r="D68" i="27"/>
  <c r="E56" i="27"/>
  <c r="D56" i="27"/>
  <c r="E46" i="27"/>
  <c r="D46" i="27"/>
  <c r="E34" i="27"/>
  <c r="D34" i="27"/>
  <c r="E20" i="27"/>
  <c r="D20" i="27"/>
  <c r="E11" i="36"/>
  <c r="E10" i="36"/>
  <c r="C44" i="36"/>
  <c r="C25" i="36"/>
  <c r="F63" i="29"/>
  <c r="F56" i="29"/>
  <c r="F44" i="29"/>
  <c r="F31" i="29"/>
  <c r="F24" i="29"/>
  <c r="I83" i="26"/>
  <c r="I82" i="26"/>
  <c r="H83" i="26"/>
  <c r="H82" i="26"/>
  <c r="I100" i="26"/>
  <c r="I99" i="26"/>
  <c r="I98" i="26"/>
  <c r="I96" i="26"/>
  <c r="I94" i="26"/>
  <c r="H100" i="26"/>
  <c r="H99" i="26"/>
  <c r="H98" i="26"/>
  <c r="H96" i="26"/>
  <c r="H94" i="26"/>
  <c r="I68" i="26"/>
  <c r="I67" i="26"/>
  <c r="I66" i="26"/>
  <c r="I65" i="26"/>
  <c r="I63" i="26"/>
  <c r="H68" i="26"/>
  <c r="H67" i="26"/>
  <c r="H66" i="26"/>
  <c r="H65" i="26"/>
  <c r="H63" i="26"/>
  <c r="H61" i="26"/>
  <c r="I57" i="26"/>
  <c r="I56" i="26"/>
  <c r="I55" i="26"/>
  <c r="I54" i="26"/>
  <c r="I52" i="26"/>
  <c r="I50" i="26"/>
  <c r="H57" i="26"/>
  <c r="H56" i="26"/>
  <c r="H55" i="26"/>
  <c r="H54" i="26"/>
  <c r="H52" i="26"/>
  <c r="H50" i="26"/>
  <c r="I37" i="26"/>
  <c r="I36" i="26"/>
  <c r="I35" i="26"/>
  <c r="I34" i="26"/>
  <c r="I32" i="26"/>
  <c r="I30" i="26"/>
  <c r="H37" i="26"/>
  <c r="H36" i="26"/>
  <c r="H35" i="26"/>
  <c r="H34" i="26"/>
  <c r="H32" i="26"/>
  <c r="H30" i="26"/>
  <c r="I46" i="26"/>
  <c r="I45" i="26"/>
  <c r="I44" i="26"/>
  <c r="I43" i="26"/>
  <c r="I41" i="26"/>
  <c r="I39" i="26"/>
  <c r="H46" i="26"/>
  <c r="H45" i="26"/>
  <c r="H44" i="26"/>
  <c r="H43" i="26"/>
  <c r="H41" i="26"/>
  <c r="H39" i="26"/>
  <c r="E63" i="29"/>
  <c r="E56" i="29"/>
  <c r="I24" i="26"/>
  <c r="I23" i="26"/>
  <c r="I22" i="26"/>
  <c r="I21" i="26"/>
  <c r="I19" i="26"/>
  <c r="I17" i="26"/>
  <c r="I15" i="26"/>
  <c r="I13" i="26"/>
  <c r="H24" i="26"/>
  <c r="H23" i="26"/>
  <c r="H22" i="26"/>
  <c r="H21" i="26"/>
  <c r="H19" i="26"/>
  <c r="H81" i="26"/>
  <c r="H80" i="26"/>
  <c r="I80" i="26"/>
  <c r="D100" i="27"/>
  <c r="E88" i="29"/>
  <c r="F88" i="29"/>
  <c r="E100" i="27"/>
  <c r="I76" i="26"/>
  <c r="I78" i="26"/>
  <c r="H85" i="26"/>
  <c r="H87" i="26"/>
  <c r="I28" i="26"/>
  <c r="I48" i="26"/>
  <c r="F50" i="29"/>
  <c r="F37" i="29"/>
  <c r="F18" i="29"/>
  <c r="F11" i="29"/>
  <c r="I61" i="26"/>
  <c r="I59" i="26"/>
  <c r="E31" i="29"/>
  <c r="E24" i="29"/>
  <c r="H13" i="26"/>
  <c r="H28" i="26"/>
  <c r="E44" i="29"/>
  <c r="E37" i="29"/>
  <c r="H48" i="26"/>
  <c r="E50" i="29"/>
  <c r="E18" i="29"/>
  <c r="E11" i="29"/>
  <c r="H59" i="26"/>
  <c r="H76" i="26"/>
  <c r="H74" i="26"/>
  <c r="H78" i="26"/>
  <c r="E76" i="29"/>
  <c r="E69" i="29"/>
  <c r="E11" i="35"/>
  <c r="D80" i="27"/>
  <c r="E80" i="27"/>
  <c r="H26" i="26"/>
  <c r="H70" i="26"/>
  <c r="H11" i="26"/>
  <c r="H10" i="26"/>
  <c r="F14" i="35"/>
  <c r="F16" i="35"/>
  <c r="I85" i="26"/>
  <c r="I74" i="26"/>
  <c r="F9" i="35"/>
  <c r="E90" i="27"/>
  <c r="E90" i="38"/>
  <c r="I72" i="26"/>
  <c r="I70" i="26"/>
  <c r="I11" i="26"/>
  <c r="I10" i="26"/>
  <c r="I137" i="28"/>
  <c r="I136" i="28"/>
  <c r="I16" i="28"/>
  <c r="G11" i="39"/>
  <c r="G9" i="39"/>
  <c r="D11" i="39"/>
  <c r="D9" i="39"/>
</calcChain>
</file>

<file path=xl/sharedStrings.xml><?xml version="1.0" encoding="utf-8"?>
<sst xmlns="http://schemas.openxmlformats.org/spreadsheetml/2006/main" count="1230" uniqueCount="411">
  <si>
    <t>Տարի</t>
  </si>
  <si>
    <t>Ծրագրային դասիչը</t>
  </si>
  <si>
    <t>Ինն ամիս</t>
  </si>
  <si>
    <t>այդ թվում՝</t>
  </si>
  <si>
    <t>Բյուջետային հատկացումների գլխավոր կարգադրիչների, ծրագրերի, միջոցառումների և միջոցառումները կատարող պետական մարմինների անվանումները</t>
  </si>
  <si>
    <t>այդ թվում՝ ըստ կատարողների</t>
  </si>
  <si>
    <t>Հավելված  № 1</t>
  </si>
  <si>
    <t>այդ թվում՝ բյուջետային ծախսերի տնտեսագիտական դասակարգման հոդվածներ</t>
  </si>
  <si>
    <t>ԸՆԴԱՄԵՆԸ ԾԱԽՍԵՐ</t>
  </si>
  <si>
    <t>ԸՆԹԱՑԻԿ ԾԱԽՍԵՐ</t>
  </si>
  <si>
    <t xml:space="preserve"> Ծրագրի դասիչը </t>
  </si>
  <si>
    <t xml:space="preserve"> Ծրագրի անվանումը </t>
  </si>
  <si>
    <t xml:space="preserve"> Ծրագրի միջոցառումները </t>
  </si>
  <si>
    <t xml:space="preserve"> Ծրագրի դասիչը` </t>
  </si>
  <si>
    <t xml:space="preserve"> Միջոցառման դասիչը` </t>
  </si>
  <si>
    <t xml:space="preserve"> Ինն ամիս </t>
  </si>
  <si>
    <t xml:space="preserve"> Տարի </t>
  </si>
  <si>
    <t xml:space="preserve"> Միջոցառման անվանումը` </t>
  </si>
  <si>
    <t xml:space="preserve"> Նկարագրությունը` </t>
  </si>
  <si>
    <t xml:space="preserve"> Միջոցառման տեսակը` </t>
  </si>
  <si>
    <t xml:space="preserve"> Արդյունքի չափորոշիչներ </t>
  </si>
  <si>
    <t>Միջոցառման վրա կատարվող ծախսը (հազար դրամ)</t>
  </si>
  <si>
    <t>Միջոցառումն իրականացնողի անվանումը</t>
  </si>
  <si>
    <t>Հավելված  № 3</t>
  </si>
  <si>
    <t>ՀՀ 2019 թվականի պետական բյուջեի ելքային ծրագրերի և միջոցառումների գծով արդյունքային (կատարողական) ցուցանիշների եռամսյակային (աճողական) համամասնությունները՝ ըստ միջոցառումները կատարող հանրային իշխանության մարմինների</t>
  </si>
  <si>
    <t>ՀՀ 2019 թվականի պետական բյուջեի ելքային ծրագրերի և միջոցառումների գծով արդյունքային (կատարողական) ցուցանիշների եռամսյակային (աճողական) համամասնությունները՝ ըստ բյուջետային հատկացումների գլխավոր կարգադրիչների</t>
  </si>
  <si>
    <t>№ ------------ -Ն որոշման</t>
  </si>
  <si>
    <t xml:space="preserve">  </t>
  </si>
  <si>
    <t xml:space="preserve">Գործառական դասիչը </t>
  </si>
  <si>
    <t>(հազար դրամներով)</t>
  </si>
  <si>
    <t>բաժին</t>
  </si>
  <si>
    <t>խումբ</t>
  </si>
  <si>
    <t>դաս</t>
  </si>
  <si>
    <t>Ծրագիր</t>
  </si>
  <si>
    <t>Միջոցառում</t>
  </si>
  <si>
    <t>01</t>
  </si>
  <si>
    <t>ԸՆԴԱՄԵՆԸ</t>
  </si>
  <si>
    <t>Հավելված  № 2</t>
  </si>
  <si>
    <t>Բյուջետային հատկացումների գլխավոր կարգադրիչների, ծրագրերի և միջոցառումների անվանումները</t>
  </si>
  <si>
    <t>Ծրագրի նպատակը՝</t>
  </si>
  <si>
    <t>Ծրագրի անվանումը՝</t>
  </si>
  <si>
    <t>Ծրագրի միջոցառումներ</t>
  </si>
  <si>
    <t>Միջոցառման անվանումը՝</t>
  </si>
  <si>
    <t>Վերջնական արդյունքի նկարագրությունը՝</t>
  </si>
  <si>
    <t>Միջոցառման նկարագրությունը՝</t>
  </si>
  <si>
    <t>Ծառայությունների մատուցում</t>
  </si>
  <si>
    <t xml:space="preserve">Ծառայությունների մատուցում </t>
  </si>
  <si>
    <t>07</t>
  </si>
  <si>
    <t>ԱՌՈՂՋԱՊԱՀՈՒԹՅՈՒՆ</t>
  </si>
  <si>
    <t>ՀՀ առողջապահության նախարարություն</t>
  </si>
  <si>
    <t>02</t>
  </si>
  <si>
    <t>ԾԱՌԱՅՈՒԹՅՈՒՆՆԵՐԻ ԵՎ ԱՊՐԱՆՔՆԵՐԻ ՁԵՌՔԲԵՐՈՒՄ</t>
  </si>
  <si>
    <t>- Ընդհանուր բնույթի այլ ծառայություններ</t>
  </si>
  <si>
    <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9"/>
        <rFont val="GHEA Grapalat"/>
        <family val="3"/>
      </rPr>
      <t xml:space="preserve">ՀԱՅԱՍՏԱՆԻ ՀԱՆՐԱՊԵՏՈՒԹՅԱՆ ԿԱՌԱՎԱՐՈՒԹՅԱՆ 2018 ԹՎԱԿԱՆԻ ԴԵԿՏԵՄԲԵՐԻ 27-Ի N 1515-Ն ՈՐՈՇՄԱՆ N  11 ՀԱՎԵԼՎԱԾԻ 11.9 ԱՂՅՈՒՍԱԿՈՒՄ ԿԱՏԱՐՎՈՂ ՓՈՓՈԽՈՒԹՅՈՒՆՆԵՐԸ </t>
    </r>
    <r>
      <rPr>
        <sz val="9"/>
        <color indexed="8"/>
        <rFont val="GHEA Grapalat"/>
        <family val="3"/>
      </rPr>
      <t xml:space="preserve">   _x000D_
 </t>
    </r>
  </si>
  <si>
    <t>ՀՀ Առողջապահության նախարարություն</t>
  </si>
  <si>
    <t>«Գնումների մասին» ՀՀ օրենքի համաձայն ընտրված կազմակերպություն</t>
  </si>
  <si>
    <t>Հավելված  № 5</t>
  </si>
  <si>
    <t>Գնման առարկայի</t>
  </si>
  <si>
    <t>Գնման ձևը (ընթացակարգը)</t>
  </si>
  <si>
    <t>Չափի միավորը</t>
  </si>
  <si>
    <t>Միավորի գինը                 (ՀՀ դրամ)</t>
  </si>
  <si>
    <t>Քանակը</t>
  </si>
  <si>
    <t>Միջանցիկ կոդը` ըստ CPV դասակարգման</t>
  </si>
  <si>
    <t>անվանումը</t>
  </si>
  <si>
    <t>Բաժին 07</t>
  </si>
  <si>
    <t>ՄԱՍ III. ԾԱՌԱՅՈՒԹՅՈՒՆՆԵՐ</t>
  </si>
  <si>
    <t>ՄԱ</t>
  </si>
  <si>
    <t>դրամ</t>
  </si>
  <si>
    <t>Հավելված  № 4</t>
  </si>
  <si>
    <t>Պայմանագրային այլ ծառայությունների ձեռքբերում</t>
  </si>
  <si>
    <t>Հայաստանի Հանրապետության 2019 թվականի «Պետական բյուջեի մասին» Հայաստանի Հանրապետության օրենքի N1 Հավելվածով սահմանված բյուջետային հատակցումների հաշվին` ներառյալ սույն որոշմամբ կատարված փոփոխությունները, պետության կարիքների (բացառությամբ արտասահմանում գտնվող Հայաստանի Հանրապետության պետական հիմնարկների և ներկայացուցիչների գործունեության ապահովման ծրագրերի, ինչպես նաև օտարերկրյա պետությունների, միջազգային կազմակերպությունների և այլ արտաքին դոնորների աջակցությամբ Հայաստանի Հանրապետությունում իրականացվող նպատակային ծրագրերի) համար 2019 թվականին իրականացվող գնումների պլանը` ըստ բյուջետային ծախսերի ծրագրային և գործառնական դասակարգման և ըստ ծրագրերի միջոցառումները կատարող հանրային իշխանության մարմինների</t>
  </si>
  <si>
    <t>ՀՀ կառավարության 2019 թվականի----------</t>
  </si>
  <si>
    <t>04</t>
  </si>
  <si>
    <t>Պարաբժշկական ծառայություններ</t>
  </si>
  <si>
    <t>Արտահիվանդանոցային ծառայություններ</t>
  </si>
  <si>
    <t>Շտապ բժշկական օգնության ծառայություններ</t>
  </si>
  <si>
    <t>03</t>
  </si>
  <si>
    <t>Հիվանդանոցային ծառայություններ</t>
  </si>
  <si>
    <t>Ընդհանուր բնույթի հիվանդանոցային ծառայություններ</t>
  </si>
  <si>
    <t>Սոցիալապես անապահով և առանձին (հատուկ) խմբերում ընդգրկվածներին բժշկական օգնության ծառայություններ</t>
  </si>
  <si>
    <t>Անհետաձգելի բժշկական օգնության ծառայություններ</t>
  </si>
  <si>
    <t>Մասնագիտացված հիվանդանոցային ծառայություններ</t>
  </si>
  <si>
    <t xml:space="preserve">Ուռուցքաբանական և արյունաբանական հիվանդությունների բժշկական օգնության ծառայություններ </t>
  </si>
  <si>
    <t>Մոր և մանկան բժշկական ծառայություններ</t>
  </si>
  <si>
    <t xml:space="preserve">Երեխաներին բժշկական օգնության ծառայություններ </t>
  </si>
  <si>
    <t>ՀՀ կառավարության 2019 թվականի-----</t>
  </si>
  <si>
    <t xml:space="preserve">Մոր և մանկան առողջության պահպանում </t>
  </si>
  <si>
    <t>Մոր և մանկան առողջության պահպանում, կանանց և երեխաներին մատուցվող բժշկական ծառայությունների մատչելիության և որակի բարելավում</t>
  </si>
  <si>
    <t xml:space="preserve">Երեխաների (0-7 տարեկան, 7-18 տարեկան սոցիալապես անապահով և հատուկ խմբերում ընդգրկված երեխաներին) հիվանդանոցային բժշկական օգնության իրականացում (հետազոտում, ախտորոշում, բուժում) </t>
  </si>
  <si>
    <t>Միջոցառման տեսակը</t>
  </si>
  <si>
    <t>Շտապ բժշկական օգնության ծրագիր</t>
  </si>
  <si>
    <t xml:space="preserve">Մարդու կյանքին և առողջությանը վտանգ սպառնացող վիճակներում որակյալ շտապ բժշկական օգնության ծառայությունների տրամադրում </t>
  </si>
  <si>
    <t xml:space="preserve">Շտապ օգնության համակարգի պատրաստվածության բարելավում, արձագանքման արագության, հասանելիության և բժշկական օգնության ծառայությունների որակի բարելավում </t>
  </si>
  <si>
    <t>Շտապ բժշկական օգնության իրականացում</t>
  </si>
  <si>
    <t>Ոչ վարակիչ հիվանդությունների բժշկական օգնության ապահովում</t>
  </si>
  <si>
    <t xml:space="preserve">Ոչ վարակիչ հիվանդությունների (մասնավորապես` սիրտանոթային, շաքարային դիաբետի և չարորակ նորագոյացությունների) բուժման արդյունավետության բարձրացում </t>
  </si>
  <si>
    <t>Ոչ վարակիչ հիվանդություններով պայմանավորված հիվանդացության և մահացության նվազեցում</t>
  </si>
  <si>
    <t xml:space="preserve">Անհետաձգելի բժշկական օգնության ծառայություններ </t>
  </si>
  <si>
    <t xml:space="preserve">Անհետաձգելի բժշկական օգնության իրականացում` ՀՀ առողջապահության նախարարի կողմից հաստատված հիվանդությունների, վիճակների ցանկի համաձայն </t>
  </si>
  <si>
    <t>Սոցիալապես անապահով և առանձին խմբերի անձանց բժշկական օգնություն</t>
  </si>
  <si>
    <t>Սոցիալապես անապահով և հատուկ խմբերում ընդգրկված անձանց բժշկական օգնության հասանելիության և մատչելիության մակարդակի բարձրացում, հիվանդանոցային որակյալ բժշկական օգնության ապահովում</t>
  </si>
  <si>
    <t xml:space="preserve">Սոցիալապես անապահով և հատուկ խմբերում ընդգրկված անձանց բժշկական օգնության հասանելիության և մատչելիության բարձրացում, ծառայությունների մատուցման հասցեականության բարելավում </t>
  </si>
  <si>
    <t xml:space="preserve">Սոցիալապես անապահով և հատուկ խմբերում ընդգրկվածներին բժշկական օգնության ծառայություններ </t>
  </si>
  <si>
    <t xml:space="preserve">Բնակչության սոցիալապես անապահով և հատուկ խմբերում ընդգրկվածների բժշական օգնության իրականացում` ՀՀ կառավարության որոշմամբ հաստատված բնակչության խմբերի և ծառայությունների ցանկի համաձայն </t>
  </si>
  <si>
    <t xml:space="preserve">Ուռուցքաբանական և արյունաբանական հիվանդների բուժում և շարունակական հսկողության համալիր միջոցառումների իրականացում </t>
  </si>
  <si>
    <t>ՀՀ կառավարության 2019 թվականի--------</t>
  </si>
  <si>
    <t>Երեխաներին բժշկական օգնության ծառայություններ</t>
  </si>
  <si>
    <t xml:space="preserve">Երեխաների բժշկական օգնության գծով ծառայություններից օգտվելու դեպքերի թիվ, հատ </t>
  </si>
  <si>
    <t xml:space="preserve">Շտապ բժշկակն օգնության ծրագիր </t>
  </si>
  <si>
    <t xml:space="preserve">Շտապ բժշկակն օգնության ծառայություններ </t>
  </si>
  <si>
    <t xml:space="preserve">Շտապ բժշկակն օգնության իրականացում </t>
  </si>
  <si>
    <t>Շտապ բժշկական օգնության գծով կանչերի թիվ, հատ</t>
  </si>
  <si>
    <t xml:space="preserve">Շտապ բժշկական օգնության ծառայության մեքենաների ընդհանուր թիվ, հատ </t>
  </si>
  <si>
    <t xml:space="preserve">Շտապ բժշկական օգնության ծառայության մարզային մեքենաների ընդհանուր թիվ, հատ </t>
  </si>
  <si>
    <t xml:space="preserve">Ոչ վարակիչ հիվանդությունների բժշկական օգնության ապահովում </t>
  </si>
  <si>
    <t>Անհետաձգելի բժշկական օգնության ծառայություններից օգտվելու դեպքերի թիվը, հատ</t>
  </si>
  <si>
    <t xml:space="preserve">Ուռուցքաբանական և արյունաբանական հիվանդությունների բժշկական օգնության գծով ծառայություններից օգտվելու դեպքերի թիվը, հատ </t>
  </si>
  <si>
    <t xml:space="preserve">Սոցիալապես անապահով և առանձին խմբերում ընդգրկվածներին բժշկական օգնության ծառայություններ </t>
  </si>
  <si>
    <t>Բնակչության սոցիալապես անապահով և հատուկ խմբերում ընդգրկվածների բժշական օգնության ծառայություններից օգտվելու դեպքերի թիվը, հատ</t>
  </si>
  <si>
    <t>ՀՀ կառավարության 2019 թվականի -------</t>
  </si>
  <si>
    <t>Խումբ 02</t>
  </si>
  <si>
    <t xml:space="preserve">Դաս 04 </t>
  </si>
  <si>
    <t>1201  11001</t>
  </si>
  <si>
    <t>85141210-1</t>
  </si>
  <si>
    <t xml:space="preserve">շտապ օգնության ծառայություններ </t>
  </si>
  <si>
    <t>Խումբ 03</t>
  </si>
  <si>
    <t>Դաս 01</t>
  </si>
  <si>
    <t>1202  11002</t>
  </si>
  <si>
    <t>85111100-1</t>
  </si>
  <si>
    <t>հիվանդանոցային ծառայություններ</t>
  </si>
  <si>
    <t>1207  11001</t>
  </si>
  <si>
    <t>Սոցիալապես անապահով և հատուկ խմբերում ընդգրկվածներին բժշկական օգնության ծառայություններ</t>
  </si>
  <si>
    <t>Դաս 02</t>
  </si>
  <si>
    <t>1202  11004</t>
  </si>
  <si>
    <t>85121310-1</t>
  </si>
  <si>
    <t>ուրոլոգիական ծառայություններ</t>
  </si>
  <si>
    <t>Դաս 03</t>
  </si>
  <si>
    <t>1200  11003</t>
  </si>
  <si>
    <t>85111120-1</t>
  </si>
  <si>
    <t>հիվանդանոցների կողմից մատուցվող բժշկական ծառայություններ</t>
  </si>
  <si>
    <t>Առողջապահություն (այլ դասերին չպատկանող)</t>
  </si>
  <si>
    <t>06</t>
  </si>
  <si>
    <t>ՈՉ ՖԻՆԱՆՍԱԿԱՆ ԱԿՏԻՎՆԵՐԻ ԳԾՈՎ ԾԱԽՍԵՐ</t>
  </si>
  <si>
    <t>ՀԻՄՆԱԿԱՆ ՄԻՋՈՑՆԵՐ</t>
  </si>
  <si>
    <t>Մեքենաներ և սարքավորումներ</t>
  </si>
  <si>
    <t>- Վարչական սարքավորումներ</t>
  </si>
  <si>
    <t>ԱՅԼ ՀԻՄՆԱԿԱՆ ՄԻՋՈՑՆԵՐ</t>
  </si>
  <si>
    <t>Նախագծահետազոտական ծախսեր</t>
  </si>
  <si>
    <t xml:space="preserve">-Նախագծահետազոտական ծախսեր </t>
  </si>
  <si>
    <t>«Մարդասիրական օգնության հանրապետական կենտրոն» ՊՈԱԿ-ի զերազինում, միջազգային ստանդարտներին համապատասխանության ապահովում</t>
  </si>
  <si>
    <t xml:space="preserve">Կապիտալ դրամաշնորհներ պետական հատվածի այլ մակարդակներին </t>
  </si>
  <si>
    <t>- Կապիտալ դրամաշնորհներ ոչ առևտրային կազմակերպություններին</t>
  </si>
  <si>
    <t xml:space="preserve">ՀԱՅԱՍՏԱՆԻ ՀԱՆՐԱՊԵՏՈՒԹՅԱՆ ԿԱՌԱՎԱՐՈՒԹՅԱՆ 2018 ԹՎԱԿԱՆԻ ԴԵԿՏԵՄԲԵՐԻ 27-Ի  №  1515-Ն ՈՐՈՇՄԱՆ NN 3 և 4 ՀԱՎԵԼՎԱԾՆԵՐՈՒՄ ԿԱՏԱՐՎՈՂ ՓՈՓՈԽՈՒԹՅՈՒՆՆԵՐԸ ԵՎ ԼՐԱՑՈՒՄՆԵՐԸ </t>
  </si>
  <si>
    <t xml:space="preserve">Մանկական և մայրական մահացության և հիվանդացության կրճատում, կանանց վերարտադրողական առողջության բարելավում </t>
  </si>
  <si>
    <t>Առողջապահության ոլորտում պետական քաղաքականության մշակում, ծրագրերի համակարգում և մոնիտորինգ</t>
  </si>
  <si>
    <t>Մարդու և հանրության առողջության պահպանում, բնակչության առողջության բարելավում, հիվանդությունների կանխարգելում, հաշմանդամության և մահացության ցուցանիշների նվազում</t>
  </si>
  <si>
    <t xml:space="preserve">Առողջապահության ոլորտում իրականացվող ծրագրերի ազդեցության և արդյունավետության բարելավում </t>
  </si>
  <si>
    <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9"/>
        <rFont val="GHEA Grapalat"/>
        <family val="3"/>
      </rPr>
      <t xml:space="preserve">ՀԱՅԱՍՏԱՆԻ ՀԱՆՐԱՊԵՏՈՒԹՅԱՆ ԿԱՌԱՎԱՐՈՒԹՅԱՆ 2018 ԹՎԱԿԱՆԻ ԴԵԿՏԵՄԲԵՐԻ 27-Ի N 1515-Ն ՈՐՈՇՄԱՆ N 12 ՀԱՎԵԼՎԱԾՈՒՄ ԿԱՏԱՐՎՈՂ ՓՈՓՈԽՈՒԹՅՈՒՆՆԵՐԸ ԵՎ ԼՐԱՑՈՒՄՆԵՐԸ  
</t>
    </r>
    <r>
      <rPr>
        <sz val="9"/>
        <rFont val="GHEA Grapalat"/>
        <family val="3"/>
      </rPr>
      <t xml:space="preserve">
   _x000D_
 </t>
    </r>
  </si>
  <si>
    <t>«ՀԱՅԱՍՏԱՆԻ ՀԱՆՐԱՊԵՏՈՒԹՅԱՆ 2019 ԹՎԱԿԱՆԻ ՊԵՏԱԿԱՆ ԲՅՈՒՋԵԻ ՄԱՍԻՆ» ՀԱՅԱՍՏԱՆԻ ՀԱՆՐԱՊԵՏՈՒԹՅԱՆ ՕՐԵՆՔԻ 2-ՐԴ ՀՈԴՎԱԾԻ ԱՂՅՈՒՍԱԿՈՒՄ ԿԱՏԱՐՎՈՂ ՓՈՓՈԽՈՒԹՅՈՒՆՆԵՐԸ</t>
  </si>
  <si>
    <t>Եկամուտների գծով</t>
  </si>
  <si>
    <t>Ծախսերի գծով</t>
  </si>
  <si>
    <t>Դիֆիցիտը (պակասորդը)</t>
  </si>
  <si>
    <t>-</t>
  </si>
  <si>
    <t>(հազ. դրամ)</t>
  </si>
  <si>
    <t>Ցուցանիշների փոփոխությունը (ավելացումը նշված Է դրական նշանով)</t>
  </si>
  <si>
    <t xml:space="preserve">Տարի </t>
  </si>
  <si>
    <t>Եկամտատեսակ</t>
  </si>
  <si>
    <t xml:space="preserve">Ընդամենը </t>
  </si>
  <si>
    <t>այդ թվում</t>
  </si>
  <si>
    <t>Հարկային եկամուտներ և պետական տուրքեր</t>
  </si>
  <si>
    <t>Ցուցանիշների փոփոխությունը (ավելացումները նշված են դրական նշանով)</t>
  </si>
  <si>
    <t>(հազ.դրամ)</t>
  </si>
  <si>
    <t xml:space="preserve">«Մարդասիրական օգնության հանրապետական կենտրոն» ՊՈԱԿ-ի գործունեության միջազգային ստանդարտներին համապատասխանեցման նպատակով վերազինում, վերակառուցում </t>
  </si>
  <si>
    <t xml:space="preserve">Բյուջետային գլխավոր կարգադրիչների, գրագրերի, միջոցառումների, միջոցառումները կատարող պետական մարմինների և ուղղությունների անվանումները </t>
  </si>
  <si>
    <t xml:space="preserve">այդ թվում </t>
  </si>
  <si>
    <t xml:space="preserve">այդ թվում` ըստ կատարողների </t>
  </si>
  <si>
    <t>Բյուջետային հատկացումների գլխավոր կարգադրիչների, ծրագրերի, միջոցառումների, ծախսային ուղղությունների անվանումները</t>
  </si>
  <si>
    <t>Միջոցառումները կատարող պետական մարմինների և դրամաշնորհ ստացող տնտեսվարող սուբյեկտների անվանումները</t>
  </si>
  <si>
    <t>ծրագիրը</t>
  </si>
  <si>
    <t>միջոցառումը</t>
  </si>
  <si>
    <t xml:space="preserve">ՀՀ առողջապահության նախարարություն </t>
  </si>
  <si>
    <t>2.1 Կարողությունների զարգացում</t>
  </si>
  <si>
    <t>2.1.1.Ֆիզիկական կապիտալ, կառավարչական հիմնարկի կողմից ուղղակիորեն օգտագործվող ակտիվներ (ակտիվների ձեռքբերում, կառուցում կամ հիմնանորոգւմ)</t>
  </si>
  <si>
    <t>Չափորոշիչներ</t>
  </si>
  <si>
    <t>Ոչ ֆինանսական ցուցանիշներ</t>
  </si>
  <si>
    <t>Ֆինանսական ցուցանիշներ</t>
  </si>
  <si>
    <t>Առաջին եռամսյակ</t>
  </si>
  <si>
    <t>տարի</t>
  </si>
  <si>
    <t>Անվանումը</t>
  </si>
  <si>
    <t>ԿՀ02</t>
  </si>
  <si>
    <t>Վարչական սարքավորումներ</t>
  </si>
  <si>
    <t>Նկարագրություն</t>
  </si>
  <si>
    <t>Կահույքի, սարքավորումների, համակարգիչների և նրանց ուղեկցող սարքավորւմների ձեռքբերում</t>
  </si>
  <si>
    <t>Տվյալ տարվա պետական բյուջեից ակտիվի ձեռքբերման, կառուցման կամ հիմնանորոգման վրա կատարվող ծախսերը (հազ.դրամ)</t>
  </si>
  <si>
    <t>X</t>
  </si>
  <si>
    <t>Ակտիվի ծառայության կանխատեսվող ժամկետը</t>
  </si>
  <si>
    <t>երեքից հինգ տարի</t>
  </si>
  <si>
    <t>Ակտիվի ընդհանուր արժեքը (հազ.դրամ)</t>
  </si>
  <si>
    <t>Տվյալ բյուջետային տարվա նախորդրող բյուջետային տարիների ընթացքում ակտիվի վրա կատարված ծախսեր (հազ.դրամ)</t>
  </si>
  <si>
    <t>Տվյալ բյուջետային տարվա նախորդրող բյուջետային տարիների ընթացքում ծախսեր չեն կատարվել</t>
  </si>
  <si>
    <t>Ակտիվն օգտագործող կազմակերպության անվանումը</t>
  </si>
  <si>
    <t>Օտարերկրյա պետություններում գործող ՀՀ դիվանագիտական ծառայության մարմիններ</t>
  </si>
  <si>
    <t>Փոխարինող ակտիվների նկարագրությունը</t>
  </si>
  <si>
    <t>Նպատակային նվիրատվությամբ ստացված գրասենյակային կահույք, սարքավորումներ, համակարգիչներ</t>
  </si>
  <si>
    <t>Ազդեցությունը կազմակերպության կարողությունների զարգացման վրա, մասնավորապես</t>
  </si>
  <si>
    <t>Քանակական, որակական, ժամկետայնության և այլ չափորոշիչների փոփոխության վրա</t>
  </si>
  <si>
    <t>Ներդրումները կնպաստի օտարերկրյա պետություններում գործող  դիվանագիտական  ներկայացուցչությունների ավելի արդյունավետ գործունեությանը</t>
  </si>
  <si>
    <t>Ծախսային արդյունավետության բարելավման վրա</t>
  </si>
  <si>
    <t>Կնպաստի հետագա ծախսերի առավել արդյունավետ օգտագործմանը</t>
  </si>
  <si>
    <t>Ծրագիրը (ծրագրերը), որի (որոնց) շրջանակներում իրականացվում է քաղաքականության միջոցառումը</t>
  </si>
  <si>
    <t>1128  ՀՀ արտաքին քաղաքականության իրականացում օտարերկրյա պետություններում եւ միջազգային կազմակերպություններում</t>
  </si>
  <si>
    <t>Վերջնական արդյունքի նկարագրությունը</t>
  </si>
  <si>
    <t>Երկրում միջազգային ներգրավվածության աստիճանի, միջազգային հեղինակության ամրապնդում, արտաքին առևտրի համար նպաստավոր պայմանների ապահովում</t>
  </si>
  <si>
    <t>ԿՀ03</t>
  </si>
  <si>
    <t>Տրանսպորտային սարքավուրմներ</t>
  </si>
  <si>
    <t>Տրանսպորտային միջոցների ձեռքբերում</t>
  </si>
  <si>
    <t>հինգից յոթ տարի</t>
  </si>
  <si>
    <t>Կիրառելի չէ</t>
  </si>
  <si>
    <t>ՀԱՅԱՍՏԱՆԻ ՀԱՆՐԱՊԵՏՈՒԹՅԱՆ 2019 ԹՎԱԿԱՆԻ ՊԵՏԱԿԱՆ ԲՅՈՒՋԵԻ ՄԱՍԻՆ» ՀԱՅԱՍՏԱՆԻ ՀԱՆՐԱՊԵՏՈՒԹՅԱՆ ՕՐԵՆՔԻ N 1 ՀԱՎԵԼՎԱԾԻ N 2 ԱՂՅՈՒՍԱԿՈՒՄ ԿԱՏԱՐՎՈՂ ՎԵՐԱԲԱՇԽՈՒՄԸ ԵՎ ՀԱՅԱՍՏԱՆԻ ՀԱՆՐԱՊԵՏՈՒԹՅԱՆ ԿԱՌԱՎԱՐՈՒԹՅԱՆ 2018 ԹՎԱԿԱՆԻ ԴԵԿՏԵՄԲԵՐԻ 27-Ի  №  1515-Ն ՈՐՈՇՄԱՆ  № 5 ՀԱՎԵԼՎԱԾԻ № 8 ԱՂՅՈՒՍԱԿՈՒՄ ԿԱՏԱՐՎՈՂ ԼՐԱՑՈՒՄՆԵՐԸ</t>
  </si>
  <si>
    <t>«Մարդասիրական օգնության հանրապետական կենտրոն» ՊՈԱԿ</t>
  </si>
  <si>
    <t>Հավելված  № 6</t>
  </si>
  <si>
    <t>Հավելված  № 7</t>
  </si>
  <si>
    <t>Հավելված  № 8</t>
  </si>
  <si>
    <t>Հավելված  № 9</t>
  </si>
  <si>
    <t>Ցուցանիշների փոփոխությունը (ավելացումը նշված է դրական նշանով)</t>
  </si>
  <si>
    <t>Խումբ 06</t>
  </si>
  <si>
    <t>1126  31002</t>
  </si>
  <si>
    <t>ՄԱՍ I. ԱՊՐԱՆՔՆԵՐ</t>
  </si>
  <si>
    <t>ԲՄ</t>
  </si>
  <si>
    <t>հատ</t>
  </si>
  <si>
    <t>ԳՀ</t>
  </si>
  <si>
    <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9"/>
        <rFont val="GHEA Grapalat"/>
        <family val="3"/>
      </rPr>
      <t xml:space="preserve">ՀԱՅԱՍՏԱՆԻ ՀԱՆՐԱՊԵՏՈՒԹՅԱՆ ԿԱՌԱՎԱՐՈՒԹՅԱՆ 2018 ԹՎԱԿԱՆԻ ԴԵԿՏԵՄԲԵՐԻ 27-Ի N 1515-Ն ՈՐՈՇՄԱՆ N  11.1  ՀԱՎԵԼՎԱԾԻ 11.1.9 ԱՂՅՈՒՍԱԿՈՒՄ ԿԱՏԱՐՎՈՂ ՓՈՓՈԽՈՒԹՅՈՒՆՆԵՐԸ </t>
    </r>
    <r>
      <rPr>
        <sz val="9"/>
        <color indexed="8"/>
        <rFont val="GHEA Grapalat"/>
        <family val="3"/>
      </rPr>
      <t xml:space="preserve">   _x000D_
 </t>
    </r>
  </si>
  <si>
    <t>Առաջին կիսամյակ</t>
  </si>
  <si>
    <t>0</t>
  </si>
  <si>
    <t>Առողջապահական կազմակերպությունների վերազինում</t>
  </si>
  <si>
    <t>Առողջապահական կազմակերպությունների  վերազինում</t>
  </si>
  <si>
    <t xml:space="preserve">Բնակչությանը որակյալ բժշկական օգնության և սպասարկման ծառայություններ մատուցելու նպատակով առողջապահական կազմակերպությունների անհրաժեշտ սարքավորումներով և տեխնիկայով վերազինում </t>
  </si>
  <si>
    <t>Բնակչությանը որակյալ բժշկական օգնության և սպասարկման ծառայություններ մատուցելու նպատակով առողջապահական կազմակերպությունների վերակառուցում</t>
  </si>
  <si>
    <t xml:space="preserve">Վերազինված առողջապահական կազմակերպությունների թիվ, հատ </t>
  </si>
  <si>
    <t>1126  31003</t>
  </si>
  <si>
    <t>ՀԱՅԱՍՏԱՆԻ ՀԱՆՐԱՊԵՏՈՒԹՅԱՆ 2019 ԹՎԱԿԱՆԻ ՊԵՏԱԿԱՆ ԲՅՈՒՋԵԻ ՄԱՍԻՆ» ՀԱՅԱՍՏԱՆԻ ՀԱՆՐԱՊԵՏՈՒԹՅԱՆ ՕՐԵՆՔԻ N 1 ՀԱՎԵԼՎԱԾՈՒՄ ԵՎ ՀԱՅԱՍՏԱՆԻ ՀԱՆՐԱՊԵՏՈՒԹՅԱՆ ԿԱՌԱՎԱՐՈՒԹՅԱՆ 2018 ԹՎԱԿԱՆԻ ԴԵԿՏԵՄԲԵՐԻ 27-Ի  №  1515-Ն ՈՐՈՇՄԱՆ  № 5 ՀԱՎԵԼՎԱԾԻ № 1 ԱՂՅՈՒՍԱԿՈՒՄ ԿԱՏԱՐՎՈՂ ՓՈՓՈԽՈՒԹՅՈՒՆՆԵՐԸ ԵՎ ԼՐԱՑՈՒՄՆԵՐԸ</t>
  </si>
  <si>
    <t>ՀՀ կառավարության 2019 թվականի------</t>
  </si>
  <si>
    <t>«ՀԱՅԱՍՏԱՆԻ ՀԱՆՐԱՊԵՏՈՒԹՅԱՆ 2019 ԹՎԱԿԱՆԻ ՊԵՏԱԿԱՆ ԲՅՈՒՋԵԻ ՄԱՍԻՆ» ՀԱՅԱՍՏԱՆԻ ՀԱՆՐԱՊԵՏՈՒԹՅԱՆ ՕՐԵՆՔԻ 6-ՐԴ ՀՈԴՎԱԾԻ ԱՂՅՈՒՍԱԿՈՒՄ ԵՎ ՀԱՅԱՍՏԱՆԻ ՀԱՆՐԱՊԵՏՈՒԹՅԱՆ ԿԱՌԱՎԱՐՈՒԹՅԱՆ 2018 ԹՎԱԿԱՆԻ ԴԵԿՏԵՄԲԵՐԻ 27-Ի  №  1515-Ն ՈՐՈՇՄԱՆ N 2 ՀԱՎԵԼՎԱԾՈՒՄ ԿԱՏԱՐՎՈՂ ՓՈՓՈԽՈՒԹՅՈՒՆՆԵՐԸ</t>
  </si>
  <si>
    <t>ՀԱՅԱՍՏԱՆԻ ՀԱՆՐԱՊԵՏՈՒԹՅԱՆ 2019 ԹՎԱԿԱՆԻ ՊԵՏԱԿԱՆ ԲՅՈՒՋԵԻ ՄԱՍԻՆ» ՀԱՅԱՍՏԱՆԻ ՀԱՆՐԱՊԵՏՈՒԹՅԱՆ ՕՐԵՆՔԻ N 1 ՀԱՎԵԼՎԱԾԻ N 3 ԱՂՅՈՒՍԱԿՈՒՄ ԿԱՏԱՐՎՈՂ ՓՈՓՈԽՈՒԹՅՈՒՆՆԵՐԸ  ԵՎ ԼՐԱՑՈՒՄՆԵՐԸ</t>
  </si>
  <si>
    <t>այդ թվում`</t>
  </si>
  <si>
    <t>Կառուցման աշխատանքներ</t>
  </si>
  <si>
    <t>Վերակառուցման, վերանորոգման և վերականգնման աշխատանքներ</t>
  </si>
  <si>
    <t>Նախագծահետա-զոտական, գեոդեզիաքարտե-զագրական աշխատանքներ</t>
  </si>
  <si>
    <t>Ոչ ֆինանսական այլ ակտիվների ձեռքբերում</t>
  </si>
  <si>
    <t>Ընդամենը,</t>
  </si>
  <si>
    <t>«Մարդասիրական օգնության հանրապետական կենտրոն» ՊՈԱԿ-ի վերազինում, միջազգային ստանդարտներին համապատասխանության ապահովում</t>
  </si>
  <si>
    <t xml:space="preserve"> ՀԱՅԱՍՏԱՆԻ ՀԱՆՐԱՊԵՏՈՒԹՅԱՆ ԿԱՌԱՎԱՐՈՒԹՅԱՆ 2018 ԹՎԱԿԱՆԻ ԴԵԿՏԵՄԲԵՐԻ 27-Ի  №  1515-Ն ՈՐՈՇՄԱՆ  № 5 ՀԱՎԵԼՎԱԾԻ № 2 ԱՂՅՈՒՍԱԿՈՒՄ ԿԱՏԱՐՎՈՂ ՓՈՓՈԽՈՒԹՅՈՒՆՆԵՐԸ ԵՎ ԼՐԱՑՈՒՄՆԵՐԸ</t>
  </si>
  <si>
    <t>ՀՀ ԱՌՈՂՋԱՊԱՀՈՒԹՅԱՆ ՆԱԽԱՐԱՐՈՒԹՅՈՒՆ</t>
  </si>
  <si>
    <t xml:space="preserve">Բնակչությանը որակյալ բժշկական օգնության և սպասարկման ծառայություններ մատուցելու նպատակով առողջապահական կազմակերպությունների անհրաժեշտ սարքավորումներով վերազինում </t>
  </si>
  <si>
    <t>Հավելված  № 10</t>
  </si>
  <si>
    <t>Հայաստանի Հանրապետության Քաղաքաշինության Կոմիտե</t>
  </si>
  <si>
    <t xml:space="preserve">Առողջապահական կազմակերպությունների կառուցում, վերակառուցում </t>
  </si>
  <si>
    <t>Բնակչությանը որակյալ բժշկական օգնության և սպասարկման ծառայություններ մատուցելու նպատակով առողջապահական կազմակերպությունների կառուցում, վերակառուցում</t>
  </si>
  <si>
    <t>Առողջապահական կազմակերպությունների կառուցում, վերակառուցում</t>
  </si>
  <si>
    <t xml:space="preserve">Բնակչությանը որակյալ բժշկական օգնության և սպասարկման ծառայություններ մատուցելու նպատակով առողջապահական կազմակերպությունների կառուցում, վերակառուցում </t>
  </si>
  <si>
    <t>71241200-1</t>
  </si>
  <si>
    <t>ՀՀ քաղաքաշինության կոմիտե</t>
  </si>
  <si>
    <t>ՄԱՍ III. Ծառայություններ</t>
  </si>
  <si>
    <t>նախագծերի պատրաստում, ծախսերի գնահատում</t>
  </si>
  <si>
    <t>71241200-2</t>
  </si>
  <si>
    <t>71241200-3</t>
  </si>
  <si>
    <t>71241200-4</t>
  </si>
  <si>
    <t>71241200-5</t>
  </si>
  <si>
    <t>71241200-6</t>
  </si>
  <si>
    <t>71241200-7</t>
  </si>
  <si>
    <t>71241200-8</t>
  </si>
  <si>
    <t>71241200-9</t>
  </si>
  <si>
    <t>71241200-10</t>
  </si>
  <si>
    <t>71241200-11</t>
  </si>
  <si>
    <t>71241200-12</t>
  </si>
  <si>
    <t>71241200-13</t>
  </si>
  <si>
    <t>71241200-14</t>
  </si>
  <si>
    <t>71241200-15</t>
  </si>
  <si>
    <t xml:space="preserve">այդ թվում` </t>
  </si>
  <si>
    <t>«Նորք» ինֆեկցիոն կլինիկական հիվանդանոցի (ԻԿՀ) վերակառուցում</t>
  </si>
  <si>
    <t>ՀՀ Կոտայքի մարզի Չարենցավանի բժշկական կենտրոնի մասնակի վերանորոգում</t>
  </si>
  <si>
    <t>ՀՀ Լոռու մարզի Վանաձորի ինֆեկցիոն հիվանդանոցի արդիականացում</t>
  </si>
  <si>
    <t>ՀՀ Լոռու մարզի Վանաձորի արյան փոխներարկման կայանի արդիականացում</t>
  </si>
  <si>
    <t>ՀՀ ԱՆ Հոգեկան առողջության պահպանման ազգային կենտրոնի ՓԲԸ վերանորոգում</t>
  </si>
  <si>
    <t>ՀՀ Սյունիքի մարզի Սիսիանի բժշկական կենտրոնի վերակառուցում</t>
  </si>
  <si>
    <t>ՀՀ Արագածոտնի մարզի Թալինի բժշկական կենտրոնի վերակառուցում</t>
  </si>
  <si>
    <t>ՀՀ Շիրակի մարզի Մարալիկի առողջության կենտրոնի մասնակի հարդարում</t>
  </si>
  <si>
    <t>ՀՀ Արագածոտնի մարզի Ծաղկահովիտի առողջության կենտրոնի կառուցում</t>
  </si>
  <si>
    <t>ՀՀ Շիրակի մարզի Արթիկի բժշկական կենտրոնի մասնակի վերանորոգում</t>
  </si>
  <si>
    <t>ՀՀ Կոտայքի մարզի Նաիրիի բժշկական կենտրոնի կառուցում</t>
  </si>
  <si>
    <t>ՀՀ Արմավիրի մարզի Վաղարշապատի բժշկական կենտրոնի վերակառուցում</t>
  </si>
  <si>
    <t>ՀՀ Արարատի մարզի Մասիսի բժշկական կենտրոնի վերակառուցում</t>
  </si>
  <si>
    <t>ՀՀ Արագածոտնի մարզի Աշտարակի բժշկական կենտրոնի վերակառուցում</t>
  </si>
  <si>
    <t>այդ թվում` ըստ ուղղությունների</t>
  </si>
  <si>
    <t xml:space="preserve">Կառուցման, վերակառուցման ենթակա առողջապահական կազմակերպությունների թիվ, հատ </t>
  </si>
  <si>
    <t>ՀԲՄ</t>
  </si>
  <si>
    <t xml:space="preserve"> ուլտրաձայնային սարքավորումներ</t>
  </si>
  <si>
    <t>ռենտգենադիտման սարքեր</t>
  </si>
  <si>
    <t>սարքեր ռենտգենյան նկարների երևակման համար</t>
  </si>
  <si>
    <t>անխափան սնուցման աղբյուրներ</t>
  </si>
  <si>
    <t>ռենտգեն սարքեր</t>
  </si>
  <si>
    <t>ուլտրաձայնային սարքավորումներ</t>
  </si>
  <si>
    <t>33111130-1</t>
  </si>
  <si>
    <t>33111150-1</t>
  </si>
  <si>
    <t>31151120-1</t>
  </si>
  <si>
    <t>33111100-1</t>
  </si>
  <si>
    <t>33111360-1</t>
  </si>
  <si>
    <t>վիրահատարանի լամպեր</t>
  </si>
  <si>
    <t>ուլտրամանուշակագույն ճառագայթման բժշկական սարքեր</t>
  </si>
  <si>
    <t>ներարկիչներ</t>
  </si>
  <si>
    <t>ներարկման պոմպեր</t>
  </si>
  <si>
    <t>առաջին օգնության արկղեր</t>
  </si>
  <si>
    <t>վիրաբուժական սեղաններ</t>
  </si>
  <si>
    <t>հետազոտման սեղաններ</t>
  </si>
  <si>
    <t>բժշկական մահճակալ</t>
  </si>
  <si>
    <t>բժշկական այլ գործիքներ և պարագաներ բազմակոմպոնենտ</t>
  </si>
  <si>
    <t>վիրաբուժական գործիքներ բազմակոմպոնենտ</t>
  </si>
  <si>
    <t>բժշկական օգնության միջոցներ բազմակոմպոնենտ</t>
  </si>
  <si>
    <t>ցուցասարքեր</t>
  </si>
  <si>
    <t>էնդոսկոպիայի էնդովիրահատական սարքեր</t>
  </si>
  <si>
    <t>որովայնի օրգանների ուսումնասիրման էնդոսկոպիկ սարքեր</t>
  </si>
  <si>
    <t>վիրաբուժական գործիքներ</t>
  </si>
  <si>
    <t xml:space="preserve"> վիրահատարանի լամպեր</t>
  </si>
  <si>
    <t xml:space="preserve"> վիրաբուժական սեղաններ</t>
  </si>
  <si>
    <t>բժշկական շնչառական սարքեր</t>
  </si>
  <si>
    <t xml:space="preserve"> անզգայացման սարքեր</t>
  </si>
  <si>
    <t>վիրաբուժական դանակներ</t>
  </si>
  <si>
    <t>անզգայացման սարքեր</t>
  </si>
  <si>
    <t>թթվածնի մատակարարման սարք</t>
  </si>
  <si>
    <t>դեֆիբրիլյատոր</t>
  </si>
  <si>
    <t>33151340</t>
  </si>
  <si>
    <t>33141142</t>
  </si>
  <si>
    <t>33191490</t>
  </si>
  <si>
    <t>33141177</t>
  </si>
  <si>
    <t>33191220</t>
  </si>
  <si>
    <t>33191210</t>
  </si>
  <si>
    <t>33191130</t>
  </si>
  <si>
    <t>33141223</t>
  </si>
  <si>
    <t>33141224</t>
  </si>
  <si>
    <t>33141226</t>
  </si>
  <si>
    <t>33191550</t>
  </si>
  <si>
    <t>33161190</t>
  </si>
  <si>
    <t>33161140</t>
  </si>
  <si>
    <t>33161120</t>
  </si>
  <si>
    <t>33141155</t>
  </si>
  <si>
    <t>33151250</t>
  </si>
  <si>
    <t>արյունաբանական վերլուծիչներ</t>
  </si>
  <si>
    <t>38431390</t>
  </si>
  <si>
    <t>ֆլուոռեսցենտային մանրադիտակներ</t>
  </si>
  <si>
    <t>էնդոսկոպներ</t>
  </si>
  <si>
    <t xml:space="preserve">բժշկական այլ գործիքներ և պարագաներ </t>
  </si>
  <si>
    <t>բժշկական սարքերի հավաքածուներ</t>
  </si>
  <si>
    <t xml:space="preserve"> ավտոկլավներ</t>
  </si>
  <si>
    <t>մանրէազերծող սարք</t>
  </si>
  <si>
    <t>վիրաբուժական լույսեր</t>
  </si>
  <si>
    <t>հայտնաբերման և հետազոտման վիրաբուժական համակարգեր</t>
  </si>
  <si>
    <t>38511210</t>
  </si>
  <si>
    <t>33161200</t>
  </si>
  <si>
    <t>33111360</t>
  </si>
  <si>
    <t>33141211</t>
  </si>
  <si>
    <t>33191110</t>
  </si>
  <si>
    <t>33191100</t>
  </si>
  <si>
    <t>33161180</t>
  </si>
  <si>
    <t>33141211-2</t>
  </si>
  <si>
    <t>33161270</t>
  </si>
  <si>
    <t>մագնիսական ռեզոնանսային տոմոգրաֆիայի սարք</t>
  </si>
  <si>
    <t xml:space="preserve"> վիրաբուժական գործիքներ</t>
  </si>
  <si>
    <t xml:space="preserve"> բժշկական սարքեր</t>
  </si>
  <si>
    <t xml:space="preserve"> ուլտրաձայնային ախտորոշման սարքեր</t>
  </si>
  <si>
    <t xml:space="preserve"> էլեկտրավիրաբուժական սարք</t>
  </si>
  <si>
    <t>33100000</t>
  </si>
  <si>
    <t>33121260</t>
  </si>
  <si>
    <t>33161100</t>
  </si>
  <si>
    <t>33171700</t>
  </si>
  <si>
    <t xml:space="preserve"> բժշկական մահճակալներ</t>
  </si>
  <si>
    <t xml:space="preserve"> դարակներով պահարաններ</t>
  </si>
  <si>
    <t xml:space="preserve"> բժշկական սեղաններ</t>
  </si>
  <si>
    <t xml:space="preserve"> անվասայլակներ</t>
  </si>
  <si>
    <t xml:space="preserve"> ներքին շերտավարագույրներ</t>
  </si>
  <si>
    <t xml:space="preserve"> աստիճաններ</t>
  </si>
  <si>
    <t xml:space="preserve"> կաթոցիկների շտատիվներ</t>
  </si>
  <si>
    <t xml:space="preserve"> բժշկական թախտեր</t>
  </si>
  <si>
    <t xml:space="preserve"> սեղաններ</t>
  </si>
  <si>
    <t xml:space="preserve"> լաբորատորիայի սեղաններ</t>
  </si>
  <si>
    <t xml:space="preserve"> գրասեղաններ</t>
  </si>
  <si>
    <t xml:space="preserve"> բազկաթոռներ</t>
  </si>
  <si>
    <t xml:space="preserve"> զգեստապահարաններ</t>
  </si>
  <si>
    <t xml:space="preserve"> կախիչներ</t>
  </si>
  <si>
    <t xml:space="preserve"> դարակներ</t>
  </si>
  <si>
    <t xml:space="preserve"> լվացարաններ</t>
  </si>
  <si>
    <t xml:space="preserve"> աթոռներ</t>
  </si>
  <si>
    <t xml:space="preserve"> աղբարկղ, պլաստմասե</t>
  </si>
  <si>
    <t xml:space="preserve"> նստատեղեր, աթոռներ, հարակից արտադրանք և դրանց մասերը</t>
  </si>
  <si>
    <t xml:space="preserve"> սեղաններ, խոհանոցային պահարաններ, գրասեղաններ և գրապահարաններ</t>
  </si>
  <si>
    <t>հեռուստացույցներ</t>
  </si>
  <si>
    <t>կենցաղային սառնարաններ</t>
  </si>
  <si>
    <t>լվացքի մեքենաներ</t>
  </si>
  <si>
    <t>լվացարաններ</t>
  </si>
  <si>
    <t>39515410</t>
  </si>
  <si>
    <t>44423200</t>
  </si>
  <si>
    <t>39121200</t>
  </si>
  <si>
    <t>39121100</t>
  </si>
  <si>
    <t>39141100</t>
  </si>
  <si>
    <t>44411300</t>
  </si>
  <si>
    <t>39111140</t>
  </si>
  <si>
    <t>39224341</t>
  </si>
  <si>
    <t>39110000</t>
  </si>
  <si>
    <t>39120000</t>
  </si>
  <si>
    <t>39711140</t>
  </si>
  <si>
    <t>ՀՀ Լոռու մարզի Տաշիրի բժշկական կենտրոնի կառուցում</t>
  </si>
  <si>
    <t xml:space="preserve">Վերակառուցված, վերազինված, միջազգային ստանդարտներին համապատասխանեցված կազմակերպության թիվ, հատ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</si>
</sst>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9" formatCode="_(* #,##0.00_);_(* \(#,##0.00\);_(* &quot;-&quot;??_);_(@_)"/>
    <numFmt numFmtId="195" formatCode="_-* #,##0.00_р_._-;\-* #,##0.00_р_._-;_-* &quot;-&quot;??_р_._-;_-@_-"/>
    <numFmt numFmtId="200" formatCode="0.0"/>
    <numFmt numFmtId="201" formatCode="#,##0.0"/>
    <numFmt numFmtId="202" formatCode="#,##0.0_);\(#,##0.0\)"/>
    <numFmt numFmtId="210" formatCode="&quot;$&quot;#,##0.0_);\(&quot;$&quot;#,##0.0\)"/>
    <numFmt numFmtId="214" formatCode="#,##0.0;\ \(#,##0.0\)"/>
    <numFmt numFmtId="215" formatCode="_-* #,##0.0_р_._-;\-* #,##0.0_р_._-;_-* &quot;-&quot;??_р_._-;_-@_-"/>
  </numFmts>
  <fonts count="46" x14ac:knownFonts="1">
    <font>
      <sz val="10"/>
      <name val="Arial"/>
    </font>
    <font>
      <sz val="10"/>
      <name val="GHEA Grapalat"/>
      <family val="3"/>
    </font>
    <font>
      <sz val="10"/>
      <name val="Arial"/>
      <family val="2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Arial Armenian"/>
      <family val="2"/>
    </font>
    <font>
      <sz val="10"/>
      <name val="Arial"/>
      <family val="2"/>
      <charset val="204"/>
    </font>
    <font>
      <sz val="10"/>
      <color indexed="8"/>
      <name val="MS Sans Serif"/>
      <family val="2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 Armenian"/>
      <family val="2"/>
    </font>
    <font>
      <i/>
      <sz val="10"/>
      <name val="GHEA Grapalat"/>
      <family val="3"/>
    </font>
    <font>
      <sz val="12"/>
      <name val="GHEA Grapalat"/>
      <family val="3"/>
    </font>
    <font>
      <i/>
      <sz val="12"/>
      <name val="GHEA Grapalat"/>
      <family val="3"/>
    </font>
    <font>
      <sz val="9"/>
      <color indexed="8"/>
      <name val="GHEA Grapalat"/>
      <family val="3"/>
    </font>
    <font>
      <b/>
      <sz val="9"/>
      <name val="GHEA Grapalat"/>
      <family val="3"/>
    </font>
    <font>
      <i/>
      <sz val="9"/>
      <name val="GHEA Grapalat"/>
      <family val="3"/>
    </font>
    <font>
      <sz val="9"/>
      <name val="GHEA Grapalat"/>
      <family val="3"/>
    </font>
    <font>
      <sz val="8"/>
      <name val="GHEA Grapalat"/>
      <family val="3"/>
    </font>
    <font>
      <b/>
      <sz val="12"/>
      <name val="GHEA Grapalat"/>
      <family val="3"/>
    </font>
    <font>
      <b/>
      <sz val="10"/>
      <name val="GHEA Grapalat"/>
      <family val="3"/>
    </font>
    <font>
      <b/>
      <u/>
      <sz val="12"/>
      <name val="GHEA Grapalat"/>
      <family val="3"/>
    </font>
    <font>
      <b/>
      <i/>
      <sz val="12"/>
      <name val="GHEA Grapalat"/>
      <family val="3"/>
    </font>
    <font>
      <sz val="10"/>
      <name val="Arial"/>
      <family val="2"/>
      <charset val="204"/>
    </font>
    <font>
      <sz val="10"/>
      <color indexed="8"/>
      <name val="GHEA Grapalat"/>
      <family val="3"/>
    </font>
    <font>
      <b/>
      <sz val="10"/>
      <color indexed="8"/>
      <name val="GHEA Grapalat"/>
      <family val="3"/>
    </font>
    <font>
      <b/>
      <sz val="9"/>
      <color indexed="8"/>
      <name val="GHEA Grapalat"/>
      <family val="3"/>
    </font>
    <font>
      <b/>
      <i/>
      <u/>
      <sz val="10"/>
      <name val="GHEA Grapalat"/>
      <family val="3"/>
    </font>
    <font>
      <sz val="11"/>
      <name val="GHEA Grapalat"/>
      <family val="3"/>
    </font>
    <font>
      <b/>
      <sz val="11"/>
      <name val="GHEA Grapalat"/>
      <family val="3"/>
    </font>
    <font>
      <sz val="9"/>
      <color theme="1"/>
      <name val="GHEA Grapalat"/>
      <family val="3"/>
    </font>
    <font>
      <i/>
      <sz val="10"/>
      <color rgb="FFFF0000"/>
      <name val="GHEA Grapalat"/>
      <family val="3"/>
    </font>
    <font>
      <sz val="10"/>
      <color rgb="FFFF0000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8">
    <xf numFmtId="0" fontId="0" fillId="0" borderId="0"/>
    <xf numFmtId="0" fontId="2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2" fillId="0" borderId="0" applyFont="0" applyFill="0" applyBorder="0" applyAlignment="0" applyProtection="0"/>
    <xf numFmtId="179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179" fontId="5" fillId="0" borderId="0" applyFont="0" applyFill="0" applyBorder="0" applyAlignment="0" applyProtection="0"/>
    <xf numFmtId="195" fontId="2" fillId="0" borderId="0" applyFont="0" applyFill="0" applyBorder="0" applyAlignment="0" applyProtection="0"/>
    <xf numFmtId="0" fontId="2" fillId="0" borderId="0"/>
    <xf numFmtId="0" fontId="6" fillId="0" borderId="0"/>
    <xf numFmtId="0" fontId="2" fillId="0" borderId="0"/>
    <xf numFmtId="0" fontId="5" fillId="0" borderId="0"/>
    <xf numFmtId="0" fontId="23" fillId="0" borderId="0"/>
    <xf numFmtId="0" fontId="5" fillId="0" borderId="0"/>
    <xf numFmtId="0" fontId="36" fillId="0" borderId="0"/>
    <xf numFmtId="0" fontId="2" fillId="0" borderId="0"/>
    <xf numFmtId="9" fontId="5" fillId="0" borderId="0" applyFont="0" applyFill="0" applyBorder="0" applyAlignment="0" applyProtection="0"/>
    <xf numFmtId="0" fontId="7" fillId="0" borderId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8" fillId="7" borderId="1" applyNumberFormat="0" applyAlignment="0" applyProtection="0"/>
    <xf numFmtId="0" fontId="9" fillId="20" borderId="8" applyNumberFormat="0" applyAlignment="0" applyProtection="0"/>
    <xf numFmtId="0" fontId="10" fillId="20" borderId="1" applyNumberFormat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0" borderId="9" applyNumberFormat="0" applyFill="0" applyAlignment="0" applyProtection="0"/>
    <xf numFmtId="0" fontId="15" fillId="21" borderId="2" applyNumberFormat="0" applyAlignment="0" applyProtection="0"/>
    <xf numFmtId="0" fontId="16" fillId="0" borderId="0" applyNumberFormat="0" applyFill="0" applyBorder="0" applyAlignment="0" applyProtection="0"/>
    <xf numFmtId="0" fontId="17" fillId="22" borderId="0" applyNumberFormat="0" applyBorder="0" applyAlignment="0" applyProtection="0"/>
    <xf numFmtId="0" fontId="18" fillId="3" borderId="0" applyNumberFormat="0" applyBorder="0" applyAlignment="0" applyProtection="0"/>
    <xf numFmtId="0" fontId="19" fillId="0" borderId="0" applyNumberFormat="0" applyFill="0" applyBorder="0" applyAlignment="0" applyProtection="0"/>
    <xf numFmtId="0" fontId="2" fillId="23" borderId="7" applyNumberFormat="0" applyFont="0" applyAlignment="0" applyProtection="0"/>
    <xf numFmtId="0" fontId="20" fillId="0" borderId="6" applyNumberFormat="0" applyFill="0" applyAlignment="0" applyProtection="0"/>
    <xf numFmtId="0" fontId="21" fillId="0" borderId="0" applyNumberFormat="0" applyFill="0" applyBorder="0" applyAlignment="0" applyProtection="0"/>
    <xf numFmtId="0" fontId="22" fillId="4" borderId="0" applyNumberFormat="0" applyBorder="0" applyAlignment="0" applyProtection="0"/>
  </cellStyleXfs>
  <cellXfs count="287">
    <xf numFmtId="0" fontId="0" fillId="0" borderId="0" xfId="0"/>
    <xf numFmtId="0" fontId="1" fillId="0" borderId="0" xfId="0" applyFont="1" applyFill="1" applyAlignment="1">
      <alignment horizontal="centerContinuous"/>
    </xf>
    <xf numFmtId="0" fontId="1" fillId="0" borderId="0" xfId="0" applyFont="1" applyFill="1" applyBorder="1" applyAlignment="1">
      <alignment horizontal="centerContinuous"/>
    </xf>
    <xf numFmtId="0" fontId="1" fillId="0" borderId="0" xfId="0" applyFont="1" applyFill="1"/>
    <xf numFmtId="0" fontId="25" fillId="0" borderId="10" xfId="0" applyFont="1" applyBorder="1" applyAlignment="1">
      <alignment horizontal="center" wrapText="1"/>
    </xf>
    <xf numFmtId="0" fontId="25" fillId="0" borderId="10" xfId="0" applyFont="1" applyBorder="1"/>
    <xf numFmtId="0" fontId="24" fillId="0" borderId="0" xfId="0" applyFont="1" applyFill="1"/>
    <xf numFmtId="0" fontId="24" fillId="0" borderId="0" xfId="0" applyFont="1" applyFill="1" applyBorder="1"/>
    <xf numFmtId="0" fontId="25" fillId="0" borderId="0" xfId="0" applyFont="1"/>
    <xf numFmtId="0" fontId="26" fillId="0" borderId="10" xfId="0" applyFont="1" applyBorder="1"/>
    <xf numFmtId="0" fontId="43" fillId="0" borderId="0" xfId="0" applyFont="1"/>
    <xf numFmtId="0" fontId="43" fillId="0" borderId="0" xfId="0" applyFont="1" applyAlignment="1">
      <alignment horizontal="left" vertical="top" wrapText="1"/>
    </xf>
    <xf numFmtId="0" fontId="28" fillId="0" borderId="10" xfId="0" applyFont="1" applyBorder="1" applyAlignment="1">
      <alignment horizontal="left" vertical="top" wrapText="1"/>
    </xf>
    <xf numFmtId="0" fontId="43" fillId="0" borderId="10" xfId="0" applyFont="1" applyBorder="1" applyAlignment="1">
      <alignment horizontal="left" vertical="top" wrapText="1"/>
    </xf>
    <xf numFmtId="0" fontId="24" fillId="0" borderId="0" xfId="0" applyFont="1" applyFill="1" applyBorder="1" applyAlignment="1">
      <alignment horizontal="right"/>
    </xf>
    <xf numFmtId="0" fontId="24" fillId="0" borderId="0" xfId="0" applyFont="1" applyFill="1" applyBorder="1" applyAlignment="1">
      <alignment horizontal="center"/>
    </xf>
    <xf numFmtId="0" fontId="44" fillId="0" borderId="0" xfId="0" applyFont="1" applyFill="1" applyBorder="1"/>
    <xf numFmtId="0" fontId="45" fillId="0" borderId="0" xfId="0" applyFont="1"/>
    <xf numFmtId="0" fontId="24" fillId="0" borderId="0" xfId="0" applyFont="1" applyFill="1" applyBorder="1" applyAlignment="1">
      <alignment horizontal="centerContinuous"/>
    </xf>
    <xf numFmtId="0" fontId="25" fillId="0" borderId="10" xfId="0" applyFont="1" applyBorder="1" applyAlignment="1">
      <alignment horizontal="center"/>
    </xf>
    <xf numFmtId="0" fontId="26" fillId="0" borderId="0" xfId="0" applyFont="1"/>
    <xf numFmtId="0" fontId="2" fillId="0" borderId="0" xfId="0" applyFont="1"/>
    <xf numFmtId="0" fontId="31" fillId="0" borderId="0" xfId="0" applyFont="1" applyAlignment="1">
      <alignment horizontal="left" vertical="top" wrapText="1"/>
    </xf>
    <xf numFmtId="0" fontId="25" fillId="0" borderId="10" xfId="0" applyFont="1" applyBorder="1" applyAlignment="1">
      <alignment wrapText="1"/>
    </xf>
    <xf numFmtId="0" fontId="28" fillId="0" borderId="0" xfId="0" applyFont="1" applyBorder="1" applyAlignment="1">
      <alignment horizontal="center" vertical="top" wrapText="1"/>
    </xf>
    <xf numFmtId="0" fontId="25" fillId="0" borderId="0" xfId="0" applyFont="1" applyFill="1" applyBorder="1" applyAlignment="1">
      <alignment wrapText="1"/>
    </xf>
    <xf numFmtId="0" fontId="25" fillId="0" borderId="0" xfId="0" applyFont="1" applyFill="1"/>
    <xf numFmtId="0" fontId="25" fillId="0" borderId="0" xfId="0" applyFont="1" applyFill="1" applyBorder="1" applyAlignment="1">
      <alignment horizontal="centerContinuous"/>
    </xf>
    <xf numFmtId="0" fontId="26" fillId="0" borderId="0" xfId="0" applyFont="1" applyFill="1" applyBorder="1"/>
    <xf numFmtId="0" fontId="26" fillId="0" borderId="0" xfId="0" applyFont="1" applyFill="1" applyBorder="1" applyAlignment="1">
      <alignment horizontal="left"/>
    </xf>
    <xf numFmtId="0" fontId="25" fillId="0" borderId="0" xfId="0" applyFont="1" applyFill="1" applyAlignment="1">
      <alignment horizontal="left"/>
    </xf>
    <xf numFmtId="0" fontId="25" fillId="0" borderId="0" xfId="0" applyFont="1" applyFill="1" applyAlignment="1">
      <alignment horizontal="centerContinuous"/>
    </xf>
    <xf numFmtId="0" fontId="26" fillId="0" borderId="11" xfId="0" applyFont="1" applyBorder="1"/>
    <xf numFmtId="0" fontId="43" fillId="0" borderId="10" xfId="0" applyFont="1" applyFill="1" applyBorder="1" applyAlignment="1">
      <alignment horizontal="left" vertical="top" wrapText="1"/>
    </xf>
    <xf numFmtId="0" fontId="30" fillId="0" borderId="10" xfId="0" applyFont="1" applyFill="1" applyBorder="1" applyAlignment="1">
      <alignment horizontal="left" vertical="top" wrapText="1"/>
    </xf>
    <xf numFmtId="210" fontId="25" fillId="0" borderId="10" xfId="0" applyNumberFormat="1" applyFont="1" applyBorder="1" applyAlignment="1">
      <alignment horizontal="right" wrapText="1"/>
    </xf>
    <xf numFmtId="0" fontId="26" fillId="0" borderId="0" xfId="0" applyFont="1" applyFill="1" applyBorder="1" applyAlignment="1"/>
    <xf numFmtId="0" fontId="43" fillId="0" borderId="10" xfId="0" applyFont="1" applyBorder="1" applyAlignment="1">
      <alignment horizontal="center" vertical="top" wrapText="1"/>
    </xf>
    <xf numFmtId="0" fontId="26" fillId="0" borderId="0" xfId="0" applyFont="1" applyAlignment="1">
      <alignment horizontal="right"/>
    </xf>
    <xf numFmtId="0" fontId="32" fillId="0" borderId="10" xfId="0" applyFont="1" applyBorder="1" applyAlignment="1">
      <alignment horizontal="center" wrapText="1"/>
    </xf>
    <xf numFmtId="0" fontId="25" fillId="0" borderId="10" xfId="0" applyFont="1" applyBorder="1" applyAlignment="1">
      <alignment horizontal="center" vertical="center"/>
    </xf>
    <xf numFmtId="210" fontId="25" fillId="25" borderId="10" xfId="0" applyNumberFormat="1" applyFont="1" applyFill="1" applyBorder="1" applyAlignment="1">
      <alignment horizontal="center" vertical="center" wrapText="1"/>
    </xf>
    <xf numFmtId="202" fontId="25" fillId="25" borderId="10" xfId="0" applyNumberFormat="1" applyFont="1" applyFill="1" applyBorder="1" applyAlignment="1">
      <alignment horizontal="center" vertical="center" wrapText="1"/>
    </xf>
    <xf numFmtId="202" fontId="32" fillId="25" borderId="10" xfId="0" applyNumberFormat="1" applyFont="1" applyFill="1" applyBorder="1" applyAlignment="1">
      <alignment horizontal="center" vertical="center" wrapText="1"/>
    </xf>
    <xf numFmtId="0" fontId="25" fillId="0" borderId="12" xfId="0" applyFont="1" applyBorder="1" applyAlignment="1">
      <alignment vertical="center" wrapText="1"/>
    </xf>
    <xf numFmtId="0" fontId="25" fillId="0" borderId="10" xfId="0" applyFont="1" applyBorder="1" applyAlignment="1">
      <alignment vertical="center" wrapText="1"/>
    </xf>
    <xf numFmtId="202" fontId="25" fillId="25" borderId="13" xfId="0" applyNumberFormat="1" applyFont="1" applyFill="1" applyBorder="1" applyAlignment="1">
      <alignment vertical="top" wrapText="1"/>
    </xf>
    <xf numFmtId="202" fontId="25" fillId="25" borderId="11" xfId="0" applyNumberFormat="1" applyFont="1" applyFill="1" applyBorder="1" applyAlignment="1">
      <alignment vertical="top" wrapText="1"/>
    </xf>
    <xf numFmtId="0" fontId="1" fillId="24" borderId="10" xfId="26" applyFont="1" applyFill="1" applyBorder="1" applyAlignment="1">
      <alignment horizontal="center" vertical="center" wrapText="1"/>
    </xf>
    <xf numFmtId="0" fontId="33" fillId="24" borderId="10" xfId="26" applyFont="1" applyFill="1" applyBorder="1" applyAlignment="1">
      <alignment horizontal="center" vertical="center" wrapText="1"/>
    </xf>
    <xf numFmtId="214" fontId="33" fillId="24" borderId="10" xfId="26" applyNumberFormat="1" applyFont="1" applyFill="1" applyBorder="1" applyAlignment="1">
      <alignment horizontal="center" vertical="center" wrapText="1"/>
    </xf>
    <xf numFmtId="0" fontId="33" fillId="25" borderId="10" xfId="26" applyFont="1" applyFill="1" applyBorder="1" applyAlignment="1">
      <alignment horizontal="center" vertical="center"/>
    </xf>
    <xf numFmtId="0" fontId="33" fillId="24" borderId="14" xfId="26" applyFont="1" applyFill="1" applyBorder="1" applyAlignment="1">
      <alignment horizontal="center" vertical="center" wrapText="1"/>
    </xf>
    <xf numFmtId="4" fontId="1" fillId="24" borderId="10" xfId="26" applyNumberFormat="1" applyFont="1" applyFill="1" applyBorder="1" applyAlignment="1">
      <alignment horizontal="center" vertical="center" wrapText="1"/>
    </xf>
    <xf numFmtId="214" fontId="1" fillId="24" borderId="10" xfId="26" applyNumberFormat="1" applyFont="1" applyFill="1" applyBorder="1" applyAlignment="1">
      <alignment horizontal="center" vertical="center" wrapText="1"/>
    </xf>
    <xf numFmtId="0" fontId="24" fillId="0" borderId="0" xfId="0" applyFont="1" applyFill="1" applyBorder="1" applyAlignment="1"/>
    <xf numFmtId="0" fontId="32" fillId="0" borderId="10" xfId="0" applyFont="1" applyBorder="1" applyAlignment="1">
      <alignment horizontal="left" vertical="center"/>
    </xf>
    <xf numFmtId="0" fontId="25" fillId="0" borderId="10" xfId="0" applyFont="1" applyBorder="1" applyAlignment="1">
      <alignment horizontal="left" vertical="center"/>
    </xf>
    <xf numFmtId="0" fontId="26" fillId="0" borderId="10" xfId="0" applyFont="1" applyBorder="1" applyAlignment="1">
      <alignment horizontal="left" vertical="center"/>
    </xf>
    <xf numFmtId="49" fontId="25" fillId="0" borderId="10" xfId="0" applyNumberFormat="1" applyFont="1" applyBorder="1" applyAlignment="1">
      <alignment horizontal="left" vertical="center"/>
    </xf>
    <xf numFmtId="0" fontId="34" fillId="0" borderId="10" xfId="0" applyFont="1" applyBorder="1" applyAlignment="1">
      <alignment horizontal="left" vertical="center" wrapText="1"/>
    </xf>
    <xf numFmtId="0" fontId="32" fillId="0" borderId="10" xfId="0" applyFont="1" applyBorder="1"/>
    <xf numFmtId="0" fontId="25" fillId="0" borderId="0" xfId="0" applyFont="1" applyFill="1" applyBorder="1" applyAlignment="1">
      <alignment horizontal="right"/>
    </xf>
    <xf numFmtId="202" fontId="32" fillId="25" borderId="10" xfId="0" applyNumberFormat="1" applyFont="1" applyFill="1" applyBorder="1" applyAlignment="1">
      <alignment horizontal="center" vertical="top" wrapText="1"/>
    </xf>
    <xf numFmtId="0" fontId="32" fillId="0" borderId="10" xfId="0" applyFont="1" applyBorder="1" applyAlignment="1">
      <alignment horizontal="center" vertical="center"/>
    </xf>
    <xf numFmtId="0" fontId="35" fillId="0" borderId="10" xfId="0" applyFont="1" applyBorder="1"/>
    <xf numFmtId="0" fontId="30" fillId="0" borderId="10" xfId="0" applyFont="1" applyBorder="1" applyAlignment="1">
      <alignment horizontal="left" vertical="top" wrapText="1"/>
    </xf>
    <xf numFmtId="202" fontId="30" fillId="0" borderId="10" xfId="0" applyNumberFormat="1" applyFont="1" applyFill="1" applyBorder="1" applyAlignment="1">
      <alignment horizontal="right" vertical="top" wrapText="1"/>
    </xf>
    <xf numFmtId="0" fontId="32" fillId="0" borderId="11" xfId="0" applyFont="1" applyBorder="1" applyAlignment="1">
      <alignment horizontal="center" vertical="center" wrapText="1"/>
    </xf>
    <xf numFmtId="200" fontId="29" fillId="0" borderId="10" xfId="0" applyNumberFormat="1" applyFont="1" applyFill="1" applyBorder="1" applyAlignment="1">
      <alignment horizontal="right" vertical="top" wrapText="1"/>
    </xf>
    <xf numFmtId="0" fontId="43" fillId="0" borderId="0" xfId="0" applyFont="1" applyFill="1"/>
    <xf numFmtId="49" fontId="25" fillId="0" borderId="10" xfId="0" applyNumberFormat="1" applyFont="1" applyBorder="1"/>
    <xf numFmtId="202" fontId="25" fillId="0" borderId="10" xfId="0" applyNumberFormat="1" applyFont="1" applyBorder="1" applyAlignment="1">
      <alignment horizontal="center" vertical="center"/>
    </xf>
    <xf numFmtId="202" fontId="32" fillId="0" borderId="10" xfId="0" applyNumberFormat="1" applyFont="1" applyBorder="1" applyAlignment="1">
      <alignment horizontal="center" vertical="center"/>
    </xf>
    <xf numFmtId="201" fontId="25" fillId="0" borderId="10" xfId="0" applyNumberFormat="1" applyFont="1" applyBorder="1" applyAlignment="1">
      <alignment horizontal="center" vertical="center"/>
    </xf>
    <xf numFmtId="202" fontId="32" fillId="0" borderId="10" xfId="0" applyNumberFormat="1" applyFont="1" applyFill="1" applyBorder="1" applyAlignment="1">
      <alignment horizontal="center" vertical="center" wrapText="1"/>
    </xf>
    <xf numFmtId="202" fontId="32" fillId="0" borderId="10" xfId="0" applyNumberFormat="1" applyFont="1" applyFill="1" applyBorder="1" applyAlignment="1">
      <alignment horizontal="center" vertical="top" wrapText="1"/>
    </xf>
    <xf numFmtId="0" fontId="25" fillId="0" borderId="10" xfId="0" applyFont="1" applyFill="1" applyBorder="1" applyAlignment="1">
      <alignment vertical="center" wrapText="1"/>
    </xf>
    <xf numFmtId="0" fontId="32" fillId="0" borderId="10" xfId="0" applyFont="1" applyBorder="1" applyAlignment="1">
      <alignment wrapText="1"/>
    </xf>
    <xf numFmtId="0" fontId="32" fillId="0" borderId="10" xfId="0" applyFont="1" applyBorder="1" applyAlignment="1">
      <alignment horizontal="left" vertical="center" wrapText="1"/>
    </xf>
    <xf numFmtId="0" fontId="25" fillId="0" borderId="11" xfId="0" applyFont="1" applyBorder="1" applyAlignment="1">
      <alignment horizontal="center"/>
    </xf>
    <xf numFmtId="0" fontId="25" fillId="0" borderId="0" xfId="0" applyFont="1" applyFill="1" applyBorder="1" applyAlignment="1">
      <alignment horizontal="center" vertical="center" wrapText="1"/>
    </xf>
    <xf numFmtId="0" fontId="43" fillId="0" borderId="10" xfId="0" applyFont="1" applyFill="1" applyBorder="1" applyAlignment="1">
      <alignment horizontal="center" vertical="top" wrapText="1"/>
    </xf>
    <xf numFmtId="0" fontId="25" fillId="0" borderId="0" xfId="0" applyFont="1" applyBorder="1"/>
    <xf numFmtId="0" fontId="32" fillId="0" borderId="0" xfId="0" applyFont="1" applyBorder="1" applyAlignment="1">
      <alignment horizontal="center" vertical="top" wrapText="1"/>
    </xf>
    <xf numFmtId="0" fontId="32" fillId="0" borderId="10" xfId="0" applyFont="1" applyBorder="1" applyAlignment="1">
      <alignment horizontal="center" vertical="top" wrapText="1"/>
    </xf>
    <xf numFmtId="0" fontId="32" fillId="0" borderId="0" xfId="0" applyFont="1" applyBorder="1" applyAlignment="1">
      <alignment vertical="top" wrapText="1"/>
    </xf>
    <xf numFmtId="0" fontId="32" fillId="0" borderId="10" xfId="0" applyFont="1" applyBorder="1" applyAlignment="1">
      <alignment horizontal="center" vertical="center" wrapText="1"/>
    </xf>
    <xf numFmtId="0" fontId="25" fillId="0" borderId="10" xfId="0" applyFont="1" applyBorder="1" applyAlignment="1">
      <alignment horizontal="center" vertical="center" wrapText="1"/>
    </xf>
    <xf numFmtId="0" fontId="25" fillId="0" borderId="11" xfId="0" applyFont="1" applyBorder="1" applyAlignment="1">
      <alignment horizontal="left" vertical="center"/>
    </xf>
    <xf numFmtId="201" fontId="32" fillId="0" borderId="12" xfId="0" applyNumberFormat="1" applyFont="1" applyFill="1" applyBorder="1" applyAlignment="1">
      <alignment horizontal="center" wrapText="1"/>
    </xf>
    <xf numFmtId="0" fontId="32" fillId="0" borderId="10" xfId="0" applyFont="1" applyFill="1" applyBorder="1" applyAlignment="1">
      <alignment vertical="center" wrapText="1"/>
    </xf>
    <xf numFmtId="202" fontId="32" fillId="25" borderId="10" xfId="0" applyNumberFormat="1" applyFont="1" applyFill="1" applyBorder="1" applyAlignment="1">
      <alignment vertical="top" wrapText="1"/>
    </xf>
    <xf numFmtId="0" fontId="25" fillId="0" borderId="10" xfId="0" applyFont="1" applyBorder="1" applyAlignment="1">
      <alignment vertical="top"/>
    </xf>
    <xf numFmtId="0" fontId="37" fillId="0" borderId="0" xfId="31" applyFont="1" applyFill="1"/>
    <xf numFmtId="0" fontId="38" fillId="0" borderId="0" xfId="31" applyFont="1" applyFill="1" applyAlignment="1"/>
    <xf numFmtId="0" fontId="38" fillId="0" borderId="0" xfId="31" applyFont="1" applyFill="1" applyAlignment="1">
      <alignment vertical="center" wrapText="1"/>
    </xf>
    <xf numFmtId="0" fontId="37" fillId="0" borderId="0" xfId="31" applyFont="1" applyFill="1" applyAlignment="1">
      <alignment horizontal="right"/>
    </xf>
    <xf numFmtId="0" fontId="38" fillId="0" borderId="10" xfId="31" applyFont="1" applyFill="1" applyBorder="1" applyAlignment="1">
      <alignment horizontal="center" vertical="center" wrapText="1"/>
    </xf>
    <xf numFmtId="0" fontId="38" fillId="0" borderId="10" xfId="31" applyFont="1" applyFill="1" applyBorder="1" applyAlignment="1">
      <alignment horizontal="left" vertical="center" wrapText="1"/>
    </xf>
    <xf numFmtId="1" fontId="38" fillId="0" borderId="10" xfId="31" applyNumberFormat="1" applyFont="1" applyFill="1" applyBorder="1" applyAlignment="1">
      <alignment horizontal="center" vertical="center" wrapText="1"/>
    </xf>
    <xf numFmtId="201" fontId="38" fillId="0" borderId="10" xfId="31" applyNumberFormat="1" applyFont="1" applyFill="1" applyBorder="1" applyAlignment="1">
      <alignment horizontal="right" vertical="center" wrapText="1"/>
    </xf>
    <xf numFmtId="0" fontId="37" fillId="0" borderId="10" xfId="31" applyFont="1" applyFill="1" applyBorder="1" applyAlignment="1">
      <alignment horizontal="center" vertical="center" wrapText="1"/>
    </xf>
    <xf numFmtId="0" fontId="38" fillId="0" borderId="0" xfId="31" applyFont="1" applyFill="1" applyAlignment="1">
      <alignment horizontal="center" vertical="center" wrapText="1"/>
    </xf>
    <xf numFmtId="0" fontId="38" fillId="0" borderId="0" xfId="31" applyFont="1" applyFill="1" applyAlignment="1">
      <alignment horizontal="left" vertical="center" wrapText="1"/>
    </xf>
    <xf numFmtId="0" fontId="38" fillId="0" borderId="0" xfId="31" applyFont="1" applyFill="1" applyAlignment="1">
      <alignment vertical="center"/>
    </xf>
    <xf numFmtId="0" fontId="1" fillId="0" borderId="10" xfId="31" applyFont="1" applyFill="1" applyBorder="1" applyAlignment="1">
      <alignment horizontal="center" vertical="center" wrapText="1"/>
    </xf>
    <xf numFmtId="0" fontId="33" fillId="0" borderId="10" xfId="31" applyFont="1" applyFill="1" applyBorder="1" applyAlignment="1">
      <alignment horizontal="center" wrapText="1"/>
    </xf>
    <xf numFmtId="0" fontId="33" fillId="0" borderId="15" xfId="31" applyFont="1" applyFill="1" applyBorder="1" applyAlignment="1">
      <alignment horizontal="center" wrapText="1"/>
    </xf>
    <xf numFmtId="0" fontId="40" fillId="0" borderId="10" xfId="31" applyFont="1" applyFill="1" applyBorder="1" applyAlignment="1">
      <alignment vertical="top" wrapText="1"/>
    </xf>
    <xf numFmtId="0" fontId="38" fillId="0" borderId="10" xfId="31" applyFont="1" applyFill="1" applyBorder="1" applyAlignment="1">
      <alignment vertical="center" wrapText="1"/>
    </xf>
    <xf numFmtId="0" fontId="39" fillId="0" borderId="10" xfId="32" applyFont="1" applyFill="1" applyBorder="1" applyAlignment="1">
      <alignment vertical="center" wrapText="1"/>
    </xf>
    <xf numFmtId="0" fontId="1" fillId="0" borderId="10" xfId="31" applyFont="1" applyFill="1" applyBorder="1" applyAlignment="1">
      <alignment vertical="center" wrapText="1"/>
    </xf>
    <xf numFmtId="0" fontId="40" fillId="0" borderId="11" xfId="31" applyFont="1" applyFill="1" applyBorder="1" applyAlignment="1">
      <alignment horizontal="justify" vertical="top" wrapText="1"/>
    </xf>
    <xf numFmtId="0" fontId="1" fillId="0" borderId="10" xfId="31" applyFont="1" applyFill="1" applyBorder="1" applyAlignment="1">
      <alignment wrapText="1"/>
    </xf>
    <xf numFmtId="0" fontId="1" fillId="0" borderId="16" xfId="31" applyFont="1" applyFill="1" applyBorder="1" applyAlignment="1">
      <alignment horizontal="left" vertical="top"/>
    </xf>
    <xf numFmtId="0" fontId="37" fillId="0" borderId="14" xfId="31" applyFont="1" applyFill="1" applyBorder="1" applyAlignment="1">
      <alignment horizontal="center" vertical="center" wrapText="1"/>
    </xf>
    <xf numFmtId="200" fontId="37" fillId="0" borderId="15" xfId="31" applyNumberFormat="1" applyFont="1" applyFill="1" applyBorder="1" applyAlignment="1">
      <alignment horizontal="center" wrapText="1"/>
    </xf>
    <xf numFmtId="0" fontId="1" fillId="0" borderId="17" xfId="31" applyFont="1" applyFill="1" applyBorder="1" applyAlignment="1">
      <alignment horizontal="left" vertical="top" wrapText="1"/>
    </xf>
    <xf numFmtId="0" fontId="37" fillId="0" borderId="12" xfId="31" applyFont="1" applyFill="1" applyBorder="1" applyAlignment="1">
      <alignment vertical="center" wrapText="1"/>
    </xf>
    <xf numFmtId="0" fontId="37" fillId="0" borderId="10" xfId="31" applyFont="1" applyFill="1" applyBorder="1" applyAlignment="1">
      <alignment vertical="center" wrapText="1"/>
    </xf>
    <xf numFmtId="0" fontId="37" fillId="0" borderId="14" xfId="31" applyFont="1" applyFill="1" applyBorder="1" applyAlignment="1">
      <alignment vertical="center" wrapText="1"/>
    </xf>
    <xf numFmtId="0" fontId="37" fillId="0" borderId="15" xfId="31" applyFont="1" applyFill="1" applyBorder="1" applyAlignment="1">
      <alignment horizontal="center" wrapText="1"/>
    </xf>
    <xf numFmtId="200" fontId="37" fillId="0" borderId="12" xfId="31" applyNumberFormat="1" applyFont="1" applyFill="1" applyBorder="1" applyAlignment="1">
      <alignment vertical="center" wrapText="1"/>
    </xf>
    <xf numFmtId="0" fontId="37" fillId="0" borderId="16" xfId="31" applyFont="1" applyFill="1" applyBorder="1" applyAlignment="1">
      <alignment vertical="center" wrapText="1"/>
    </xf>
    <xf numFmtId="0" fontId="33" fillId="0" borderId="10" xfId="31" applyFont="1" applyFill="1" applyBorder="1" applyAlignment="1">
      <alignment vertical="top" wrapText="1"/>
    </xf>
    <xf numFmtId="0" fontId="33" fillId="0" borderId="14" xfId="31" applyFont="1" applyFill="1" applyBorder="1" applyAlignment="1">
      <alignment vertical="top" wrapText="1"/>
    </xf>
    <xf numFmtId="215" fontId="38" fillId="0" borderId="15" xfId="24" applyNumberFormat="1" applyFont="1" applyFill="1" applyBorder="1" applyAlignment="1">
      <alignment horizontal="center" wrapText="1"/>
    </xf>
    <xf numFmtId="0" fontId="1" fillId="0" borderId="10" xfId="31" applyFont="1" applyFill="1" applyBorder="1" applyAlignment="1">
      <alignment horizontal="left" vertical="top" wrapText="1"/>
    </xf>
    <xf numFmtId="0" fontId="1" fillId="0" borderId="18" xfId="31" applyFont="1" applyFill="1" applyBorder="1" applyAlignment="1">
      <alignment horizontal="left" vertical="top" wrapText="1"/>
    </xf>
    <xf numFmtId="200" fontId="37" fillId="0" borderId="10" xfId="31" applyNumberFormat="1" applyFont="1" applyFill="1" applyBorder="1" applyAlignment="1">
      <alignment vertical="center" wrapText="1"/>
    </xf>
    <xf numFmtId="0" fontId="26" fillId="0" borderId="0" xfId="0" applyFont="1" applyAlignment="1"/>
    <xf numFmtId="201" fontId="31" fillId="0" borderId="0" xfId="0" applyNumberFormat="1" applyFont="1" applyAlignment="1">
      <alignment horizontal="left" vertical="top" wrapText="1"/>
    </xf>
    <xf numFmtId="201" fontId="2" fillId="0" borderId="0" xfId="0" applyNumberFormat="1" applyFont="1"/>
    <xf numFmtId="1" fontId="1" fillId="24" borderId="10" xfId="26" applyNumberFormat="1" applyFont="1" applyFill="1" applyBorder="1" applyAlignment="1">
      <alignment horizontal="center" vertical="center" wrapText="1"/>
    </xf>
    <xf numFmtId="1" fontId="33" fillId="24" borderId="10" xfId="26" applyNumberFormat="1" applyFont="1" applyFill="1" applyBorder="1" applyAlignment="1">
      <alignment horizontal="center" vertical="center" wrapText="1"/>
    </xf>
    <xf numFmtId="0" fontId="25" fillId="0" borderId="12" xfId="0" applyFont="1" applyBorder="1" applyAlignment="1">
      <alignment horizontal="center" vertical="center" wrapText="1"/>
    </xf>
    <xf numFmtId="0" fontId="43" fillId="0" borderId="10" xfId="0" applyFont="1" applyFill="1" applyBorder="1" applyAlignment="1">
      <alignment horizontal="center" vertical="top" wrapText="1"/>
    </xf>
    <xf numFmtId="202" fontId="32" fillId="25" borderId="13" xfId="0" applyNumberFormat="1" applyFont="1" applyFill="1" applyBorder="1" applyAlignment="1">
      <alignment vertical="top" wrapText="1"/>
    </xf>
    <xf numFmtId="202" fontId="32" fillId="25" borderId="11" xfId="0" applyNumberFormat="1" applyFont="1" applyFill="1" applyBorder="1" applyAlignment="1">
      <alignment vertical="top" wrapText="1"/>
    </xf>
    <xf numFmtId="210" fontId="25" fillId="0" borderId="10" xfId="0" applyNumberFormat="1" applyFont="1" applyBorder="1" applyAlignment="1">
      <alignment horizontal="center" vertical="center" wrapText="1"/>
    </xf>
    <xf numFmtId="0" fontId="43" fillId="0" borderId="10" xfId="0" applyFont="1" applyBorder="1" applyAlignment="1">
      <alignment horizontal="center" vertical="center" wrapText="1"/>
    </xf>
    <xf numFmtId="0" fontId="41" fillId="0" borderId="10" xfId="0" applyFont="1" applyBorder="1" applyAlignment="1">
      <alignment horizontal="center" vertical="center" wrapText="1"/>
    </xf>
    <xf numFmtId="0" fontId="44" fillId="0" borderId="0" xfId="0" applyFont="1" applyFill="1" applyBorder="1" applyAlignment="1"/>
    <xf numFmtId="0" fontId="28" fillId="0" borderId="0" xfId="0" applyFont="1" applyBorder="1" applyAlignment="1">
      <alignment vertical="top" wrapText="1"/>
    </xf>
    <xf numFmtId="0" fontId="31" fillId="0" borderId="0" xfId="0" applyFont="1" applyBorder="1" applyAlignment="1">
      <alignment horizontal="left" vertical="top" wrapText="1"/>
    </xf>
    <xf numFmtId="0" fontId="1" fillId="0" borderId="10" xfId="26" applyFont="1" applyFill="1" applyBorder="1" applyAlignment="1">
      <alignment horizontal="center" vertical="center" wrapText="1"/>
    </xf>
    <xf numFmtId="201" fontId="25" fillId="0" borderId="0" xfId="0" applyNumberFormat="1" applyFont="1"/>
    <xf numFmtId="201" fontId="25" fillId="0" borderId="0" xfId="0" applyNumberFormat="1" applyFont="1" applyFill="1"/>
    <xf numFmtId="0" fontId="25" fillId="0" borderId="11" xfId="0" applyFont="1" applyBorder="1" applyAlignment="1">
      <alignment horizontal="center" vertical="center" wrapText="1"/>
    </xf>
    <xf numFmtId="0" fontId="1" fillId="24" borderId="14" xfId="26" applyFont="1" applyFill="1" applyBorder="1" applyAlignment="1">
      <alignment horizontal="left" vertical="center" wrapText="1"/>
    </xf>
    <xf numFmtId="0" fontId="1" fillId="24" borderId="19" xfId="26" applyFont="1" applyFill="1" applyBorder="1" applyAlignment="1">
      <alignment horizontal="left" vertical="center" wrapText="1"/>
    </xf>
    <xf numFmtId="0" fontId="1" fillId="24" borderId="16" xfId="26" applyFont="1" applyFill="1" applyBorder="1" applyAlignment="1">
      <alignment horizontal="left" vertical="center" wrapText="1"/>
    </xf>
    <xf numFmtId="201" fontId="25" fillId="0" borderId="10" xfId="0" applyNumberFormat="1" applyFont="1" applyBorder="1" applyAlignment="1">
      <alignment horizontal="center" vertical="center" wrapText="1"/>
    </xf>
    <xf numFmtId="0" fontId="25" fillId="0" borderId="10" xfId="0" applyFont="1" applyBorder="1" applyAlignment="1">
      <alignment horizontal="left" vertical="center" wrapText="1"/>
    </xf>
    <xf numFmtId="202" fontId="25" fillId="25" borderId="10" xfId="0" applyNumberFormat="1" applyFont="1" applyFill="1" applyBorder="1" applyAlignment="1">
      <alignment vertical="top" wrapText="1"/>
    </xf>
    <xf numFmtId="201" fontId="32" fillId="0" borderId="10" xfId="0" applyNumberFormat="1" applyFont="1" applyBorder="1" applyAlignment="1">
      <alignment horizontal="center" vertical="center" wrapText="1"/>
    </xf>
    <xf numFmtId="0" fontId="42" fillId="0" borderId="10" xfId="0" applyFont="1" applyBorder="1" applyAlignment="1">
      <alignment horizontal="center" vertical="center" wrapText="1"/>
    </xf>
    <xf numFmtId="0" fontId="32" fillId="0" borderId="0" xfId="0" applyFont="1"/>
    <xf numFmtId="0" fontId="32" fillId="0" borderId="0" xfId="0" applyFont="1" applyBorder="1" applyAlignment="1">
      <alignment horizontal="right" vertical="center" wrapText="1"/>
    </xf>
    <xf numFmtId="0" fontId="25" fillId="0" borderId="0" xfId="0" applyFont="1" applyFill="1" applyBorder="1" applyAlignment="1">
      <alignment vertical="center" wrapText="1"/>
    </xf>
    <xf numFmtId="0" fontId="25" fillId="0" borderId="0" xfId="0" applyFont="1" applyAlignment="1">
      <alignment horizontal="right"/>
    </xf>
    <xf numFmtId="0" fontId="26" fillId="0" borderId="0" xfId="0" applyFont="1" applyAlignment="1">
      <alignment horizontal="right"/>
    </xf>
    <xf numFmtId="0" fontId="26" fillId="0" borderId="0" xfId="0" applyFont="1" applyFill="1" applyBorder="1" applyAlignment="1">
      <alignment horizontal="right"/>
    </xf>
    <xf numFmtId="0" fontId="25" fillId="0" borderId="0" xfId="0" applyFont="1" applyFill="1" applyBorder="1" applyAlignment="1">
      <alignment horizontal="center" vertical="center" wrapText="1"/>
    </xf>
    <xf numFmtId="0" fontId="32" fillId="0" borderId="12" xfId="0" applyFont="1" applyBorder="1" applyAlignment="1">
      <alignment horizontal="center" vertical="center"/>
    </xf>
    <xf numFmtId="0" fontId="32" fillId="0" borderId="11" xfId="0" applyFont="1" applyBorder="1" applyAlignment="1">
      <alignment horizontal="center" vertical="center"/>
    </xf>
    <xf numFmtId="0" fontId="32" fillId="0" borderId="20" xfId="0" applyFont="1" applyBorder="1" applyAlignment="1">
      <alignment horizontal="right" vertical="center" wrapText="1"/>
    </xf>
    <xf numFmtId="0" fontId="32" fillId="0" borderId="18" xfId="0" applyFont="1" applyBorder="1" applyAlignment="1">
      <alignment horizontal="center" vertical="center" wrapText="1"/>
    </xf>
    <xf numFmtId="0" fontId="32" fillId="0" borderId="21" xfId="0" applyFont="1" applyBorder="1" applyAlignment="1">
      <alignment horizontal="center" vertical="center" wrapText="1"/>
    </xf>
    <xf numFmtId="0" fontId="32" fillId="0" borderId="17" xfId="0" applyFont="1" applyBorder="1" applyAlignment="1">
      <alignment horizontal="center" vertical="center" wrapText="1"/>
    </xf>
    <xf numFmtId="202" fontId="32" fillId="25" borderId="12" xfId="0" applyNumberFormat="1" applyFont="1" applyFill="1" applyBorder="1" applyAlignment="1">
      <alignment horizontal="center" vertical="top" wrapText="1"/>
    </xf>
    <xf numFmtId="202" fontId="32" fillId="25" borderId="13" xfId="0" applyNumberFormat="1" applyFont="1" applyFill="1" applyBorder="1" applyAlignment="1">
      <alignment horizontal="center" vertical="top" wrapText="1"/>
    </xf>
    <xf numFmtId="202" fontId="32" fillId="25" borderId="11" xfId="0" applyNumberFormat="1" applyFont="1" applyFill="1" applyBorder="1" applyAlignment="1">
      <alignment horizontal="center" vertical="top" wrapText="1"/>
    </xf>
    <xf numFmtId="0" fontId="25" fillId="0" borderId="10" xfId="0" applyFont="1" applyBorder="1" applyAlignment="1">
      <alignment horizontal="center"/>
    </xf>
    <xf numFmtId="0" fontId="25" fillId="0" borderId="10" xfId="0" applyFont="1" applyBorder="1" applyAlignment="1">
      <alignment horizontal="center" wrapText="1"/>
    </xf>
    <xf numFmtId="0" fontId="32" fillId="0" borderId="20" xfId="0" applyFont="1" applyBorder="1" applyAlignment="1">
      <alignment horizontal="center" vertical="top" wrapText="1"/>
    </xf>
    <xf numFmtId="0" fontId="25" fillId="0" borderId="12" xfId="0" applyFont="1" applyBorder="1" applyAlignment="1">
      <alignment horizontal="center"/>
    </xf>
    <xf numFmtId="0" fontId="25" fillId="0" borderId="13" xfId="0" applyFont="1" applyBorder="1" applyAlignment="1">
      <alignment horizontal="center"/>
    </xf>
    <xf numFmtId="0" fontId="25" fillId="0" borderId="11" xfId="0" applyFont="1" applyBorder="1" applyAlignment="1">
      <alignment horizontal="center"/>
    </xf>
    <xf numFmtId="0" fontId="25" fillId="0" borderId="12" xfId="0" applyFont="1" applyBorder="1" applyAlignment="1">
      <alignment horizontal="center" vertical="center" wrapText="1"/>
    </xf>
    <xf numFmtId="0" fontId="25" fillId="0" borderId="11" xfId="0" applyFont="1" applyBorder="1" applyAlignment="1">
      <alignment horizontal="center" vertical="center" wrapText="1"/>
    </xf>
    <xf numFmtId="0" fontId="25" fillId="0" borderId="14" xfId="0" applyFont="1" applyBorder="1" applyAlignment="1">
      <alignment horizontal="center" vertical="center" wrapText="1"/>
    </xf>
    <xf numFmtId="0" fontId="25" fillId="0" borderId="19" xfId="0" applyFont="1" applyBorder="1" applyAlignment="1">
      <alignment horizontal="center" vertical="center" wrapText="1"/>
    </xf>
    <xf numFmtId="0" fontId="25" fillId="0" borderId="16" xfId="0" applyFont="1" applyBorder="1" applyAlignment="1">
      <alignment horizontal="center" vertical="center" wrapText="1"/>
    </xf>
    <xf numFmtId="0" fontId="25" fillId="0" borderId="10" xfId="0" applyFont="1" applyBorder="1" applyAlignment="1">
      <alignment horizontal="center" vertical="top"/>
    </xf>
    <xf numFmtId="0" fontId="25" fillId="0" borderId="12" xfId="0" applyFont="1" applyBorder="1" applyAlignment="1">
      <alignment horizontal="center" vertical="top"/>
    </xf>
    <xf numFmtId="0" fontId="25" fillId="0" borderId="13" xfId="0" applyFont="1" applyBorder="1" applyAlignment="1">
      <alignment horizontal="center" vertical="top"/>
    </xf>
    <xf numFmtId="0" fontId="25" fillId="0" borderId="11" xfId="0" applyFont="1" applyBorder="1" applyAlignment="1">
      <alignment horizontal="center" vertical="top"/>
    </xf>
    <xf numFmtId="0" fontId="25" fillId="0" borderId="14" xfId="0" applyFont="1" applyBorder="1" applyAlignment="1">
      <alignment horizontal="center" vertical="center"/>
    </xf>
    <xf numFmtId="0" fontId="25" fillId="0" borderId="16" xfId="0" applyFont="1" applyBorder="1" applyAlignment="1">
      <alignment horizontal="center" vertical="center"/>
    </xf>
    <xf numFmtId="0" fontId="25" fillId="0" borderId="10" xfId="0" applyFont="1" applyBorder="1" applyAlignment="1">
      <alignment horizontal="center" vertical="center"/>
    </xf>
    <xf numFmtId="49" fontId="25" fillId="0" borderId="10" xfId="0" applyNumberFormat="1" applyFont="1" applyBorder="1" applyAlignment="1">
      <alignment horizontal="center" vertical="top"/>
    </xf>
    <xf numFmtId="0" fontId="25" fillId="0" borderId="12" xfId="0" applyFont="1" applyBorder="1" applyAlignment="1">
      <alignment horizontal="center" vertical="center"/>
    </xf>
    <xf numFmtId="0" fontId="25" fillId="0" borderId="11" xfId="0" applyFont="1" applyBorder="1" applyAlignment="1">
      <alignment horizontal="center" vertical="center"/>
    </xf>
    <xf numFmtId="49" fontId="25" fillId="0" borderId="12" xfId="0" applyNumberFormat="1" applyFont="1" applyBorder="1" applyAlignment="1">
      <alignment horizontal="center" vertical="top"/>
    </xf>
    <xf numFmtId="49" fontId="25" fillId="0" borderId="13" xfId="0" applyNumberFormat="1" applyFont="1" applyBorder="1" applyAlignment="1">
      <alignment horizontal="center" vertical="top"/>
    </xf>
    <xf numFmtId="49" fontId="25" fillId="0" borderId="11" xfId="0" applyNumberFormat="1" applyFont="1" applyBorder="1" applyAlignment="1">
      <alignment horizontal="center" vertical="top"/>
    </xf>
    <xf numFmtId="0" fontId="25" fillId="0" borderId="13" xfId="0" applyFont="1" applyBorder="1" applyAlignment="1">
      <alignment horizontal="center" vertical="center"/>
    </xf>
    <xf numFmtId="0" fontId="25" fillId="0" borderId="18" xfId="0" applyFont="1" applyBorder="1" applyAlignment="1">
      <alignment horizontal="center" vertical="center" wrapText="1"/>
    </xf>
    <xf numFmtId="0" fontId="25" fillId="0" borderId="21" xfId="0" applyFont="1" applyBorder="1" applyAlignment="1">
      <alignment horizontal="center" vertical="center" wrapText="1"/>
    </xf>
    <xf numFmtId="0" fontId="25" fillId="0" borderId="17" xfId="0" applyFont="1" applyBorder="1" applyAlignment="1">
      <alignment horizontal="center" vertical="center" wrapText="1"/>
    </xf>
    <xf numFmtId="0" fontId="38" fillId="0" borderId="10" xfId="31" applyFont="1" applyFill="1" applyBorder="1" applyAlignment="1">
      <alignment horizontal="center" vertical="center" wrapText="1"/>
    </xf>
    <xf numFmtId="0" fontId="38" fillId="0" borderId="18" xfId="31" applyFont="1" applyFill="1" applyBorder="1" applyAlignment="1">
      <alignment horizontal="center" vertical="center" wrapText="1"/>
    </xf>
    <xf numFmtId="0" fontId="38" fillId="0" borderId="21" xfId="31" applyFont="1" applyFill="1" applyBorder="1" applyAlignment="1">
      <alignment horizontal="center" vertical="center" wrapText="1"/>
    </xf>
    <xf numFmtId="0" fontId="38" fillId="0" borderId="17" xfId="31" applyFont="1" applyFill="1" applyBorder="1" applyAlignment="1">
      <alignment horizontal="center" vertical="center" wrapText="1"/>
    </xf>
    <xf numFmtId="0" fontId="38" fillId="0" borderId="31" xfId="31" applyFont="1" applyFill="1" applyBorder="1" applyAlignment="1">
      <alignment horizontal="center" vertical="center" wrapText="1"/>
    </xf>
    <xf numFmtId="0" fontId="38" fillId="0" borderId="20" xfId="31" applyFont="1" applyFill="1" applyBorder="1" applyAlignment="1">
      <alignment horizontal="center" vertical="center" wrapText="1"/>
    </xf>
    <xf numFmtId="0" fontId="38" fillId="0" borderId="33" xfId="31" applyFont="1" applyFill="1" applyBorder="1" applyAlignment="1">
      <alignment horizontal="center" vertical="center" wrapText="1"/>
    </xf>
    <xf numFmtId="0" fontId="39" fillId="0" borderId="14" xfId="32" applyFont="1" applyFill="1" applyBorder="1" applyAlignment="1">
      <alignment horizontal="center" vertical="center" wrapText="1"/>
    </xf>
    <xf numFmtId="0" fontId="39" fillId="0" borderId="16" xfId="32" applyFont="1" applyFill="1" applyBorder="1" applyAlignment="1">
      <alignment horizontal="center" vertical="center" wrapText="1"/>
    </xf>
    <xf numFmtId="0" fontId="33" fillId="0" borderId="10" xfId="31" applyFont="1" applyFill="1" applyBorder="1" applyAlignment="1">
      <alignment horizontal="center" vertical="top" wrapText="1"/>
    </xf>
    <xf numFmtId="0" fontId="1" fillId="0" borderId="18" xfId="31" applyFont="1" applyFill="1" applyBorder="1" applyAlignment="1">
      <alignment horizontal="center" vertical="center" wrapText="1"/>
    </xf>
    <xf numFmtId="0" fontId="1" fillId="0" borderId="30" xfId="31" applyFont="1" applyFill="1" applyBorder="1" applyAlignment="1">
      <alignment horizontal="center" vertical="center" wrapText="1"/>
    </xf>
    <xf numFmtId="0" fontId="1" fillId="0" borderId="31" xfId="31" applyFont="1" applyFill="1" applyBorder="1" applyAlignment="1">
      <alignment horizontal="center" vertical="center" wrapText="1"/>
    </xf>
    <xf numFmtId="0" fontId="1" fillId="0" borderId="17" xfId="31" applyFont="1" applyFill="1" applyBorder="1" applyAlignment="1">
      <alignment horizontal="center" vertical="center" wrapText="1"/>
    </xf>
    <xf numFmtId="0" fontId="1" fillId="0" borderId="32" xfId="31" applyFont="1" applyFill="1" applyBorder="1" applyAlignment="1">
      <alignment horizontal="center" vertical="center" wrapText="1"/>
    </xf>
    <xf numFmtId="0" fontId="1" fillId="0" borderId="33" xfId="31" applyFont="1" applyFill="1" applyBorder="1" applyAlignment="1">
      <alignment horizontal="center" vertical="center" wrapText="1"/>
    </xf>
    <xf numFmtId="0" fontId="1" fillId="0" borderId="27" xfId="31" applyFont="1" applyFill="1" applyBorder="1" applyAlignment="1">
      <alignment horizontal="left" vertical="top"/>
    </xf>
    <xf numFmtId="0" fontId="1" fillId="0" borderId="19" xfId="31" applyFont="1" applyFill="1" applyBorder="1" applyAlignment="1">
      <alignment horizontal="left" vertical="top"/>
    </xf>
    <xf numFmtId="0" fontId="1" fillId="0" borderId="16" xfId="31" applyFont="1" applyFill="1" applyBorder="1" applyAlignment="1">
      <alignment horizontal="left" vertical="top"/>
    </xf>
    <xf numFmtId="0" fontId="1" fillId="0" borderId="28" xfId="31" applyFont="1" applyFill="1" applyBorder="1" applyAlignment="1">
      <alignment horizontal="left" vertical="top" wrapText="1"/>
    </xf>
    <xf numFmtId="0" fontId="1" fillId="0" borderId="17" xfId="31" applyFont="1" applyFill="1" applyBorder="1" applyAlignment="1">
      <alignment horizontal="left" vertical="top" wrapText="1"/>
    </xf>
    <xf numFmtId="0" fontId="1" fillId="0" borderId="14" xfId="31" applyFont="1" applyFill="1" applyBorder="1" applyAlignment="1">
      <alignment horizontal="left" vertical="top" wrapText="1"/>
    </xf>
    <xf numFmtId="0" fontId="1" fillId="0" borderId="16" xfId="31" applyFont="1" applyFill="1" applyBorder="1" applyAlignment="1">
      <alignment horizontal="left" vertical="top" wrapText="1"/>
    </xf>
    <xf numFmtId="0" fontId="33" fillId="0" borderId="22" xfId="31" applyFont="1" applyFill="1" applyBorder="1" applyAlignment="1">
      <alignment vertical="top"/>
    </xf>
    <xf numFmtId="0" fontId="33" fillId="0" borderId="0" xfId="31" applyFont="1" applyFill="1" applyBorder="1" applyAlignment="1">
      <alignment vertical="top"/>
    </xf>
    <xf numFmtId="0" fontId="33" fillId="0" borderId="23" xfId="31" applyFont="1" applyFill="1" applyBorder="1" applyAlignment="1">
      <alignment vertical="top"/>
    </xf>
    <xf numFmtId="0" fontId="1" fillId="0" borderId="24" xfId="31" applyFont="1" applyFill="1" applyBorder="1" applyAlignment="1">
      <alignment horizontal="left" vertical="top" wrapText="1"/>
    </xf>
    <xf numFmtId="0" fontId="1" fillId="0" borderId="20" xfId="31" applyFont="1" applyFill="1" applyBorder="1" applyAlignment="1">
      <alignment horizontal="left" vertical="top" wrapText="1"/>
    </xf>
    <xf numFmtId="0" fontId="1" fillId="0" borderId="25" xfId="31" applyFont="1" applyFill="1" applyBorder="1" applyAlignment="1">
      <alignment horizontal="left" vertical="top" wrapText="1"/>
    </xf>
    <xf numFmtId="0" fontId="33" fillId="0" borderId="28" xfId="31" applyFont="1" applyFill="1" applyBorder="1" applyAlignment="1">
      <alignment horizontal="left" vertical="top"/>
    </xf>
    <xf numFmtId="0" fontId="33" fillId="0" borderId="21" xfId="31" applyFont="1" applyFill="1" applyBorder="1" applyAlignment="1">
      <alignment horizontal="left" vertical="top"/>
    </xf>
    <xf numFmtId="0" fontId="33" fillId="0" borderId="29" xfId="31" applyFont="1" applyFill="1" applyBorder="1" applyAlignment="1">
      <alignment horizontal="left" vertical="top"/>
    </xf>
    <xf numFmtId="0" fontId="1" fillId="0" borderId="22" xfId="31" applyFont="1" applyFill="1" applyBorder="1" applyAlignment="1">
      <alignment horizontal="left" vertical="top" wrapText="1"/>
    </xf>
    <xf numFmtId="0" fontId="1" fillId="0" borderId="0" xfId="31" applyFont="1" applyFill="1" applyBorder="1" applyAlignment="1">
      <alignment horizontal="left" vertical="top" wrapText="1"/>
    </xf>
    <xf numFmtId="0" fontId="1" fillId="0" borderId="23" xfId="31" applyFont="1" applyFill="1" applyBorder="1" applyAlignment="1">
      <alignment horizontal="left" vertical="top" wrapText="1"/>
    </xf>
    <xf numFmtId="0" fontId="33" fillId="0" borderId="10" xfId="31" applyFont="1" applyFill="1" applyBorder="1" applyAlignment="1">
      <alignment horizontal="left" vertical="top"/>
    </xf>
    <xf numFmtId="0" fontId="1" fillId="0" borderId="19" xfId="31" applyFont="1" applyFill="1" applyBorder="1" applyAlignment="1">
      <alignment horizontal="left" vertical="top" wrapText="1"/>
    </xf>
    <xf numFmtId="0" fontId="1" fillId="0" borderId="26" xfId="31" applyFont="1" applyFill="1" applyBorder="1" applyAlignment="1">
      <alignment horizontal="left" vertical="top" wrapText="1"/>
    </xf>
    <xf numFmtId="0" fontId="1" fillId="0" borderId="10" xfId="31" applyFont="1" applyFill="1" applyBorder="1" applyAlignment="1">
      <alignment horizontal="left" vertical="top" wrapText="1"/>
    </xf>
    <xf numFmtId="0" fontId="32" fillId="0" borderId="20" xfId="0" applyFont="1" applyBorder="1" applyAlignment="1">
      <alignment horizontal="right" vertical="top" wrapText="1"/>
    </xf>
    <xf numFmtId="0" fontId="43" fillId="0" borderId="12" xfId="0" applyFont="1" applyFill="1" applyBorder="1" applyAlignment="1">
      <alignment horizontal="center" vertical="top" wrapText="1"/>
    </xf>
    <xf numFmtId="0" fontId="43" fillId="0" borderId="13" xfId="0" applyFont="1" applyFill="1" applyBorder="1" applyAlignment="1">
      <alignment horizontal="center" vertical="top" wrapText="1"/>
    </xf>
    <xf numFmtId="0" fontId="43" fillId="0" borderId="11" xfId="0" applyFont="1" applyFill="1" applyBorder="1" applyAlignment="1">
      <alignment horizontal="center" vertical="top" wrapText="1"/>
    </xf>
    <xf numFmtId="0" fontId="28" fillId="0" borderId="14" xfId="0" applyFont="1" applyBorder="1" applyAlignment="1">
      <alignment horizontal="left" vertical="top" wrapText="1"/>
    </xf>
    <xf numFmtId="0" fontId="28" fillId="0" borderId="19" xfId="0" applyFont="1" applyBorder="1" applyAlignment="1">
      <alignment horizontal="left" vertical="top" wrapText="1"/>
    </xf>
    <xf numFmtId="0" fontId="28" fillId="0" borderId="16" xfId="0" applyFont="1" applyBorder="1" applyAlignment="1">
      <alignment horizontal="left" vertical="top" wrapText="1"/>
    </xf>
    <xf numFmtId="0" fontId="30" fillId="0" borderId="14" xfId="0" applyFont="1" applyBorder="1" applyAlignment="1">
      <alignment horizontal="center" vertical="center" wrapText="1"/>
    </xf>
    <xf numFmtId="0" fontId="30" fillId="0" borderId="19" xfId="0" applyFont="1" applyBorder="1" applyAlignment="1">
      <alignment horizontal="center" vertical="center" wrapText="1"/>
    </xf>
    <xf numFmtId="0" fontId="30" fillId="0" borderId="16" xfId="0" applyFont="1" applyBorder="1" applyAlignment="1">
      <alignment horizontal="center" vertical="center" wrapText="1"/>
    </xf>
    <xf numFmtId="0" fontId="43" fillId="0" borderId="10" xfId="0" applyFont="1" applyFill="1" applyBorder="1" applyAlignment="1">
      <alignment horizontal="center" vertical="top" wrapText="1"/>
    </xf>
    <xf numFmtId="0" fontId="30" fillId="0" borderId="10" xfId="0" applyFont="1" applyFill="1" applyBorder="1" applyAlignment="1">
      <alignment horizontal="left" vertical="center" wrapText="1"/>
    </xf>
    <xf numFmtId="0" fontId="30" fillId="0" borderId="10" xfId="0" applyFont="1" applyFill="1" applyBorder="1" applyAlignment="1">
      <alignment horizontal="left" vertical="top" wrapText="1"/>
    </xf>
    <xf numFmtId="0" fontId="30" fillId="0" borderId="10" xfId="0" applyFont="1" applyBorder="1" applyAlignment="1">
      <alignment horizontal="left" vertical="top" wrapText="1"/>
    </xf>
    <xf numFmtId="0" fontId="28" fillId="0" borderId="10" xfId="0" applyFont="1" applyBorder="1" applyAlignment="1">
      <alignment horizontal="left" vertical="top" wrapText="1"/>
    </xf>
    <xf numFmtId="0" fontId="28" fillId="0" borderId="0" xfId="0" applyFont="1" applyAlignment="1">
      <alignment horizontal="center" vertical="center"/>
    </xf>
    <xf numFmtId="0" fontId="28" fillId="0" borderId="0" xfId="0" applyFont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right"/>
    </xf>
    <xf numFmtId="0" fontId="43" fillId="0" borderId="0" xfId="0" applyFont="1" applyAlignment="1">
      <alignment horizontal="center" vertical="center" wrapText="1"/>
    </xf>
    <xf numFmtId="0" fontId="28" fillId="0" borderId="20" xfId="0" applyFont="1" applyBorder="1" applyAlignment="1">
      <alignment horizontal="center" vertical="top" wrapText="1"/>
    </xf>
    <xf numFmtId="0" fontId="28" fillId="0" borderId="14" xfId="0" applyFont="1" applyFill="1" applyBorder="1" applyAlignment="1">
      <alignment horizontal="left" vertical="top" wrapText="1"/>
    </xf>
    <xf numFmtId="0" fontId="28" fillId="0" borderId="19" xfId="0" applyFont="1" applyFill="1" applyBorder="1" applyAlignment="1">
      <alignment horizontal="left" vertical="top" wrapText="1"/>
    </xf>
    <xf numFmtId="0" fontId="28" fillId="0" borderId="16" xfId="0" applyFont="1" applyFill="1" applyBorder="1" applyAlignment="1">
      <alignment horizontal="left" vertical="top" wrapText="1"/>
    </xf>
    <xf numFmtId="0" fontId="30" fillId="0" borderId="14" xfId="0" applyFont="1" applyFill="1" applyBorder="1" applyAlignment="1">
      <alignment horizontal="center" vertical="center" wrapText="1"/>
    </xf>
    <xf numFmtId="0" fontId="30" fillId="0" borderId="19" xfId="0" applyFont="1" applyFill="1" applyBorder="1" applyAlignment="1">
      <alignment horizontal="center" vertical="center" wrapText="1"/>
    </xf>
    <xf numFmtId="0" fontId="30" fillId="0" borderId="16" xfId="0" applyFont="1" applyFill="1" applyBorder="1" applyAlignment="1">
      <alignment horizontal="center" vertical="center" wrapText="1"/>
    </xf>
    <xf numFmtId="0" fontId="44" fillId="0" borderId="0" xfId="0" applyFont="1" applyFill="1" applyBorder="1" applyAlignment="1">
      <alignment horizontal="right"/>
    </xf>
    <xf numFmtId="0" fontId="1" fillId="0" borderId="14" xfId="26" applyFont="1" applyFill="1" applyBorder="1" applyAlignment="1">
      <alignment horizontal="left" vertical="center" wrapText="1"/>
    </xf>
    <xf numFmtId="0" fontId="1" fillId="0" borderId="19" xfId="26" applyFont="1" applyFill="1" applyBorder="1" applyAlignment="1">
      <alignment horizontal="left" vertical="center" wrapText="1"/>
    </xf>
    <xf numFmtId="0" fontId="1" fillId="0" borderId="16" xfId="26" applyFont="1" applyFill="1" applyBorder="1" applyAlignment="1">
      <alignment horizontal="left" vertical="center" wrapText="1"/>
    </xf>
    <xf numFmtId="0" fontId="33" fillId="24" borderId="14" xfId="26" applyFont="1" applyFill="1" applyBorder="1" applyAlignment="1">
      <alignment horizontal="left" vertical="center" wrapText="1"/>
    </xf>
    <xf numFmtId="0" fontId="33" fillId="24" borderId="19" xfId="26" applyFont="1" applyFill="1" applyBorder="1" applyAlignment="1">
      <alignment horizontal="left" vertical="center" wrapText="1"/>
    </xf>
    <xf numFmtId="0" fontId="33" fillId="24" borderId="16" xfId="26" applyFont="1" applyFill="1" applyBorder="1" applyAlignment="1">
      <alignment horizontal="left" vertical="center" wrapText="1"/>
    </xf>
    <xf numFmtId="0" fontId="1" fillId="24" borderId="14" xfId="26" applyFont="1" applyFill="1" applyBorder="1" applyAlignment="1">
      <alignment horizontal="left" vertical="center" wrapText="1"/>
    </xf>
    <xf numFmtId="0" fontId="1" fillId="24" borderId="19" xfId="26" applyFont="1" applyFill="1" applyBorder="1" applyAlignment="1">
      <alignment horizontal="left" vertical="center" wrapText="1"/>
    </xf>
    <xf numFmtId="0" fontId="1" fillId="24" borderId="16" xfId="26" applyFont="1" applyFill="1" applyBorder="1" applyAlignment="1">
      <alignment horizontal="left" vertical="center" wrapText="1"/>
    </xf>
    <xf numFmtId="0" fontId="33" fillId="24" borderId="10" xfId="26" applyFont="1" applyFill="1" applyBorder="1" applyAlignment="1">
      <alignment horizontal="center" vertical="center" wrapText="1"/>
    </xf>
    <xf numFmtId="0" fontId="1" fillId="24" borderId="14" xfId="26" applyFont="1" applyFill="1" applyBorder="1" applyAlignment="1">
      <alignment horizontal="center" vertical="center" wrapText="1"/>
    </xf>
    <xf numFmtId="0" fontId="1" fillId="24" borderId="19" xfId="26" applyFont="1" applyFill="1" applyBorder="1" applyAlignment="1">
      <alignment horizontal="center" vertical="center" wrapText="1"/>
    </xf>
    <xf numFmtId="0" fontId="1" fillId="24" borderId="16" xfId="26" applyFont="1" applyFill="1" applyBorder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0" fontId="28" fillId="0" borderId="0" xfId="0" applyFont="1" applyAlignment="1">
      <alignment horizontal="left" vertical="center"/>
    </xf>
    <xf numFmtId="0" fontId="1" fillId="24" borderId="10" xfId="26" applyFont="1" applyFill="1" applyBorder="1" applyAlignment="1">
      <alignment horizontal="center" vertical="center" wrapText="1"/>
    </xf>
    <xf numFmtId="0" fontId="1" fillId="24" borderId="12" xfId="26" applyFont="1" applyFill="1" applyBorder="1" applyAlignment="1">
      <alignment horizontal="center" vertical="center" wrapText="1"/>
    </xf>
    <xf numFmtId="0" fontId="1" fillId="24" borderId="11" xfId="26" applyFont="1" applyFill="1" applyBorder="1" applyAlignment="1">
      <alignment horizontal="center" vertical="center" wrapText="1"/>
    </xf>
    <xf numFmtId="0" fontId="28" fillId="0" borderId="10" xfId="0" applyFont="1" applyBorder="1" applyAlignment="1">
      <alignment horizontal="left" vertical="center"/>
    </xf>
  </cellXfs>
  <cellStyles count="58">
    <cellStyle name="_artabyuje" xfId="1"/>
    <cellStyle name="20% - Акцент1" xfId="2"/>
    <cellStyle name="20% - Акцент2" xfId="3"/>
    <cellStyle name="20% - Акцент3" xfId="4"/>
    <cellStyle name="20% - Акцент4" xfId="5"/>
    <cellStyle name="20% - Акцент5" xfId="6"/>
    <cellStyle name="20% - Акцент6" xfId="7"/>
    <cellStyle name="40% - Акцент1" xfId="8"/>
    <cellStyle name="40% - Акцент2" xfId="9"/>
    <cellStyle name="40% - Акцент3" xfId="10"/>
    <cellStyle name="40% - Акцент4" xfId="11"/>
    <cellStyle name="40% - Акцент5" xfId="12"/>
    <cellStyle name="40% - Акцент6" xfId="13"/>
    <cellStyle name="60% - Акцент1" xfId="14"/>
    <cellStyle name="60% - Акцент2" xfId="15"/>
    <cellStyle name="60% - Акцент3" xfId="16"/>
    <cellStyle name="60% - Акцент4" xfId="17"/>
    <cellStyle name="60% - Акцент5" xfId="18"/>
    <cellStyle name="60% - Акцент6" xfId="19"/>
    <cellStyle name="Comma 2" xfId="20"/>
    <cellStyle name="Comma 2 2" xfId="21"/>
    <cellStyle name="Comma 3" xfId="22"/>
    <cellStyle name="Comma 4" xfId="23"/>
    <cellStyle name="Comma 5" xfId="24"/>
    <cellStyle name="Normal" xfId="0" builtinId="0"/>
    <cellStyle name="Normal 2" xfId="25"/>
    <cellStyle name="Normal 3" xfId="26"/>
    <cellStyle name="Normal 4" xfId="27"/>
    <cellStyle name="Normal 4 2" xfId="28"/>
    <cellStyle name="Normal 5" xfId="29"/>
    <cellStyle name="Normal 6" xfId="30"/>
    <cellStyle name="Normal 7" xfId="31"/>
    <cellStyle name="Normal_Shushan" xfId="32"/>
    <cellStyle name="Percent 2" xfId="33"/>
    <cellStyle name="Style 1" xfId="34"/>
    <cellStyle name="Акцент1" xfId="35"/>
    <cellStyle name="Акцент2" xfId="36"/>
    <cellStyle name="Акцент3" xfId="37"/>
    <cellStyle name="Акцент4" xfId="38"/>
    <cellStyle name="Акцент5" xfId="39"/>
    <cellStyle name="Акцент6" xfId="40"/>
    <cellStyle name="Ввод " xfId="41"/>
    <cellStyle name="Вывод" xfId="42"/>
    <cellStyle name="Вычисление" xfId="43"/>
    <cellStyle name="Заголовок 1" xfId="44"/>
    <cellStyle name="Заголовок 2" xfId="45"/>
    <cellStyle name="Заголовок 3" xfId="46"/>
    <cellStyle name="Заголовок 4" xfId="47"/>
    <cellStyle name="Итог" xfId="48"/>
    <cellStyle name="Контрольная ячейка" xfId="49"/>
    <cellStyle name="Название" xfId="50"/>
    <cellStyle name="Нейтральный" xfId="51"/>
    <cellStyle name="Плохой" xfId="52"/>
    <cellStyle name="Пояснение" xfId="53"/>
    <cellStyle name="Примечание" xfId="54"/>
    <cellStyle name="Связанная ячейка" xfId="55"/>
    <cellStyle name="Текст предупреждения" xfId="56"/>
    <cellStyle name="Хороший" xfId="5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zip/Finotdel2012/texasharj%20kino/havelvacne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av 1"/>
      <sheetName val="hav 2"/>
      <sheetName val="hav 3"/>
      <sheetName val="hav4"/>
    </sheetNames>
    <sheetDataSet>
      <sheetData sheetId="0"/>
      <sheetData sheetId="1"/>
      <sheetData sheetId="2" refreshError="1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G21"/>
  <sheetViews>
    <sheetView tabSelected="1" view="pageBreakPreview" zoomScale="60" zoomScaleNormal="90" workbookViewId="0">
      <selection activeCell="B14" sqref="B14"/>
    </sheetView>
  </sheetViews>
  <sheetFormatPr defaultRowHeight="17.25" x14ac:dyDescent="0.3"/>
  <cols>
    <col min="1" max="1" width="88.42578125" style="8" customWidth="1"/>
    <col min="2" max="2" width="35.5703125" style="8" customWidth="1"/>
    <col min="3" max="3" width="28.42578125" style="8" customWidth="1"/>
    <col min="4" max="16384" width="9.140625" style="8"/>
  </cols>
  <sheetData>
    <row r="1" spans="1:241" x14ac:dyDescent="0.3">
      <c r="A1" s="161"/>
      <c r="B1" s="38" t="s">
        <v>6</v>
      </c>
    </row>
    <row r="2" spans="1:241" x14ac:dyDescent="0.3">
      <c r="A2" s="162" t="s">
        <v>71</v>
      </c>
      <c r="B2" s="162"/>
      <c r="C2" s="131"/>
    </row>
    <row r="3" spans="1:241" s="26" customFormat="1" x14ac:dyDescent="0.3">
      <c r="A3" s="163" t="s">
        <v>26</v>
      </c>
      <c r="B3" s="163"/>
      <c r="C3" s="36"/>
      <c r="D3" s="28"/>
      <c r="E3" s="29"/>
      <c r="F3" s="30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  <c r="AH3" s="31"/>
      <c r="AI3" s="31"/>
      <c r="AJ3" s="31"/>
      <c r="AK3" s="31"/>
      <c r="AL3" s="31"/>
      <c r="AM3" s="31"/>
      <c r="AN3" s="31"/>
      <c r="AO3" s="31"/>
      <c r="AP3" s="31"/>
      <c r="AQ3" s="31"/>
      <c r="AR3" s="31"/>
      <c r="AS3" s="31"/>
      <c r="AT3" s="31"/>
      <c r="AU3" s="31"/>
      <c r="AV3" s="31"/>
      <c r="AW3" s="31"/>
      <c r="AX3" s="31"/>
      <c r="AY3" s="31"/>
      <c r="AZ3" s="31"/>
      <c r="BA3" s="31"/>
      <c r="BB3" s="31"/>
      <c r="BC3" s="31"/>
      <c r="BD3" s="31"/>
      <c r="BE3" s="31"/>
      <c r="BF3" s="31"/>
      <c r="BG3" s="31"/>
      <c r="BH3" s="31"/>
      <c r="BI3" s="31"/>
      <c r="BJ3" s="31"/>
      <c r="BK3" s="31"/>
      <c r="BL3" s="31"/>
      <c r="BM3" s="31"/>
      <c r="BN3" s="31"/>
      <c r="BO3" s="31"/>
      <c r="BP3" s="31"/>
      <c r="BQ3" s="31"/>
      <c r="BR3" s="31"/>
      <c r="BS3" s="31"/>
      <c r="BT3" s="31"/>
      <c r="BU3" s="31"/>
      <c r="BV3" s="31"/>
      <c r="BW3" s="31"/>
      <c r="BX3" s="31"/>
      <c r="BY3" s="31"/>
      <c r="BZ3" s="31"/>
      <c r="CA3" s="31"/>
      <c r="CB3" s="31"/>
      <c r="CC3" s="31"/>
      <c r="CD3" s="31"/>
      <c r="CE3" s="31"/>
      <c r="CF3" s="31"/>
      <c r="CG3" s="31"/>
      <c r="CH3" s="31"/>
      <c r="CI3" s="31"/>
      <c r="CJ3" s="31"/>
      <c r="CK3" s="31"/>
      <c r="CL3" s="31"/>
      <c r="CM3" s="31"/>
      <c r="CN3" s="31"/>
      <c r="CO3" s="31"/>
      <c r="CP3" s="31"/>
      <c r="CQ3" s="31"/>
      <c r="CR3" s="31"/>
      <c r="CS3" s="31"/>
      <c r="CT3" s="31"/>
      <c r="CU3" s="31"/>
      <c r="CV3" s="31"/>
      <c r="CW3" s="31"/>
      <c r="CX3" s="31"/>
      <c r="CY3" s="31"/>
      <c r="CZ3" s="31"/>
      <c r="DA3" s="31"/>
      <c r="DB3" s="31"/>
      <c r="DC3" s="31"/>
      <c r="DD3" s="31"/>
      <c r="DE3" s="31"/>
      <c r="DF3" s="31"/>
      <c r="DG3" s="31"/>
      <c r="DH3" s="31"/>
      <c r="DI3" s="31"/>
      <c r="DJ3" s="31"/>
      <c r="DK3" s="31"/>
      <c r="DL3" s="31"/>
      <c r="DM3" s="31"/>
      <c r="DN3" s="31"/>
      <c r="DO3" s="31"/>
      <c r="DP3" s="31"/>
      <c r="DQ3" s="31"/>
      <c r="DR3" s="31"/>
      <c r="DS3" s="31"/>
      <c r="DT3" s="31"/>
      <c r="DU3" s="31"/>
      <c r="DV3" s="31"/>
      <c r="DW3" s="31"/>
      <c r="DX3" s="31"/>
      <c r="DY3" s="31"/>
      <c r="DZ3" s="31"/>
      <c r="EA3" s="31"/>
      <c r="EB3" s="31"/>
      <c r="EC3" s="31"/>
      <c r="ED3" s="31"/>
      <c r="EE3" s="31"/>
      <c r="EF3" s="31"/>
      <c r="EG3" s="31"/>
      <c r="EH3" s="31"/>
      <c r="EI3" s="31"/>
      <c r="EJ3" s="31"/>
      <c r="EK3" s="31"/>
      <c r="EL3" s="31"/>
      <c r="EM3" s="31"/>
      <c r="EN3" s="31"/>
      <c r="EO3" s="31"/>
      <c r="EP3" s="31"/>
      <c r="EQ3" s="31"/>
      <c r="ER3" s="31"/>
      <c r="ES3" s="31"/>
      <c r="ET3" s="31"/>
      <c r="EU3" s="31"/>
      <c r="EV3" s="31"/>
      <c r="EW3" s="31"/>
      <c r="EX3" s="31"/>
      <c r="EY3" s="31"/>
      <c r="EZ3" s="31"/>
      <c r="FA3" s="31"/>
      <c r="FB3" s="31"/>
      <c r="FC3" s="31"/>
      <c r="FD3" s="31"/>
      <c r="FE3" s="31"/>
      <c r="FF3" s="31"/>
      <c r="FG3" s="31"/>
      <c r="FH3" s="31"/>
      <c r="FI3" s="31"/>
      <c r="FJ3" s="31"/>
      <c r="FK3" s="31"/>
      <c r="FL3" s="31"/>
      <c r="FM3" s="31"/>
      <c r="FN3" s="31"/>
      <c r="FO3" s="31"/>
      <c r="FP3" s="31"/>
      <c r="FQ3" s="31"/>
      <c r="FR3" s="31"/>
      <c r="FS3" s="31"/>
      <c r="FT3" s="31"/>
      <c r="FU3" s="31"/>
      <c r="FV3" s="31"/>
      <c r="FW3" s="31"/>
      <c r="FX3" s="31"/>
      <c r="FY3" s="31"/>
      <c r="FZ3" s="31"/>
      <c r="GA3" s="31"/>
      <c r="GB3" s="31"/>
      <c r="GC3" s="31"/>
      <c r="GD3" s="31"/>
      <c r="GE3" s="31"/>
      <c r="GF3" s="31"/>
      <c r="GG3" s="31"/>
      <c r="GH3" s="31"/>
      <c r="GI3" s="31"/>
      <c r="GJ3" s="31"/>
      <c r="GK3" s="31"/>
      <c r="GL3" s="31"/>
      <c r="GM3" s="31"/>
      <c r="GN3" s="31"/>
      <c r="GO3" s="31"/>
      <c r="GP3" s="31"/>
      <c r="GQ3" s="31"/>
      <c r="GR3" s="31"/>
      <c r="GS3" s="31"/>
      <c r="GT3" s="31"/>
      <c r="GU3" s="31"/>
      <c r="GV3" s="31"/>
      <c r="GW3" s="31"/>
      <c r="GX3" s="31"/>
      <c r="GY3" s="31"/>
      <c r="GZ3" s="31"/>
      <c r="HA3" s="31"/>
      <c r="HB3" s="31"/>
      <c r="HC3" s="31"/>
      <c r="HD3" s="31"/>
      <c r="HE3" s="31"/>
      <c r="HF3" s="31"/>
      <c r="HG3" s="31"/>
      <c r="HH3" s="31"/>
      <c r="HI3" s="31"/>
      <c r="HJ3" s="31"/>
      <c r="HK3" s="31"/>
      <c r="HL3" s="31"/>
      <c r="HM3" s="31"/>
      <c r="HN3" s="31"/>
      <c r="HO3" s="31"/>
      <c r="HP3" s="31"/>
      <c r="HQ3" s="31"/>
      <c r="HR3" s="31"/>
      <c r="HS3" s="31"/>
      <c r="HT3" s="31"/>
      <c r="HU3" s="31"/>
      <c r="HV3" s="31"/>
      <c r="HW3" s="31"/>
      <c r="HX3" s="31"/>
      <c r="HY3" s="31"/>
      <c r="HZ3" s="31"/>
      <c r="IA3" s="31"/>
      <c r="IB3" s="31"/>
      <c r="IC3" s="31"/>
      <c r="ID3" s="31"/>
      <c r="IE3" s="31"/>
      <c r="IF3" s="31"/>
      <c r="IG3" s="31"/>
    </row>
    <row r="4" spans="1:241" s="26" customFormat="1" x14ac:dyDescent="0.3">
      <c r="A4" s="27"/>
      <c r="B4" s="62"/>
      <c r="C4" s="36"/>
      <c r="D4" s="36"/>
      <c r="E4" s="36"/>
      <c r="F4" s="36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31"/>
      <c r="AO4" s="31"/>
      <c r="AP4" s="31"/>
      <c r="AQ4" s="31"/>
      <c r="AR4" s="31"/>
      <c r="AS4" s="31"/>
      <c r="AT4" s="31"/>
      <c r="AU4" s="31"/>
      <c r="AV4" s="31"/>
      <c r="AW4" s="31"/>
      <c r="AX4" s="31"/>
      <c r="AY4" s="31"/>
      <c r="AZ4" s="31"/>
      <c r="BA4" s="31"/>
      <c r="BB4" s="31"/>
      <c r="BC4" s="31"/>
      <c r="BD4" s="31"/>
      <c r="BE4" s="31"/>
      <c r="BF4" s="31"/>
      <c r="BG4" s="31"/>
      <c r="BH4" s="31"/>
      <c r="BI4" s="31"/>
      <c r="BJ4" s="31"/>
      <c r="BK4" s="31"/>
      <c r="BL4" s="31"/>
      <c r="BM4" s="31"/>
      <c r="BN4" s="31"/>
      <c r="BO4" s="31"/>
      <c r="BP4" s="31"/>
      <c r="BQ4" s="31"/>
      <c r="BR4" s="31"/>
      <c r="BS4" s="31"/>
      <c r="BT4" s="31"/>
      <c r="BU4" s="31"/>
      <c r="BV4" s="31"/>
      <c r="BW4" s="31"/>
      <c r="BX4" s="31"/>
      <c r="BY4" s="31"/>
      <c r="BZ4" s="31"/>
      <c r="CA4" s="31"/>
      <c r="CB4" s="31"/>
      <c r="CC4" s="31"/>
      <c r="CD4" s="31"/>
      <c r="CE4" s="31"/>
      <c r="CF4" s="31"/>
      <c r="CG4" s="31"/>
      <c r="CH4" s="31"/>
      <c r="CI4" s="31"/>
      <c r="CJ4" s="31"/>
      <c r="CK4" s="31"/>
      <c r="CL4" s="31"/>
      <c r="CM4" s="31"/>
      <c r="CN4" s="31"/>
      <c r="CO4" s="31"/>
      <c r="CP4" s="31"/>
      <c r="CQ4" s="31"/>
      <c r="CR4" s="31"/>
      <c r="CS4" s="31"/>
      <c r="CT4" s="31"/>
      <c r="CU4" s="31"/>
      <c r="CV4" s="31"/>
      <c r="CW4" s="31"/>
      <c r="CX4" s="31"/>
      <c r="CY4" s="31"/>
      <c r="CZ4" s="31"/>
      <c r="DA4" s="31"/>
      <c r="DB4" s="31"/>
      <c r="DC4" s="31"/>
      <c r="DD4" s="31"/>
      <c r="DE4" s="31"/>
      <c r="DF4" s="31"/>
      <c r="DG4" s="31"/>
      <c r="DH4" s="31"/>
      <c r="DI4" s="31"/>
      <c r="DJ4" s="31"/>
      <c r="DK4" s="31"/>
      <c r="DL4" s="31"/>
      <c r="DM4" s="31"/>
      <c r="DN4" s="31"/>
      <c r="DO4" s="31"/>
      <c r="DP4" s="31"/>
      <c r="DQ4" s="31"/>
      <c r="DR4" s="31"/>
      <c r="DS4" s="31"/>
      <c r="DT4" s="31"/>
      <c r="DU4" s="31"/>
      <c r="DV4" s="31"/>
      <c r="DW4" s="31"/>
      <c r="DX4" s="31"/>
      <c r="DY4" s="31"/>
      <c r="DZ4" s="31"/>
      <c r="EA4" s="31"/>
      <c r="EB4" s="31"/>
      <c r="EC4" s="31"/>
      <c r="ED4" s="31"/>
      <c r="EE4" s="31"/>
      <c r="EF4" s="31"/>
      <c r="EG4" s="31"/>
      <c r="EH4" s="31"/>
      <c r="EI4" s="31"/>
      <c r="EJ4" s="31"/>
      <c r="EK4" s="31"/>
      <c r="EL4" s="31"/>
      <c r="EM4" s="31"/>
      <c r="EN4" s="31"/>
      <c r="EO4" s="31"/>
      <c r="EP4" s="31"/>
      <c r="EQ4" s="31"/>
      <c r="ER4" s="31"/>
      <c r="ES4" s="31"/>
      <c r="ET4" s="31"/>
      <c r="EU4" s="31"/>
      <c r="EV4" s="31"/>
      <c r="EW4" s="31"/>
      <c r="EX4" s="31"/>
      <c r="EY4" s="31"/>
      <c r="EZ4" s="31"/>
      <c r="FA4" s="31"/>
      <c r="FB4" s="31"/>
      <c r="FC4" s="31"/>
      <c r="FD4" s="31"/>
      <c r="FE4" s="31"/>
      <c r="FF4" s="31"/>
      <c r="FG4" s="31"/>
      <c r="FH4" s="31"/>
      <c r="FI4" s="31"/>
      <c r="FJ4" s="31"/>
      <c r="FK4" s="31"/>
      <c r="FL4" s="31"/>
      <c r="FM4" s="31"/>
      <c r="FN4" s="31"/>
      <c r="FO4" s="31"/>
      <c r="FP4" s="31"/>
      <c r="FQ4" s="31"/>
      <c r="FR4" s="31"/>
      <c r="FS4" s="31"/>
      <c r="FT4" s="31"/>
      <c r="FU4" s="31"/>
      <c r="FV4" s="31"/>
      <c r="FW4" s="31"/>
      <c r="FX4" s="31"/>
      <c r="FY4" s="31"/>
      <c r="FZ4" s="31"/>
      <c r="GA4" s="31"/>
      <c r="GB4" s="31"/>
      <c r="GC4" s="31"/>
      <c r="GD4" s="31"/>
      <c r="GE4" s="31"/>
      <c r="GF4" s="31"/>
      <c r="GG4" s="31"/>
      <c r="GH4" s="31"/>
      <c r="GI4" s="31"/>
      <c r="GJ4" s="31"/>
      <c r="GK4" s="31"/>
      <c r="GL4" s="31"/>
      <c r="GM4" s="31"/>
      <c r="GN4" s="31"/>
      <c r="GO4" s="31"/>
      <c r="GP4" s="31"/>
      <c r="GQ4" s="31"/>
      <c r="GR4" s="31"/>
      <c r="GS4" s="31"/>
      <c r="GT4" s="31"/>
      <c r="GU4" s="31"/>
      <c r="GV4" s="31"/>
      <c r="GW4" s="31"/>
      <c r="GX4" s="31"/>
      <c r="GY4" s="31"/>
      <c r="GZ4" s="31"/>
      <c r="HA4" s="31"/>
      <c r="HB4" s="31"/>
      <c r="HC4" s="31"/>
      <c r="HD4" s="31"/>
      <c r="HE4" s="31"/>
      <c r="HF4" s="31"/>
      <c r="HG4" s="31"/>
      <c r="HH4" s="31"/>
      <c r="HI4" s="31"/>
      <c r="HJ4" s="31"/>
      <c r="HK4" s="31"/>
      <c r="HL4" s="31"/>
      <c r="HM4" s="31"/>
      <c r="HN4" s="31"/>
      <c r="HO4" s="31"/>
      <c r="HP4" s="31"/>
      <c r="HQ4" s="31"/>
      <c r="HR4" s="31"/>
      <c r="HS4" s="31"/>
      <c r="HT4" s="31"/>
      <c r="HU4" s="31"/>
      <c r="HV4" s="31"/>
      <c r="HW4" s="31"/>
      <c r="HX4" s="31"/>
      <c r="HY4" s="31"/>
      <c r="HZ4" s="31"/>
      <c r="IA4" s="31"/>
      <c r="IB4" s="31"/>
      <c r="IC4" s="31"/>
      <c r="ID4" s="31"/>
      <c r="IE4" s="31"/>
      <c r="IF4" s="31"/>
      <c r="IG4" s="31"/>
    </row>
    <row r="5" spans="1:241" s="26" customFormat="1" ht="46.5" customHeight="1" x14ac:dyDescent="0.3">
      <c r="A5" s="164" t="s">
        <v>158</v>
      </c>
      <c r="B5" s="164"/>
      <c r="C5" s="160"/>
      <c r="D5" s="25"/>
      <c r="E5" s="25"/>
      <c r="F5" s="25"/>
      <c r="G5" s="25"/>
      <c r="H5" s="25"/>
    </row>
    <row r="7" spans="1:241" ht="27" customHeight="1" x14ac:dyDescent="0.3">
      <c r="A7" s="83"/>
      <c r="B7" s="159" t="s">
        <v>163</v>
      </c>
      <c r="C7" s="86"/>
    </row>
    <row r="8" spans="1:241" ht="64.5" customHeight="1" x14ac:dyDescent="0.3">
      <c r="A8" s="5"/>
      <c r="B8" s="87" t="s">
        <v>164</v>
      </c>
      <c r="C8" s="84"/>
    </row>
    <row r="9" spans="1:241" ht="35.25" customHeight="1" x14ac:dyDescent="0.3">
      <c r="A9" s="57" t="s">
        <v>159</v>
      </c>
      <c r="B9" s="42">
        <v>12033916.210000001</v>
      </c>
      <c r="C9" s="84"/>
    </row>
    <row r="10" spans="1:241" ht="35.25" customHeight="1" x14ac:dyDescent="0.3">
      <c r="A10" s="57" t="s">
        <v>160</v>
      </c>
      <c r="B10" s="42">
        <v>12033916.210000001</v>
      </c>
      <c r="C10" s="84"/>
    </row>
    <row r="11" spans="1:241" ht="35.25" customHeight="1" x14ac:dyDescent="0.3">
      <c r="A11" s="57" t="s">
        <v>161</v>
      </c>
      <c r="B11" s="85" t="s">
        <v>162</v>
      </c>
      <c r="C11" s="84"/>
    </row>
    <row r="12" spans="1:241" x14ac:dyDescent="0.3">
      <c r="A12" s="83"/>
      <c r="B12" s="84"/>
      <c r="C12" s="84"/>
    </row>
    <row r="13" spans="1:241" x14ac:dyDescent="0.3">
      <c r="A13" s="83"/>
      <c r="B13" s="84"/>
      <c r="C13" s="84"/>
    </row>
    <row r="14" spans="1:241" x14ac:dyDescent="0.3">
      <c r="A14" s="83"/>
      <c r="B14" s="84"/>
      <c r="C14" s="84"/>
    </row>
    <row r="15" spans="1:241" x14ac:dyDescent="0.3">
      <c r="A15" s="83"/>
      <c r="B15" s="84"/>
      <c r="C15" s="84"/>
    </row>
    <row r="16" spans="1:241" x14ac:dyDescent="0.3">
      <c r="A16" s="83"/>
      <c r="B16" s="84"/>
      <c r="C16" s="84"/>
    </row>
    <row r="17" spans="1:3" x14ac:dyDescent="0.3">
      <c r="A17" s="83"/>
      <c r="B17" s="84"/>
      <c r="C17" s="84"/>
    </row>
    <row r="18" spans="1:3" x14ac:dyDescent="0.3">
      <c r="A18" s="83"/>
      <c r="B18" s="84"/>
      <c r="C18" s="84"/>
    </row>
    <row r="19" spans="1:3" x14ac:dyDescent="0.3">
      <c r="A19" s="83"/>
      <c r="B19" s="84"/>
      <c r="C19" s="84"/>
    </row>
    <row r="20" spans="1:3" x14ac:dyDescent="0.3">
      <c r="A20" s="83"/>
      <c r="B20" s="84"/>
      <c r="C20" s="84"/>
    </row>
    <row r="21" spans="1:3" x14ac:dyDescent="0.3">
      <c r="A21" s="83"/>
      <c r="B21" s="84"/>
      <c r="C21" s="84"/>
    </row>
  </sheetData>
  <mergeCells count="3">
    <mergeCell ref="A2:B2"/>
    <mergeCell ref="A3:B3"/>
    <mergeCell ref="A5:B5"/>
  </mergeCells>
  <pageMargins left="0.70866141732283472" right="0.70866141732283472" top="0.74803149606299213" bottom="0.74803149606299213" header="0.31496062992125984" footer="0.31496062992125984"/>
  <pageSetup scale="65" fitToHeight="0" orientation="landscape" r:id="rId1"/>
  <colBreaks count="1" manualBreakCount="1">
    <brk id="3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I153"/>
  <sheetViews>
    <sheetView view="pageBreakPreview" topLeftCell="A103" zoomScale="90" zoomScaleNormal="100" zoomScaleSheetLayoutView="90" workbookViewId="0">
      <selection activeCell="A5" sqref="A5:I5"/>
    </sheetView>
  </sheetViews>
  <sheetFormatPr defaultColWidth="8.85546875" defaultRowHeight="12.75" x14ac:dyDescent="0.2"/>
  <cols>
    <col min="1" max="1" width="16.42578125" style="21" customWidth="1"/>
    <col min="2" max="2" width="48.7109375" style="21" customWidth="1"/>
    <col min="3" max="3" width="13" style="21" customWidth="1"/>
    <col min="4" max="4" width="13.85546875" style="21" customWidth="1"/>
    <col min="5" max="5" width="15.5703125" style="21" customWidth="1"/>
    <col min="6" max="6" width="8.85546875" style="21"/>
    <col min="7" max="7" width="18.28515625" style="21" customWidth="1"/>
    <col min="8" max="8" width="8.85546875" style="21"/>
    <col min="9" max="9" width="16.85546875" style="21" customWidth="1"/>
    <col min="10" max="10" width="8.85546875" style="21"/>
    <col min="11" max="11" width="10.7109375" style="21" bestFit="1" customWidth="1"/>
    <col min="12" max="12" width="9.140625" style="21" bestFit="1" customWidth="1"/>
    <col min="13" max="13" width="15" style="21" bestFit="1" customWidth="1"/>
    <col min="14" max="14" width="8.85546875" style="21"/>
    <col min="15" max="15" width="12.7109375" style="21" bestFit="1" customWidth="1"/>
    <col min="16" max="16384" width="8.85546875" style="21"/>
  </cols>
  <sheetData>
    <row r="1" spans="1:243" s="3" customFormat="1" ht="13.5" x14ac:dyDescent="0.25">
      <c r="B1" s="2"/>
      <c r="C1" s="18"/>
      <c r="D1" s="18"/>
      <c r="E1" s="7"/>
      <c r="F1" s="6"/>
      <c r="G1" s="14"/>
      <c r="I1" s="14" t="s">
        <v>254</v>
      </c>
      <c r="K1" s="55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</row>
    <row r="2" spans="1:243" s="3" customFormat="1" ht="13.5" x14ac:dyDescent="0.25">
      <c r="B2" s="2"/>
      <c r="C2" s="258"/>
      <c r="D2" s="258"/>
      <c r="E2" s="258"/>
      <c r="F2" s="55"/>
      <c r="G2" s="258" t="s">
        <v>119</v>
      </c>
      <c r="H2" s="258"/>
      <c r="I2" s="258"/>
      <c r="J2" s="55"/>
      <c r="K2" s="55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</row>
    <row r="3" spans="1:243" s="3" customFormat="1" ht="13.5" x14ac:dyDescent="0.25">
      <c r="B3" s="2"/>
      <c r="C3" s="14"/>
      <c r="D3" s="258"/>
      <c r="E3" s="258"/>
      <c r="F3" s="55" t="s">
        <v>27</v>
      </c>
      <c r="G3" s="258" t="s">
        <v>26</v>
      </c>
      <c r="H3" s="258"/>
      <c r="I3" s="258"/>
      <c r="J3" s="55"/>
      <c r="K3" s="55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</row>
    <row r="5" spans="1:243" s="22" customFormat="1" ht="44.45" customHeight="1" x14ac:dyDescent="0.2">
      <c r="A5" s="281" t="s">
        <v>157</v>
      </c>
      <c r="B5" s="281"/>
      <c r="C5" s="281"/>
      <c r="D5" s="281"/>
      <c r="E5" s="281"/>
      <c r="F5" s="281"/>
      <c r="G5" s="281"/>
      <c r="H5" s="281"/>
      <c r="I5" s="281"/>
    </row>
    <row r="6" spans="1:243" s="22" customFormat="1" ht="102" customHeight="1" x14ac:dyDescent="0.2">
      <c r="A6" s="257" t="s">
        <v>70</v>
      </c>
      <c r="B6" s="257"/>
      <c r="C6" s="257"/>
      <c r="D6" s="257"/>
      <c r="E6" s="257"/>
      <c r="F6" s="257"/>
      <c r="G6" s="257"/>
      <c r="H6" s="257"/>
      <c r="I6" s="257"/>
    </row>
    <row r="7" spans="1:243" s="22" customFormat="1" ht="28.9" customHeight="1" x14ac:dyDescent="0.2">
      <c r="A7" s="282" t="s">
        <v>54</v>
      </c>
      <c r="B7" s="282"/>
      <c r="C7" s="282"/>
      <c r="D7" s="282"/>
      <c r="E7" s="282"/>
      <c r="F7" s="282"/>
      <c r="G7" s="282"/>
      <c r="H7" s="282"/>
      <c r="I7" s="282"/>
    </row>
    <row r="8" spans="1:243" s="22" customFormat="1" ht="13.5" customHeight="1" x14ac:dyDescent="0.2">
      <c r="A8" s="24"/>
      <c r="B8" s="24"/>
      <c r="C8" s="24"/>
      <c r="H8" s="260" t="s">
        <v>29</v>
      </c>
      <c r="I8" s="260"/>
      <c r="J8" s="144"/>
    </row>
    <row r="9" spans="1:243" s="22" customFormat="1" ht="13.5" x14ac:dyDescent="0.2">
      <c r="A9" s="283" t="s">
        <v>57</v>
      </c>
      <c r="B9" s="283"/>
      <c r="C9" s="283"/>
      <c r="D9" s="283"/>
      <c r="E9" s="283" t="s">
        <v>58</v>
      </c>
      <c r="F9" s="283" t="s">
        <v>59</v>
      </c>
      <c r="G9" s="283" t="s">
        <v>60</v>
      </c>
      <c r="H9" s="283" t="s">
        <v>61</v>
      </c>
      <c r="I9" s="284" t="s">
        <v>224</v>
      </c>
      <c r="J9" s="145"/>
    </row>
    <row r="10" spans="1:243" s="22" customFormat="1" ht="64.5" customHeight="1" x14ac:dyDescent="0.2">
      <c r="A10" s="48" t="s">
        <v>62</v>
      </c>
      <c r="B10" s="283" t="s">
        <v>63</v>
      </c>
      <c r="C10" s="283"/>
      <c r="D10" s="283"/>
      <c r="E10" s="283"/>
      <c r="F10" s="283"/>
      <c r="G10" s="283"/>
      <c r="H10" s="283"/>
      <c r="I10" s="285"/>
    </row>
    <row r="11" spans="1:243" s="22" customFormat="1" ht="13.5" x14ac:dyDescent="0.2">
      <c r="A11" s="48">
        <v>1</v>
      </c>
      <c r="B11" s="278">
        <v>2</v>
      </c>
      <c r="C11" s="279"/>
      <c r="D11" s="280"/>
      <c r="E11" s="48">
        <v>3</v>
      </c>
      <c r="F11" s="48">
        <v>4</v>
      </c>
      <c r="G11" s="48">
        <v>5</v>
      </c>
      <c r="H11" s="48">
        <v>6</v>
      </c>
      <c r="I11" s="48">
        <v>7</v>
      </c>
    </row>
    <row r="12" spans="1:243" s="22" customFormat="1" ht="14.25" x14ac:dyDescent="0.2">
      <c r="A12" s="49" t="s">
        <v>64</v>
      </c>
      <c r="B12" s="49" t="s">
        <v>120</v>
      </c>
      <c r="C12" s="49" t="s">
        <v>121</v>
      </c>
      <c r="D12" s="271" t="s">
        <v>73</v>
      </c>
      <c r="E12" s="272"/>
      <c r="F12" s="272"/>
      <c r="G12" s="272"/>
      <c r="H12" s="273"/>
      <c r="I12" s="50">
        <f>+I13</f>
        <v>500000</v>
      </c>
      <c r="K12" s="132"/>
    </row>
    <row r="13" spans="1:243" s="22" customFormat="1" ht="14.25" x14ac:dyDescent="0.2">
      <c r="A13" s="51" t="s">
        <v>122</v>
      </c>
      <c r="B13" s="271" t="s">
        <v>75</v>
      </c>
      <c r="C13" s="272"/>
      <c r="D13" s="272"/>
      <c r="E13" s="272"/>
      <c r="F13" s="272"/>
      <c r="G13" s="272"/>
      <c r="H13" s="273"/>
      <c r="I13" s="50">
        <f>I15</f>
        <v>500000</v>
      </c>
    </row>
    <row r="14" spans="1:243" s="22" customFormat="1" ht="14.25" x14ac:dyDescent="0.2">
      <c r="A14" s="52"/>
      <c r="B14" s="277" t="s">
        <v>65</v>
      </c>
      <c r="C14" s="277"/>
      <c r="D14" s="277"/>
      <c r="E14" s="49"/>
      <c r="F14" s="49"/>
      <c r="G14" s="49"/>
      <c r="H14" s="49"/>
      <c r="I14" s="48"/>
    </row>
    <row r="15" spans="1:243" s="22" customFormat="1" ht="13.5" x14ac:dyDescent="0.2">
      <c r="A15" s="48" t="s">
        <v>123</v>
      </c>
      <c r="B15" s="274" t="s">
        <v>124</v>
      </c>
      <c r="C15" s="275"/>
      <c r="D15" s="276"/>
      <c r="E15" s="48" t="s">
        <v>66</v>
      </c>
      <c r="F15" s="48" t="s">
        <v>67</v>
      </c>
      <c r="G15" s="48"/>
      <c r="H15" s="53"/>
      <c r="I15" s="54">
        <f>'4'!I25</f>
        <v>500000</v>
      </c>
    </row>
    <row r="16" spans="1:243" ht="14.25" x14ac:dyDescent="0.2">
      <c r="A16" s="49" t="s">
        <v>64</v>
      </c>
      <c r="B16" s="49" t="s">
        <v>125</v>
      </c>
      <c r="C16" s="49" t="s">
        <v>126</v>
      </c>
      <c r="D16" s="271" t="s">
        <v>78</v>
      </c>
      <c r="E16" s="272"/>
      <c r="F16" s="272"/>
      <c r="G16" s="272"/>
      <c r="H16" s="273"/>
      <c r="I16" s="50">
        <f>+I17+I20</f>
        <v>6300000</v>
      </c>
    </row>
    <row r="17" spans="1:13" ht="14.25" x14ac:dyDescent="0.2">
      <c r="A17" s="51" t="s">
        <v>127</v>
      </c>
      <c r="B17" s="271" t="s">
        <v>80</v>
      </c>
      <c r="C17" s="272"/>
      <c r="D17" s="272"/>
      <c r="E17" s="272"/>
      <c r="F17" s="272"/>
      <c r="G17" s="272"/>
      <c r="H17" s="273"/>
      <c r="I17" s="50">
        <f>I19</f>
        <v>1200000</v>
      </c>
    </row>
    <row r="18" spans="1:13" ht="14.25" x14ac:dyDescent="0.2">
      <c r="A18" s="52"/>
      <c r="B18" s="277" t="s">
        <v>65</v>
      </c>
      <c r="C18" s="277"/>
      <c r="D18" s="277"/>
      <c r="E18" s="49"/>
      <c r="F18" s="49"/>
      <c r="G18" s="49"/>
      <c r="H18" s="49"/>
      <c r="I18" s="48"/>
    </row>
    <row r="19" spans="1:13" ht="13.5" x14ac:dyDescent="0.2">
      <c r="A19" s="48" t="s">
        <v>128</v>
      </c>
      <c r="B19" s="274" t="s">
        <v>129</v>
      </c>
      <c r="C19" s="275"/>
      <c r="D19" s="276"/>
      <c r="E19" s="48" t="s">
        <v>66</v>
      </c>
      <c r="F19" s="48" t="s">
        <v>67</v>
      </c>
      <c r="G19" s="48"/>
      <c r="H19" s="53"/>
      <c r="I19" s="54">
        <f>'4'!I38</f>
        <v>1200000</v>
      </c>
      <c r="K19" s="133"/>
    </row>
    <row r="20" spans="1:13" ht="14.25" x14ac:dyDescent="0.2">
      <c r="A20" s="51" t="s">
        <v>130</v>
      </c>
      <c r="B20" s="271" t="s">
        <v>131</v>
      </c>
      <c r="C20" s="272"/>
      <c r="D20" s="272"/>
      <c r="E20" s="272"/>
      <c r="F20" s="272"/>
      <c r="G20" s="272"/>
      <c r="H20" s="273"/>
      <c r="I20" s="50">
        <f>I22</f>
        <v>5100000</v>
      </c>
      <c r="L20" s="133"/>
    </row>
    <row r="21" spans="1:13" ht="14.25" x14ac:dyDescent="0.2">
      <c r="A21" s="52"/>
      <c r="B21" s="277" t="s">
        <v>65</v>
      </c>
      <c r="C21" s="277"/>
      <c r="D21" s="277"/>
      <c r="E21" s="49"/>
      <c r="F21" s="49"/>
      <c r="G21" s="49"/>
      <c r="H21" s="49"/>
      <c r="I21" s="48"/>
    </row>
    <row r="22" spans="1:13" ht="13.5" x14ac:dyDescent="0.2">
      <c r="A22" s="48" t="s">
        <v>128</v>
      </c>
      <c r="B22" s="274" t="s">
        <v>129</v>
      </c>
      <c r="C22" s="275"/>
      <c r="D22" s="276"/>
      <c r="E22" s="48" t="s">
        <v>66</v>
      </c>
      <c r="F22" s="48" t="s">
        <v>67</v>
      </c>
      <c r="G22" s="48"/>
      <c r="H22" s="53"/>
      <c r="I22" s="54">
        <f>'4'!I47</f>
        <v>5100000</v>
      </c>
    </row>
    <row r="23" spans="1:13" ht="14.25" x14ac:dyDescent="0.2">
      <c r="A23" s="49" t="s">
        <v>64</v>
      </c>
      <c r="B23" s="49" t="s">
        <v>125</v>
      </c>
      <c r="C23" s="49" t="s">
        <v>132</v>
      </c>
      <c r="D23" s="271" t="s">
        <v>81</v>
      </c>
      <c r="E23" s="272"/>
      <c r="F23" s="272"/>
      <c r="G23" s="272"/>
      <c r="H23" s="273"/>
      <c r="I23" s="50">
        <f>+I24</f>
        <v>900000</v>
      </c>
    </row>
    <row r="24" spans="1:13" ht="14.25" x14ac:dyDescent="0.2">
      <c r="A24" s="51" t="s">
        <v>133</v>
      </c>
      <c r="B24" s="271" t="s">
        <v>82</v>
      </c>
      <c r="C24" s="272"/>
      <c r="D24" s="272"/>
      <c r="E24" s="272"/>
      <c r="F24" s="272"/>
      <c r="G24" s="272"/>
      <c r="H24" s="273"/>
      <c r="I24" s="50">
        <f>I26</f>
        <v>900000</v>
      </c>
    </row>
    <row r="25" spans="1:13" ht="14.25" x14ac:dyDescent="0.2">
      <c r="A25" s="52"/>
      <c r="B25" s="277" t="s">
        <v>65</v>
      </c>
      <c r="C25" s="277"/>
      <c r="D25" s="277"/>
      <c r="E25" s="49"/>
      <c r="F25" s="49"/>
      <c r="G25" s="49"/>
      <c r="H25" s="49"/>
      <c r="I25" s="48"/>
    </row>
    <row r="26" spans="1:13" ht="13.5" x14ac:dyDescent="0.2">
      <c r="A26" s="48" t="s">
        <v>134</v>
      </c>
      <c r="B26" s="274" t="s">
        <v>135</v>
      </c>
      <c r="C26" s="275"/>
      <c r="D26" s="276"/>
      <c r="E26" s="48" t="s">
        <v>66</v>
      </c>
      <c r="F26" s="48" t="s">
        <v>67</v>
      </c>
      <c r="G26" s="48"/>
      <c r="H26" s="53"/>
      <c r="I26" s="54">
        <f>'4'!I58</f>
        <v>900000</v>
      </c>
    </row>
    <row r="27" spans="1:13" ht="14.25" x14ac:dyDescent="0.2">
      <c r="A27" s="49" t="s">
        <v>64</v>
      </c>
      <c r="B27" s="49" t="s">
        <v>125</v>
      </c>
      <c r="C27" s="49" t="s">
        <v>136</v>
      </c>
      <c r="D27" s="271" t="s">
        <v>83</v>
      </c>
      <c r="E27" s="272"/>
      <c r="F27" s="272"/>
      <c r="G27" s="272"/>
      <c r="H27" s="273"/>
      <c r="I27" s="50">
        <f>+I28</f>
        <v>1750000</v>
      </c>
    </row>
    <row r="28" spans="1:13" ht="14.25" x14ac:dyDescent="0.2">
      <c r="A28" s="51" t="s">
        <v>137</v>
      </c>
      <c r="B28" s="271" t="s">
        <v>106</v>
      </c>
      <c r="C28" s="272"/>
      <c r="D28" s="272"/>
      <c r="E28" s="272"/>
      <c r="F28" s="272"/>
      <c r="G28" s="272"/>
      <c r="H28" s="273"/>
      <c r="I28" s="50">
        <f>I30</f>
        <v>1750000</v>
      </c>
    </row>
    <row r="29" spans="1:13" ht="14.25" x14ac:dyDescent="0.2">
      <c r="A29" s="52"/>
      <c r="B29" s="277" t="s">
        <v>65</v>
      </c>
      <c r="C29" s="277"/>
      <c r="D29" s="277"/>
      <c r="E29" s="49"/>
      <c r="F29" s="49"/>
      <c r="G29" s="49"/>
      <c r="H29" s="49"/>
      <c r="I29" s="48"/>
      <c r="M29" s="133"/>
    </row>
    <row r="30" spans="1:13" ht="13.5" x14ac:dyDescent="0.2">
      <c r="A30" s="48" t="s">
        <v>138</v>
      </c>
      <c r="B30" s="274" t="s">
        <v>139</v>
      </c>
      <c r="C30" s="275"/>
      <c r="D30" s="276"/>
      <c r="E30" s="48" t="s">
        <v>66</v>
      </c>
      <c r="F30" s="48" t="s">
        <v>67</v>
      </c>
      <c r="G30" s="48"/>
      <c r="H30" s="53"/>
      <c r="I30" s="54">
        <f>'4'!I69</f>
        <v>1750000</v>
      </c>
    </row>
    <row r="31" spans="1:13" ht="14.25" x14ac:dyDescent="0.2">
      <c r="A31" s="49" t="s">
        <v>64</v>
      </c>
      <c r="B31" s="49" t="s">
        <v>225</v>
      </c>
      <c r="C31" s="49" t="s">
        <v>132</v>
      </c>
      <c r="D31" s="271" t="s">
        <v>140</v>
      </c>
      <c r="E31" s="272"/>
      <c r="F31" s="272"/>
      <c r="G31" s="272"/>
      <c r="H31" s="273"/>
      <c r="I31" s="50">
        <f>I32</f>
        <v>8880</v>
      </c>
    </row>
    <row r="32" spans="1:13" ht="14.25" x14ac:dyDescent="0.2">
      <c r="A32" s="51" t="s">
        <v>226</v>
      </c>
      <c r="B32" s="271" t="s">
        <v>234</v>
      </c>
      <c r="C32" s="272"/>
      <c r="D32" s="272"/>
      <c r="E32" s="272"/>
      <c r="F32" s="272"/>
      <c r="G32" s="272"/>
      <c r="H32" s="273"/>
      <c r="I32" s="50">
        <f>I34+I94</f>
        <v>8880</v>
      </c>
    </row>
    <row r="33" spans="1:11" ht="14.25" x14ac:dyDescent="0.2">
      <c r="A33" s="52"/>
      <c r="B33" s="277" t="s">
        <v>227</v>
      </c>
      <c r="C33" s="277"/>
      <c r="D33" s="277"/>
      <c r="E33" s="49"/>
      <c r="F33" s="49"/>
      <c r="G33" s="49"/>
      <c r="H33" s="49"/>
      <c r="I33" s="53"/>
    </row>
    <row r="34" spans="1:11" ht="13.5" x14ac:dyDescent="0.2">
      <c r="A34" s="48" t="s">
        <v>302</v>
      </c>
      <c r="B34" s="150" t="s">
        <v>298</v>
      </c>
      <c r="C34" s="151"/>
      <c r="D34" s="152"/>
      <c r="E34" s="48" t="s">
        <v>228</v>
      </c>
      <c r="F34" s="48" t="s">
        <v>229</v>
      </c>
      <c r="G34" s="54">
        <v>2605000</v>
      </c>
      <c r="H34" s="134">
        <v>1</v>
      </c>
      <c r="I34" s="54">
        <f>G34*H34/1000</f>
        <v>2605</v>
      </c>
      <c r="K34" s="133"/>
    </row>
    <row r="35" spans="1:11" ht="13.5" x14ac:dyDescent="0.2">
      <c r="A35" s="48" t="s">
        <v>303</v>
      </c>
      <c r="B35" s="150" t="s">
        <v>297</v>
      </c>
      <c r="C35" s="151"/>
      <c r="D35" s="152"/>
      <c r="E35" s="48" t="s">
        <v>228</v>
      </c>
      <c r="F35" s="48" t="s">
        <v>229</v>
      </c>
      <c r="G35" s="54">
        <v>63000</v>
      </c>
      <c r="H35" s="134">
        <v>6</v>
      </c>
      <c r="I35" s="54">
        <f t="shared" ref="I35:I93" si="0">G35*H35/1000</f>
        <v>378</v>
      </c>
      <c r="K35" s="133"/>
    </row>
    <row r="36" spans="1:11" ht="13.5" x14ac:dyDescent="0.2">
      <c r="A36" s="48" t="s">
        <v>304</v>
      </c>
      <c r="B36" s="150" t="s">
        <v>299</v>
      </c>
      <c r="C36" s="151"/>
      <c r="D36" s="152"/>
      <c r="E36" s="48" t="s">
        <v>228</v>
      </c>
      <c r="F36" s="48" t="s">
        <v>229</v>
      </c>
      <c r="G36" s="54">
        <v>13850000</v>
      </c>
      <c r="H36" s="134">
        <v>1</v>
      </c>
      <c r="I36" s="54">
        <f t="shared" si="0"/>
        <v>13850</v>
      </c>
      <c r="K36" s="133"/>
    </row>
    <row r="37" spans="1:11" ht="13.5" x14ac:dyDescent="0.2">
      <c r="A37" s="48" t="s">
        <v>305</v>
      </c>
      <c r="B37" s="150" t="s">
        <v>300</v>
      </c>
      <c r="C37" s="151"/>
      <c r="D37" s="152"/>
      <c r="E37" s="48" t="s">
        <v>228</v>
      </c>
      <c r="F37" s="48" t="s">
        <v>229</v>
      </c>
      <c r="G37" s="54">
        <v>82100000</v>
      </c>
      <c r="H37" s="134">
        <v>1</v>
      </c>
      <c r="I37" s="54">
        <f t="shared" si="0"/>
        <v>82100</v>
      </c>
      <c r="K37" s="133"/>
    </row>
    <row r="38" spans="1:11" ht="13.5" x14ac:dyDescent="0.2">
      <c r="A38" s="48" t="s">
        <v>306</v>
      </c>
      <c r="B38" s="150" t="s">
        <v>301</v>
      </c>
      <c r="C38" s="151"/>
      <c r="D38" s="152"/>
      <c r="E38" s="48" t="s">
        <v>228</v>
      </c>
      <c r="F38" s="48" t="s">
        <v>229</v>
      </c>
      <c r="G38" s="54">
        <v>21450000</v>
      </c>
      <c r="H38" s="134">
        <v>1</v>
      </c>
      <c r="I38" s="54">
        <f t="shared" si="0"/>
        <v>21450</v>
      </c>
      <c r="K38" s="133"/>
    </row>
    <row r="39" spans="1:11" ht="13.5" x14ac:dyDescent="0.2">
      <c r="A39" s="48">
        <v>31521510</v>
      </c>
      <c r="B39" s="150" t="s">
        <v>307</v>
      </c>
      <c r="C39" s="151"/>
      <c r="D39" s="152"/>
      <c r="E39" s="48" t="s">
        <v>228</v>
      </c>
      <c r="F39" s="48" t="s">
        <v>229</v>
      </c>
      <c r="G39" s="54">
        <v>79000</v>
      </c>
      <c r="H39" s="134">
        <v>10</v>
      </c>
      <c r="I39" s="54">
        <f t="shared" si="0"/>
        <v>790</v>
      </c>
      <c r="K39" s="133"/>
    </row>
    <row r="40" spans="1:11" ht="27" x14ac:dyDescent="0.2">
      <c r="A40" s="48" t="s">
        <v>330</v>
      </c>
      <c r="B40" s="150" t="s">
        <v>308</v>
      </c>
      <c r="C40" s="151"/>
      <c r="D40" s="152"/>
      <c r="E40" s="48" t="s">
        <v>228</v>
      </c>
      <c r="F40" s="48" t="s">
        <v>229</v>
      </c>
      <c r="G40" s="54">
        <v>131000</v>
      </c>
      <c r="H40" s="134">
        <v>20</v>
      </c>
      <c r="I40" s="54">
        <f t="shared" si="0"/>
        <v>2620</v>
      </c>
      <c r="K40" s="133"/>
    </row>
    <row r="41" spans="1:11" ht="13.5" x14ac:dyDescent="0.2">
      <c r="A41" s="48" t="s">
        <v>331</v>
      </c>
      <c r="B41" s="150" t="s">
        <v>309</v>
      </c>
      <c r="C41" s="151"/>
      <c r="D41" s="152"/>
      <c r="E41" s="48" t="s">
        <v>228</v>
      </c>
      <c r="F41" s="48" t="s">
        <v>229</v>
      </c>
      <c r="G41" s="54">
        <v>428000</v>
      </c>
      <c r="H41" s="134">
        <v>6</v>
      </c>
      <c r="I41" s="54">
        <f t="shared" si="0"/>
        <v>2568</v>
      </c>
      <c r="K41" s="133"/>
    </row>
    <row r="42" spans="1:11" ht="13.5" x14ac:dyDescent="0.2">
      <c r="A42" s="48" t="s">
        <v>332</v>
      </c>
      <c r="B42" s="150" t="s">
        <v>310</v>
      </c>
      <c r="C42" s="151"/>
      <c r="D42" s="152"/>
      <c r="E42" s="48" t="s">
        <v>228</v>
      </c>
      <c r="F42" s="48" t="s">
        <v>229</v>
      </c>
      <c r="G42" s="54">
        <v>428000</v>
      </c>
      <c r="H42" s="134">
        <v>6</v>
      </c>
      <c r="I42" s="54">
        <f t="shared" si="0"/>
        <v>2568</v>
      </c>
      <c r="K42" s="133"/>
    </row>
    <row r="43" spans="1:11" ht="13.5" x14ac:dyDescent="0.2">
      <c r="A43" s="48" t="s">
        <v>333</v>
      </c>
      <c r="B43" s="150" t="s">
        <v>311</v>
      </c>
      <c r="C43" s="151"/>
      <c r="D43" s="152"/>
      <c r="E43" s="48" t="s">
        <v>228</v>
      </c>
      <c r="F43" s="48" t="s">
        <v>229</v>
      </c>
      <c r="G43" s="54">
        <v>93000</v>
      </c>
      <c r="H43" s="134">
        <v>1</v>
      </c>
      <c r="I43" s="54">
        <f t="shared" si="0"/>
        <v>93</v>
      </c>
      <c r="K43" s="133"/>
    </row>
    <row r="44" spans="1:11" ht="13.5" x14ac:dyDescent="0.2">
      <c r="A44" s="48" t="s">
        <v>334</v>
      </c>
      <c r="B44" s="150" t="s">
        <v>312</v>
      </c>
      <c r="C44" s="151"/>
      <c r="D44" s="152"/>
      <c r="E44" s="48" t="s">
        <v>228</v>
      </c>
      <c r="F44" s="48" t="s">
        <v>229</v>
      </c>
      <c r="G44" s="54">
        <v>326000</v>
      </c>
      <c r="H44" s="134">
        <v>2</v>
      </c>
      <c r="I44" s="54">
        <f t="shared" si="0"/>
        <v>652</v>
      </c>
      <c r="K44" s="133"/>
    </row>
    <row r="45" spans="1:11" ht="13.5" x14ac:dyDescent="0.2">
      <c r="A45" s="48" t="s">
        <v>335</v>
      </c>
      <c r="B45" s="150" t="s">
        <v>313</v>
      </c>
      <c r="C45" s="151"/>
      <c r="D45" s="152"/>
      <c r="E45" s="48" t="s">
        <v>228</v>
      </c>
      <c r="F45" s="48" t="s">
        <v>229</v>
      </c>
      <c r="G45" s="54">
        <v>652000</v>
      </c>
      <c r="H45" s="134">
        <v>1</v>
      </c>
      <c r="I45" s="54">
        <f t="shared" si="0"/>
        <v>652</v>
      </c>
      <c r="K45" s="133"/>
    </row>
    <row r="46" spans="1:11" ht="13.5" x14ac:dyDescent="0.2">
      <c r="A46" s="48" t="s">
        <v>336</v>
      </c>
      <c r="B46" s="150" t="s">
        <v>314</v>
      </c>
      <c r="C46" s="151"/>
      <c r="D46" s="152"/>
      <c r="E46" s="48" t="s">
        <v>228</v>
      </c>
      <c r="F46" s="48" t="s">
        <v>229</v>
      </c>
      <c r="G46" s="54">
        <v>884000</v>
      </c>
      <c r="H46" s="134">
        <v>2</v>
      </c>
      <c r="I46" s="54">
        <f t="shared" si="0"/>
        <v>1768</v>
      </c>
      <c r="K46" s="133"/>
    </row>
    <row r="47" spans="1:11" ht="27" x14ac:dyDescent="0.2">
      <c r="A47" s="48" t="s">
        <v>337</v>
      </c>
      <c r="B47" s="150" t="s">
        <v>315</v>
      </c>
      <c r="C47" s="151"/>
      <c r="D47" s="152"/>
      <c r="E47" s="48" t="s">
        <v>228</v>
      </c>
      <c r="F47" s="48" t="s">
        <v>229</v>
      </c>
      <c r="G47" s="54">
        <v>866000</v>
      </c>
      <c r="H47" s="134">
        <v>1</v>
      </c>
      <c r="I47" s="54">
        <f t="shared" si="0"/>
        <v>866</v>
      </c>
      <c r="K47" s="133"/>
    </row>
    <row r="48" spans="1:11" ht="13.5" x14ac:dyDescent="0.2">
      <c r="A48" s="48" t="s">
        <v>338</v>
      </c>
      <c r="B48" s="150" t="s">
        <v>316</v>
      </c>
      <c r="C48" s="151"/>
      <c r="D48" s="152"/>
      <c r="E48" s="48" t="s">
        <v>228</v>
      </c>
      <c r="F48" s="48" t="s">
        <v>229</v>
      </c>
      <c r="G48" s="54">
        <v>2179000</v>
      </c>
      <c r="H48" s="134">
        <v>1</v>
      </c>
      <c r="I48" s="54">
        <f t="shared" si="0"/>
        <v>2179</v>
      </c>
      <c r="K48" s="133"/>
    </row>
    <row r="49" spans="1:11" ht="13.5" x14ac:dyDescent="0.2">
      <c r="A49" s="48" t="s">
        <v>339</v>
      </c>
      <c r="B49" s="150" t="s">
        <v>317</v>
      </c>
      <c r="C49" s="151"/>
      <c r="D49" s="152"/>
      <c r="E49" s="48" t="s">
        <v>228</v>
      </c>
      <c r="F49" s="48" t="s">
        <v>229</v>
      </c>
      <c r="G49" s="54">
        <v>545000</v>
      </c>
      <c r="H49" s="134">
        <v>1</v>
      </c>
      <c r="I49" s="54">
        <f t="shared" si="0"/>
        <v>545</v>
      </c>
      <c r="K49" s="133"/>
    </row>
    <row r="50" spans="1:11" ht="13.5" x14ac:dyDescent="0.2">
      <c r="A50" s="48">
        <v>33181190</v>
      </c>
      <c r="B50" s="150" t="s">
        <v>329</v>
      </c>
      <c r="C50" s="151"/>
      <c r="D50" s="152"/>
      <c r="E50" s="48" t="s">
        <v>228</v>
      </c>
      <c r="F50" s="48" t="s">
        <v>229</v>
      </c>
      <c r="G50" s="54">
        <v>2904000</v>
      </c>
      <c r="H50" s="134">
        <v>1</v>
      </c>
      <c r="I50" s="54">
        <f t="shared" si="0"/>
        <v>2904</v>
      </c>
      <c r="K50" s="133"/>
    </row>
    <row r="51" spans="1:11" ht="13.5" x14ac:dyDescent="0.2">
      <c r="A51" s="48">
        <v>33151280</v>
      </c>
      <c r="B51" s="150" t="s">
        <v>328</v>
      </c>
      <c r="C51" s="151"/>
      <c r="D51" s="152"/>
      <c r="E51" s="48" t="s">
        <v>228</v>
      </c>
      <c r="F51" s="48" t="s">
        <v>229</v>
      </c>
      <c r="G51" s="54">
        <v>1141000</v>
      </c>
      <c r="H51" s="134">
        <v>1</v>
      </c>
      <c r="I51" s="54">
        <f t="shared" si="0"/>
        <v>1141</v>
      </c>
      <c r="K51" s="133"/>
    </row>
    <row r="52" spans="1:11" ht="13.5" x14ac:dyDescent="0.2">
      <c r="A52" s="48" t="s">
        <v>340</v>
      </c>
      <c r="B52" s="150" t="s">
        <v>318</v>
      </c>
      <c r="C52" s="151"/>
      <c r="D52" s="152"/>
      <c r="E52" s="48" t="s">
        <v>228</v>
      </c>
      <c r="F52" s="48" t="s">
        <v>229</v>
      </c>
      <c r="G52" s="54">
        <v>494000</v>
      </c>
      <c r="H52" s="134">
        <v>10</v>
      </c>
      <c r="I52" s="54">
        <f t="shared" si="0"/>
        <v>4940</v>
      </c>
      <c r="K52" s="133"/>
    </row>
    <row r="53" spans="1:11" ht="13.5" x14ac:dyDescent="0.2">
      <c r="A53" s="48" t="s">
        <v>341</v>
      </c>
      <c r="B53" s="150" t="s">
        <v>319</v>
      </c>
      <c r="C53" s="151"/>
      <c r="D53" s="152"/>
      <c r="E53" s="48" t="s">
        <v>228</v>
      </c>
      <c r="F53" s="48" t="s">
        <v>229</v>
      </c>
      <c r="G53" s="54">
        <v>11145000</v>
      </c>
      <c r="H53" s="134">
        <v>1</v>
      </c>
      <c r="I53" s="54">
        <f t="shared" si="0"/>
        <v>11145</v>
      </c>
      <c r="K53" s="133"/>
    </row>
    <row r="54" spans="1:11" ht="27" x14ac:dyDescent="0.2">
      <c r="A54" s="48" t="s">
        <v>342</v>
      </c>
      <c r="B54" s="150" t="s">
        <v>320</v>
      </c>
      <c r="C54" s="151"/>
      <c r="D54" s="152"/>
      <c r="E54" s="48" t="s">
        <v>228</v>
      </c>
      <c r="F54" s="48" t="s">
        <v>229</v>
      </c>
      <c r="G54" s="54">
        <v>37000000</v>
      </c>
      <c r="H54" s="134">
        <v>1</v>
      </c>
      <c r="I54" s="54">
        <f t="shared" si="0"/>
        <v>37000</v>
      </c>
      <c r="K54" s="133"/>
    </row>
    <row r="55" spans="1:11" ht="13.5" x14ac:dyDescent="0.2">
      <c r="A55" s="48" t="s">
        <v>343</v>
      </c>
      <c r="B55" s="150" t="s">
        <v>321</v>
      </c>
      <c r="C55" s="151"/>
      <c r="D55" s="152"/>
      <c r="E55" s="48" t="s">
        <v>228</v>
      </c>
      <c r="F55" s="48" t="s">
        <v>229</v>
      </c>
      <c r="G55" s="54">
        <v>357000</v>
      </c>
      <c r="H55" s="134">
        <v>5</v>
      </c>
      <c r="I55" s="54">
        <f t="shared" si="0"/>
        <v>1785</v>
      </c>
      <c r="K55" s="133"/>
    </row>
    <row r="56" spans="1:11" ht="13.5" x14ac:dyDescent="0.2">
      <c r="A56" s="48" t="s">
        <v>344</v>
      </c>
      <c r="B56" s="150" t="s">
        <v>326</v>
      </c>
      <c r="C56" s="151"/>
      <c r="D56" s="152"/>
      <c r="E56" s="48" t="s">
        <v>228</v>
      </c>
      <c r="F56" s="48" t="s">
        <v>229</v>
      </c>
      <c r="G56" s="54">
        <v>1712000</v>
      </c>
      <c r="H56" s="134">
        <v>3</v>
      </c>
      <c r="I56" s="54">
        <f t="shared" si="0"/>
        <v>5136</v>
      </c>
      <c r="K56" s="133"/>
    </row>
    <row r="57" spans="1:11" ht="13.5" x14ac:dyDescent="0.2">
      <c r="A57" s="48">
        <v>31521510</v>
      </c>
      <c r="B57" s="150" t="s">
        <v>307</v>
      </c>
      <c r="C57" s="151"/>
      <c r="D57" s="152"/>
      <c r="E57" s="48" t="s">
        <v>228</v>
      </c>
      <c r="F57" s="48" t="s">
        <v>229</v>
      </c>
      <c r="G57" s="54">
        <v>3229000</v>
      </c>
      <c r="H57" s="134">
        <v>2</v>
      </c>
      <c r="I57" s="54">
        <f t="shared" si="0"/>
        <v>6458</v>
      </c>
      <c r="K57" s="133"/>
    </row>
    <row r="58" spans="1:11" ht="13.5" x14ac:dyDescent="0.2">
      <c r="A58" s="48">
        <v>31521510</v>
      </c>
      <c r="B58" s="150" t="s">
        <v>307</v>
      </c>
      <c r="C58" s="151"/>
      <c r="D58" s="152"/>
      <c r="E58" s="48" t="s">
        <v>228</v>
      </c>
      <c r="F58" s="48" t="s">
        <v>229</v>
      </c>
      <c r="G58" s="54">
        <v>2179000</v>
      </c>
      <c r="H58" s="134">
        <v>1</v>
      </c>
      <c r="I58" s="54">
        <f t="shared" si="0"/>
        <v>2179</v>
      </c>
      <c r="K58" s="133"/>
    </row>
    <row r="59" spans="1:11" ht="13.5" x14ac:dyDescent="0.2">
      <c r="A59" s="48">
        <v>33191220</v>
      </c>
      <c r="B59" s="150" t="s">
        <v>312</v>
      </c>
      <c r="C59" s="151"/>
      <c r="D59" s="152"/>
      <c r="E59" s="48" t="s">
        <v>228</v>
      </c>
      <c r="F59" s="48" t="s">
        <v>229</v>
      </c>
      <c r="G59" s="54">
        <v>4315000</v>
      </c>
      <c r="H59" s="134">
        <v>1</v>
      </c>
      <c r="I59" s="54">
        <f t="shared" si="0"/>
        <v>4315</v>
      </c>
      <c r="K59" s="133"/>
    </row>
    <row r="60" spans="1:11" ht="13.5" x14ac:dyDescent="0.2">
      <c r="A60" s="48">
        <v>33191220</v>
      </c>
      <c r="B60" s="150" t="s">
        <v>312</v>
      </c>
      <c r="C60" s="151"/>
      <c r="D60" s="152"/>
      <c r="E60" s="48" t="s">
        <v>228</v>
      </c>
      <c r="F60" s="48" t="s">
        <v>229</v>
      </c>
      <c r="G60" s="54">
        <v>3385000</v>
      </c>
      <c r="H60" s="134">
        <v>1</v>
      </c>
      <c r="I60" s="54">
        <f t="shared" si="0"/>
        <v>3385</v>
      </c>
      <c r="K60" s="133"/>
    </row>
    <row r="61" spans="1:11" ht="13.5" x14ac:dyDescent="0.2">
      <c r="A61" s="48" t="s">
        <v>345</v>
      </c>
      <c r="B61" s="150" t="s">
        <v>324</v>
      </c>
      <c r="C61" s="151"/>
      <c r="D61" s="152"/>
      <c r="E61" s="48" t="s">
        <v>228</v>
      </c>
      <c r="F61" s="48" t="s">
        <v>229</v>
      </c>
      <c r="G61" s="54">
        <v>12185000</v>
      </c>
      <c r="H61" s="134">
        <v>2</v>
      </c>
      <c r="I61" s="54">
        <f t="shared" si="0"/>
        <v>24370</v>
      </c>
      <c r="K61" s="133"/>
    </row>
    <row r="62" spans="1:11" ht="13.5" x14ac:dyDescent="0.2">
      <c r="A62" s="48">
        <v>33171700</v>
      </c>
      <c r="B62" s="150" t="s">
        <v>327</v>
      </c>
      <c r="C62" s="151"/>
      <c r="D62" s="152"/>
      <c r="E62" s="48" t="s">
        <v>228</v>
      </c>
      <c r="F62" s="48" t="s">
        <v>229</v>
      </c>
      <c r="G62" s="54">
        <v>13500000</v>
      </c>
      <c r="H62" s="134">
        <v>2</v>
      </c>
      <c r="I62" s="54">
        <f t="shared" si="0"/>
        <v>27000</v>
      </c>
      <c r="K62" s="133"/>
    </row>
    <row r="63" spans="1:11" ht="13.5" x14ac:dyDescent="0.2">
      <c r="A63" s="48" t="s">
        <v>347</v>
      </c>
      <c r="B63" s="150" t="s">
        <v>346</v>
      </c>
      <c r="C63" s="151"/>
      <c r="D63" s="152"/>
      <c r="E63" s="48" t="s">
        <v>228</v>
      </c>
      <c r="F63" s="48" t="s">
        <v>229</v>
      </c>
      <c r="G63" s="54">
        <v>5192710</v>
      </c>
      <c r="H63" s="134">
        <v>1</v>
      </c>
      <c r="I63" s="54">
        <f t="shared" si="0"/>
        <v>5192.71</v>
      </c>
      <c r="K63" s="133"/>
    </row>
    <row r="64" spans="1:11" ht="13.5" x14ac:dyDescent="0.2">
      <c r="A64" s="48" t="s">
        <v>356</v>
      </c>
      <c r="B64" s="150" t="s">
        <v>348</v>
      </c>
      <c r="C64" s="151"/>
      <c r="D64" s="152"/>
      <c r="E64" s="48" t="s">
        <v>228</v>
      </c>
      <c r="F64" s="48" t="s">
        <v>229</v>
      </c>
      <c r="G64" s="54">
        <v>170000000</v>
      </c>
      <c r="H64" s="134">
        <v>1</v>
      </c>
      <c r="I64" s="54">
        <f t="shared" si="0"/>
        <v>170000</v>
      </c>
      <c r="K64" s="133"/>
    </row>
    <row r="65" spans="1:11" ht="13.5" x14ac:dyDescent="0.2">
      <c r="A65" s="48" t="s">
        <v>357</v>
      </c>
      <c r="B65" s="150" t="s">
        <v>349</v>
      </c>
      <c r="C65" s="151"/>
      <c r="D65" s="152"/>
      <c r="E65" s="48" t="s">
        <v>228</v>
      </c>
      <c r="F65" s="48" t="s">
        <v>229</v>
      </c>
      <c r="G65" s="54">
        <v>110000000</v>
      </c>
      <c r="H65" s="134">
        <v>1</v>
      </c>
      <c r="I65" s="54">
        <f t="shared" si="0"/>
        <v>110000</v>
      </c>
      <c r="K65" s="133"/>
    </row>
    <row r="66" spans="1:11" ht="13.5" x14ac:dyDescent="0.2">
      <c r="A66" s="48" t="s">
        <v>358</v>
      </c>
      <c r="B66" s="150" t="s">
        <v>301</v>
      </c>
      <c r="C66" s="151"/>
      <c r="D66" s="152"/>
      <c r="E66" s="48" t="s">
        <v>228</v>
      </c>
      <c r="F66" s="48" t="s">
        <v>229</v>
      </c>
      <c r="G66" s="54">
        <v>45000000</v>
      </c>
      <c r="H66" s="134">
        <v>1</v>
      </c>
      <c r="I66" s="54">
        <f t="shared" si="0"/>
        <v>45000</v>
      </c>
      <c r="K66" s="133"/>
    </row>
    <row r="67" spans="1:11" ht="13.5" x14ac:dyDescent="0.2">
      <c r="A67" s="48" t="s">
        <v>359</v>
      </c>
      <c r="B67" s="150" t="s">
        <v>350</v>
      </c>
      <c r="C67" s="151"/>
      <c r="D67" s="152"/>
      <c r="E67" s="48" t="s">
        <v>228</v>
      </c>
      <c r="F67" s="48" t="s">
        <v>229</v>
      </c>
      <c r="G67" s="54">
        <v>13000000</v>
      </c>
      <c r="H67" s="134">
        <v>1</v>
      </c>
      <c r="I67" s="54">
        <f t="shared" si="0"/>
        <v>13000</v>
      </c>
      <c r="K67" s="133"/>
    </row>
    <row r="68" spans="1:11" ht="13.5" x14ac:dyDescent="0.2">
      <c r="A68" s="48">
        <v>33141174</v>
      </c>
      <c r="B68" s="150" t="s">
        <v>351</v>
      </c>
      <c r="C68" s="151"/>
      <c r="D68" s="152"/>
      <c r="E68" s="48" t="s">
        <v>228</v>
      </c>
      <c r="F68" s="48" t="s">
        <v>229</v>
      </c>
      <c r="G68" s="54">
        <v>70000000</v>
      </c>
      <c r="H68" s="134">
        <v>1</v>
      </c>
      <c r="I68" s="54">
        <f t="shared" si="0"/>
        <v>70000</v>
      </c>
      <c r="K68" s="133"/>
    </row>
    <row r="69" spans="1:11" ht="13.5" x14ac:dyDescent="0.2">
      <c r="A69" s="48" t="s">
        <v>360</v>
      </c>
      <c r="B69" s="150" t="s">
        <v>352</v>
      </c>
      <c r="C69" s="151"/>
      <c r="D69" s="152"/>
      <c r="E69" s="48" t="s">
        <v>228</v>
      </c>
      <c r="F69" s="48" t="s">
        <v>229</v>
      </c>
      <c r="G69" s="54">
        <v>20000000</v>
      </c>
      <c r="H69" s="134">
        <v>1</v>
      </c>
      <c r="I69" s="54">
        <f t="shared" si="0"/>
        <v>20000</v>
      </c>
      <c r="K69" s="133"/>
    </row>
    <row r="70" spans="1:11" ht="13.5" x14ac:dyDescent="0.2">
      <c r="A70" s="48" t="s">
        <v>361</v>
      </c>
      <c r="B70" s="150" t="s">
        <v>353</v>
      </c>
      <c r="C70" s="151"/>
      <c r="D70" s="152"/>
      <c r="E70" s="48" t="s">
        <v>228</v>
      </c>
      <c r="F70" s="48" t="s">
        <v>229</v>
      </c>
      <c r="G70" s="54">
        <v>40000000</v>
      </c>
      <c r="H70" s="134">
        <v>1</v>
      </c>
      <c r="I70" s="54">
        <f t="shared" si="0"/>
        <v>40000</v>
      </c>
      <c r="K70" s="133"/>
    </row>
    <row r="71" spans="1:11" ht="13.5" x14ac:dyDescent="0.2">
      <c r="A71" s="48">
        <v>33141224</v>
      </c>
      <c r="B71" s="150" t="s">
        <v>316</v>
      </c>
      <c r="C71" s="151"/>
      <c r="D71" s="152"/>
      <c r="E71" s="48" t="s">
        <v>228</v>
      </c>
      <c r="F71" s="48" t="s">
        <v>229</v>
      </c>
      <c r="G71" s="54">
        <v>15000000</v>
      </c>
      <c r="H71" s="134">
        <v>1</v>
      </c>
      <c r="I71" s="54">
        <f t="shared" si="0"/>
        <v>15000</v>
      </c>
      <c r="K71" s="133"/>
    </row>
    <row r="72" spans="1:11" ht="13.5" x14ac:dyDescent="0.2">
      <c r="A72" s="48">
        <v>33171700</v>
      </c>
      <c r="B72" s="150" t="s">
        <v>327</v>
      </c>
      <c r="C72" s="151"/>
      <c r="D72" s="152"/>
      <c r="E72" s="48" t="s">
        <v>228</v>
      </c>
      <c r="F72" s="48" t="s">
        <v>229</v>
      </c>
      <c r="G72" s="54">
        <v>35000000</v>
      </c>
      <c r="H72" s="134">
        <v>1</v>
      </c>
      <c r="I72" s="54">
        <f t="shared" si="0"/>
        <v>35000</v>
      </c>
      <c r="K72" s="133"/>
    </row>
    <row r="73" spans="1:11" ht="13.5" x14ac:dyDescent="0.2">
      <c r="A73" s="48">
        <v>33111360</v>
      </c>
      <c r="B73" s="150" t="s">
        <v>301</v>
      </c>
      <c r="C73" s="151"/>
      <c r="D73" s="152"/>
      <c r="E73" s="48" t="s">
        <v>228</v>
      </c>
      <c r="F73" s="48" t="s">
        <v>229</v>
      </c>
      <c r="G73" s="54">
        <v>30000000</v>
      </c>
      <c r="H73" s="134">
        <v>1</v>
      </c>
      <c r="I73" s="54">
        <f t="shared" si="0"/>
        <v>30000</v>
      </c>
      <c r="K73" s="133"/>
    </row>
    <row r="74" spans="1:11" ht="13.5" x14ac:dyDescent="0.2">
      <c r="A74" s="48">
        <v>33111100</v>
      </c>
      <c r="B74" s="150" t="s">
        <v>300</v>
      </c>
      <c r="C74" s="151"/>
      <c r="D74" s="152"/>
      <c r="E74" s="48" t="s">
        <v>228</v>
      </c>
      <c r="F74" s="48" t="s">
        <v>229</v>
      </c>
      <c r="G74" s="54">
        <v>60000000</v>
      </c>
      <c r="H74" s="134">
        <v>1</v>
      </c>
      <c r="I74" s="54">
        <f t="shared" si="0"/>
        <v>60000</v>
      </c>
      <c r="K74" s="133"/>
    </row>
    <row r="75" spans="1:11" ht="13.5" x14ac:dyDescent="0.2">
      <c r="A75" s="48" t="s">
        <v>362</v>
      </c>
      <c r="B75" s="150" t="s">
        <v>354</v>
      </c>
      <c r="C75" s="151"/>
      <c r="D75" s="152"/>
      <c r="E75" s="48" t="s">
        <v>228</v>
      </c>
      <c r="F75" s="48" t="s">
        <v>229</v>
      </c>
      <c r="G75" s="54">
        <v>1666666.6666666667</v>
      </c>
      <c r="H75" s="134">
        <v>3</v>
      </c>
      <c r="I75" s="54">
        <f t="shared" si="0"/>
        <v>5000</v>
      </c>
      <c r="K75" s="133"/>
    </row>
    <row r="76" spans="1:11" ht="13.5" x14ac:dyDescent="0.2">
      <c r="A76" s="48" t="s">
        <v>363</v>
      </c>
      <c r="B76" s="150" t="s">
        <v>350</v>
      </c>
      <c r="C76" s="151"/>
      <c r="D76" s="152"/>
      <c r="E76" s="48" t="s">
        <v>228</v>
      </c>
      <c r="F76" s="48" t="s">
        <v>229</v>
      </c>
      <c r="G76" s="54">
        <v>1666666.6666666667</v>
      </c>
      <c r="H76" s="134">
        <v>3</v>
      </c>
      <c r="I76" s="54">
        <f t="shared" si="0"/>
        <v>5000</v>
      </c>
      <c r="K76" s="133"/>
    </row>
    <row r="77" spans="1:11" ht="27" x14ac:dyDescent="0.2">
      <c r="A77" s="48" t="s">
        <v>364</v>
      </c>
      <c r="B77" s="150" t="s">
        <v>355</v>
      </c>
      <c r="C77" s="151"/>
      <c r="D77" s="152"/>
      <c r="E77" s="48" t="s">
        <v>228</v>
      </c>
      <c r="F77" s="48" t="s">
        <v>229</v>
      </c>
      <c r="G77" s="54">
        <v>600000000</v>
      </c>
      <c r="H77" s="134">
        <v>1</v>
      </c>
      <c r="I77" s="54">
        <f t="shared" si="0"/>
        <v>600000</v>
      </c>
      <c r="K77" s="133"/>
    </row>
    <row r="78" spans="1:11" ht="13.5" x14ac:dyDescent="0.2">
      <c r="A78" s="48">
        <v>33111180</v>
      </c>
      <c r="B78" s="150" t="s">
        <v>365</v>
      </c>
      <c r="C78" s="151"/>
      <c r="D78" s="152"/>
      <c r="E78" s="48" t="s">
        <v>228</v>
      </c>
      <c r="F78" s="48" t="s">
        <v>229</v>
      </c>
      <c r="G78" s="54">
        <v>200000000</v>
      </c>
      <c r="H78" s="134">
        <v>1</v>
      </c>
      <c r="I78" s="54">
        <f t="shared" si="0"/>
        <v>200000</v>
      </c>
      <c r="K78" s="133"/>
    </row>
    <row r="79" spans="1:11" ht="13.5" x14ac:dyDescent="0.2">
      <c r="A79" s="48" t="s">
        <v>343</v>
      </c>
      <c r="B79" s="150" t="s">
        <v>366</v>
      </c>
      <c r="C79" s="151"/>
      <c r="D79" s="152"/>
      <c r="E79" s="48" t="s">
        <v>228</v>
      </c>
      <c r="F79" s="48" t="s">
        <v>229</v>
      </c>
      <c r="G79" s="54">
        <v>9700000</v>
      </c>
      <c r="H79" s="134">
        <v>1</v>
      </c>
      <c r="I79" s="54">
        <f t="shared" si="0"/>
        <v>9700</v>
      </c>
      <c r="K79" s="133"/>
    </row>
    <row r="80" spans="1:11" ht="13.5" x14ac:dyDescent="0.2">
      <c r="A80" s="48" t="s">
        <v>370</v>
      </c>
      <c r="B80" s="150" t="s">
        <v>367</v>
      </c>
      <c r="C80" s="151"/>
      <c r="D80" s="152"/>
      <c r="E80" s="48" t="s">
        <v>228</v>
      </c>
      <c r="F80" s="48" t="s">
        <v>229</v>
      </c>
      <c r="G80" s="54">
        <v>145500000</v>
      </c>
      <c r="H80" s="134">
        <v>1</v>
      </c>
      <c r="I80" s="54">
        <f t="shared" si="0"/>
        <v>145500</v>
      </c>
      <c r="K80" s="133"/>
    </row>
    <row r="81" spans="1:11" ht="13.5" x14ac:dyDescent="0.2">
      <c r="A81" s="48" t="s">
        <v>370</v>
      </c>
      <c r="B81" s="150" t="s">
        <v>367</v>
      </c>
      <c r="C81" s="151"/>
      <c r="D81" s="152"/>
      <c r="E81" s="48" t="s">
        <v>228</v>
      </c>
      <c r="F81" s="48" t="s">
        <v>229</v>
      </c>
      <c r="G81" s="54">
        <v>12125000</v>
      </c>
      <c r="H81" s="134">
        <v>1</v>
      </c>
      <c r="I81" s="54">
        <f t="shared" si="0"/>
        <v>12125</v>
      </c>
      <c r="K81" s="133"/>
    </row>
    <row r="82" spans="1:11" ht="13.5" x14ac:dyDescent="0.2">
      <c r="A82" s="48" t="s">
        <v>371</v>
      </c>
      <c r="B82" s="150" t="s">
        <v>368</v>
      </c>
      <c r="C82" s="151"/>
      <c r="D82" s="152"/>
      <c r="E82" s="48" t="s">
        <v>228</v>
      </c>
      <c r="F82" s="48" t="s">
        <v>229</v>
      </c>
      <c r="G82" s="54">
        <v>29100000</v>
      </c>
      <c r="H82" s="134">
        <v>1</v>
      </c>
      <c r="I82" s="54">
        <f t="shared" si="0"/>
        <v>29100</v>
      </c>
      <c r="K82" s="133"/>
    </row>
    <row r="83" spans="1:11" ht="13.5" x14ac:dyDescent="0.2">
      <c r="A83" s="48" t="s">
        <v>372</v>
      </c>
      <c r="B83" s="150" t="s">
        <v>369</v>
      </c>
      <c r="C83" s="151"/>
      <c r="D83" s="152"/>
      <c r="E83" s="48" t="s">
        <v>228</v>
      </c>
      <c r="F83" s="48" t="s">
        <v>229</v>
      </c>
      <c r="G83" s="54">
        <v>10670000</v>
      </c>
      <c r="H83" s="134">
        <v>1</v>
      </c>
      <c r="I83" s="54">
        <f t="shared" si="0"/>
        <v>10670</v>
      </c>
      <c r="K83" s="133"/>
    </row>
    <row r="84" spans="1:11" ht="13.5" x14ac:dyDescent="0.2">
      <c r="A84" s="48">
        <v>33191220</v>
      </c>
      <c r="B84" s="150" t="s">
        <v>323</v>
      </c>
      <c r="C84" s="151"/>
      <c r="D84" s="152"/>
      <c r="E84" s="48" t="s">
        <v>228</v>
      </c>
      <c r="F84" s="48" t="s">
        <v>229</v>
      </c>
      <c r="G84" s="54">
        <v>19400000</v>
      </c>
      <c r="H84" s="134">
        <v>1</v>
      </c>
      <c r="I84" s="54">
        <f t="shared" si="0"/>
        <v>19400</v>
      </c>
      <c r="K84" s="133"/>
    </row>
    <row r="85" spans="1:11" ht="13.5" x14ac:dyDescent="0.2">
      <c r="A85" s="48">
        <v>31521510</v>
      </c>
      <c r="B85" s="150" t="s">
        <v>322</v>
      </c>
      <c r="C85" s="151"/>
      <c r="D85" s="152"/>
      <c r="E85" s="48" t="s">
        <v>228</v>
      </c>
      <c r="F85" s="48" t="s">
        <v>229</v>
      </c>
      <c r="G85" s="54">
        <v>7275000</v>
      </c>
      <c r="H85" s="134">
        <v>2</v>
      </c>
      <c r="I85" s="54">
        <f t="shared" si="0"/>
        <v>14550</v>
      </c>
      <c r="K85" s="133"/>
    </row>
    <row r="86" spans="1:11" ht="13.5" x14ac:dyDescent="0.2">
      <c r="A86" s="48" t="s">
        <v>370</v>
      </c>
      <c r="B86" s="150" t="s">
        <v>367</v>
      </c>
      <c r="C86" s="151"/>
      <c r="D86" s="152"/>
      <c r="E86" s="48" t="s">
        <v>228</v>
      </c>
      <c r="F86" s="48" t="s">
        <v>229</v>
      </c>
      <c r="G86" s="54">
        <v>33950000</v>
      </c>
      <c r="H86" s="134">
        <v>1</v>
      </c>
      <c r="I86" s="54">
        <f t="shared" si="0"/>
        <v>33950</v>
      </c>
      <c r="K86" s="133"/>
    </row>
    <row r="87" spans="1:11" ht="13.5" x14ac:dyDescent="0.2">
      <c r="A87" s="48" t="s">
        <v>370</v>
      </c>
      <c r="B87" s="150" t="s">
        <v>367</v>
      </c>
      <c r="C87" s="151"/>
      <c r="D87" s="152"/>
      <c r="E87" s="48" t="s">
        <v>228</v>
      </c>
      <c r="F87" s="48" t="s">
        <v>229</v>
      </c>
      <c r="G87" s="54">
        <v>9700000</v>
      </c>
      <c r="H87" s="134">
        <v>1</v>
      </c>
      <c r="I87" s="54">
        <f t="shared" si="0"/>
        <v>9700</v>
      </c>
      <c r="K87" s="133"/>
    </row>
    <row r="88" spans="1:11" ht="13.5" x14ac:dyDescent="0.2">
      <c r="A88" s="48" t="s">
        <v>370</v>
      </c>
      <c r="B88" s="150" t="s">
        <v>367</v>
      </c>
      <c r="C88" s="151"/>
      <c r="D88" s="152"/>
      <c r="E88" s="48" t="s">
        <v>228</v>
      </c>
      <c r="F88" s="48" t="s">
        <v>229</v>
      </c>
      <c r="G88" s="54">
        <v>7275000</v>
      </c>
      <c r="H88" s="134">
        <v>1</v>
      </c>
      <c r="I88" s="54">
        <f t="shared" si="0"/>
        <v>7275</v>
      </c>
      <c r="K88" s="133"/>
    </row>
    <row r="89" spans="1:11" ht="13.5" x14ac:dyDescent="0.2">
      <c r="A89" s="48" t="s">
        <v>370</v>
      </c>
      <c r="B89" s="150" t="s">
        <v>367</v>
      </c>
      <c r="C89" s="151"/>
      <c r="D89" s="152"/>
      <c r="E89" s="48" t="s">
        <v>228</v>
      </c>
      <c r="F89" s="48" t="s">
        <v>229</v>
      </c>
      <c r="G89" s="54">
        <v>2425000</v>
      </c>
      <c r="H89" s="134">
        <v>1</v>
      </c>
      <c r="I89" s="54">
        <f t="shared" si="0"/>
        <v>2425</v>
      </c>
      <c r="K89" s="133"/>
    </row>
    <row r="90" spans="1:11" ht="13.5" x14ac:dyDescent="0.2">
      <c r="A90" s="48" t="s">
        <v>370</v>
      </c>
      <c r="B90" s="150" t="s">
        <v>367</v>
      </c>
      <c r="C90" s="151"/>
      <c r="D90" s="152"/>
      <c r="E90" s="48" t="s">
        <v>228</v>
      </c>
      <c r="F90" s="48" t="s">
        <v>229</v>
      </c>
      <c r="G90" s="54">
        <v>1455000</v>
      </c>
      <c r="H90" s="134">
        <v>1</v>
      </c>
      <c r="I90" s="54">
        <f t="shared" si="0"/>
        <v>1455</v>
      </c>
      <c r="K90" s="133"/>
    </row>
    <row r="91" spans="1:11" ht="13.5" x14ac:dyDescent="0.2">
      <c r="A91" s="48" t="s">
        <v>370</v>
      </c>
      <c r="B91" s="150" t="s">
        <v>367</v>
      </c>
      <c r="C91" s="151"/>
      <c r="D91" s="152"/>
      <c r="E91" s="48" t="s">
        <v>228</v>
      </c>
      <c r="F91" s="48" t="s">
        <v>229</v>
      </c>
      <c r="G91" s="54">
        <v>2425000</v>
      </c>
      <c r="H91" s="134">
        <v>1</v>
      </c>
      <c r="I91" s="54">
        <f t="shared" si="0"/>
        <v>2425</v>
      </c>
      <c r="K91" s="133"/>
    </row>
    <row r="92" spans="1:11" ht="13.5" x14ac:dyDescent="0.2">
      <c r="A92" s="48" t="s">
        <v>373</v>
      </c>
      <c r="B92" s="150" t="s">
        <v>325</v>
      </c>
      <c r="C92" s="151"/>
      <c r="D92" s="152"/>
      <c r="E92" s="48" t="s">
        <v>228</v>
      </c>
      <c r="F92" s="48" t="s">
        <v>229</v>
      </c>
      <c r="G92" s="54">
        <v>19400000</v>
      </c>
      <c r="H92" s="134">
        <v>1</v>
      </c>
      <c r="I92" s="54">
        <f t="shared" si="0"/>
        <v>19400</v>
      </c>
      <c r="K92" s="133"/>
    </row>
    <row r="93" spans="1:11" ht="13.5" x14ac:dyDescent="0.2">
      <c r="A93" s="48">
        <v>33111360</v>
      </c>
      <c r="B93" s="150" t="s">
        <v>296</v>
      </c>
      <c r="C93" s="151"/>
      <c r="D93" s="152"/>
      <c r="E93" s="48" t="s">
        <v>228</v>
      </c>
      <c r="F93" s="48" t="s">
        <v>229</v>
      </c>
      <c r="G93" s="54">
        <v>21825000</v>
      </c>
      <c r="H93" s="134">
        <v>1</v>
      </c>
      <c r="I93" s="54">
        <f t="shared" si="0"/>
        <v>21825</v>
      </c>
      <c r="K93" s="133"/>
    </row>
    <row r="94" spans="1:11" ht="13.5" x14ac:dyDescent="0.2">
      <c r="A94" s="48">
        <v>33191130</v>
      </c>
      <c r="B94" s="150" t="s">
        <v>374</v>
      </c>
      <c r="C94" s="151"/>
      <c r="D94" s="152"/>
      <c r="E94" s="48" t="s">
        <v>230</v>
      </c>
      <c r="F94" s="48" t="s">
        <v>229</v>
      </c>
      <c r="G94" s="54">
        <v>251000</v>
      </c>
      <c r="H94" s="134">
        <v>25</v>
      </c>
      <c r="I94" s="54">
        <f>G94*H94/1000</f>
        <v>6275</v>
      </c>
      <c r="K94" s="133"/>
    </row>
    <row r="95" spans="1:11" ht="13.5" x14ac:dyDescent="0.2">
      <c r="A95" s="48">
        <v>33191130</v>
      </c>
      <c r="B95" s="150" t="s">
        <v>374</v>
      </c>
      <c r="C95" s="151"/>
      <c r="D95" s="152"/>
      <c r="E95" s="48" t="s">
        <v>230</v>
      </c>
      <c r="F95" s="48" t="s">
        <v>229</v>
      </c>
      <c r="G95" s="54">
        <v>532000</v>
      </c>
      <c r="H95" s="134">
        <v>10</v>
      </c>
      <c r="I95" s="54">
        <f t="shared" ref="I95:I134" si="1">G95*H95/1000</f>
        <v>5320</v>
      </c>
      <c r="K95" s="133"/>
    </row>
    <row r="96" spans="1:11" ht="13.5" x14ac:dyDescent="0.2">
      <c r="A96" s="48">
        <v>33191130</v>
      </c>
      <c r="B96" s="150" t="s">
        <v>374</v>
      </c>
      <c r="C96" s="151"/>
      <c r="D96" s="152"/>
      <c r="E96" s="48" t="s">
        <v>230</v>
      </c>
      <c r="F96" s="48" t="s">
        <v>229</v>
      </c>
      <c r="G96" s="54">
        <v>121000</v>
      </c>
      <c r="H96" s="134">
        <v>8</v>
      </c>
      <c r="I96" s="54">
        <f t="shared" si="1"/>
        <v>968</v>
      </c>
      <c r="K96" s="133"/>
    </row>
    <row r="97" spans="1:11" ht="13.5" x14ac:dyDescent="0.2">
      <c r="A97" s="48">
        <v>39141120</v>
      </c>
      <c r="B97" s="150" t="s">
        <v>375</v>
      </c>
      <c r="C97" s="151"/>
      <c r="D97" s="152"/>
      <c r="E97" s="48" t="s">
        <v>230</v>
      </c>
      <c r="F97" s="48" t="s">
        <v>229</v>
      </c>
      <c r="G97" s="54">
        <v>43600</v>
      </c>
      <c r="H97" s="134">
        <v>40</v>
      </c>
      <c r="I97" s="54">
        <f t="shared" si="1"/>
        <v>1744</v>
      </c>
      <c r="K97" s="133"/>
    </row>
    <row r="98" spans="1:11" ht="13.5" x14ac:dyDescent="0.2">
      <c r="A98" s="48">
        <v>33191200</v>
      </c>
      <c r="B98" s="150" t="s">
        <v>376</v>
      </c>
      <c r="C98" s="151"/>
      <c r="D98" s="152"/>
      <c r="E98" s="48" t="s">
        <v>230</v>
      </c>
      <c r="F98" s="48" t="s">
        <v>229</v>
      </c>
      <c r="G98" s="54">
        <v>45880</v>
      </c>
      <c r="H98" s="134">
        <v>30</v>
      </c>
      <c r="I98" s="54">
        <f t="shared" si="1"/>
        <v>1376.4</v>
      </c>
      <c r="K98" s="133"/>
    </row>
    <row r="99" spans="1:11" ht="13.5" x14ac:dyDescent="0.2">
      <c r="A99" s="48">
        <v>33191350</v>
      </c>
      <c r="B99" s="150" t="s">
        <v>377</v>
      </c>
      <c r="C99" s="151"/>
      <c r="D99" s="152"/>
      <c r="E99" s="48" t="s">
        <v>230</v>
      </c>
      <c r="F99" s="48" t="s">
        <v>229</v>
      </c>
      <c r="G99" s="54">
        <v>296000</v>
      </c>
      <c r="H99" s="134">
        <v>3</v>
      </c>
      <c r="I99" s="54">
        <f t="shared" si="1"/>
        <v>888</v>
      </c>
      <c r="K99" s="133"/>
    </row>
    <row r="100" spans="1:11" ht="13.5" x14ac:dyDescent="0.2">
      <c r="A100" s="48">
        <v>33191350</v>
      </c>
      <c r="B100" s="150" t="s">
        <v>377</v>
      </c>
      <c r="C100" s="151"/>
      <c r="D100" s="152"/>
      <c r="E100" s="48" t="s">
        <v>230</v>
      </c>
      <c r="F100" s="48" t="s">
        <v>229</v>
      </c>
      <c r="G100" s="54">
        <v>41000</v>
      </c>
      <c r="H100" s="134">
        <v>2</v>
      </c>
      <c r="I100" s="54">
        <f t="shared" si="1"/>
        <v>82</v>
      </c>
      <c r="K100" s="133"/>
    </row>
    <row r="101" spans="1:11" ht="13.5" x14ac:dyDescent="0.2">
      <c r="A101" s="48">
        <v>33191350</v>
      </c>
      <c r="B101" s="150" t="s">
        <v>377</v>
      </c>
      <c r="C101" s="151"/>
      <c r="D101" s="152"/>
      <c r="E101" s="48" t="s">
        <v>230</v>
      </c>
      <c r="F101" s="48" t="s">
        <v>229</v>
      </c>
      <c r="G101" s="54">
        <v>101000</v>
      </c>
      <c r="H101" s="134">
        <v>4</v>
      </c>
      <c r="I101" s="54">
        <f t="shared" si="1"/>
        <v>404</v>
      </c>
      <c r="K101" s="133"/>
    </row>
    <row r="102" spans="1:11" ht="13.5" x14ac:dyDescent="0.2">
      <c r="A102" s="48" t="s">
        <v>398</v>
      </c>
      <c r="B102" s="150" t="s">
        <v>378</v>
      </c>
      <c r="C102" s="151"/>
      <c r="D102" s="152"/>
      <c r="E102" s="48" t="s">
        <v>230</v>
      </c>
      <c r="F102" s="48" t="s">
        <v>229</v>
      </c>
      <c r="G102" s="54">
        <v>43440</v>
      </c>
      <c r="H102" s="134">
        <v>15</v>
      </c>
      <c r="I102" s="54">
        <f t="shared" si="1"/>
        <v>651.6</v>
      </c>
      <c r="K102" s="133"/>
    </row>
    <row r="103" spans="1:11" ht="13.5" x14ac:dyDescent="0.2">
      <c r="A103" s="48" t="s">
        <v>399</v>
      </c>
      <c r="B103" s="150" t="s">
        <v>379</v>
      </c>
      <c r="C103" s="151"/>
      <c r="D103" s="152"/>
      <c r="E103" s="48" t="s">
        <v>230</v>
      </c>
      <c r="F103" s="48" t="s">
        <v>229</v>
      </c>
      <c r="G103" s="54">
        <v>30000</v>
      </c>
      <c r="H103" s="134">
        <v>13</v>
      </c>
      <c r="I103" s="54">
        <f t="shared" si="1"/>
        <v>390</v>
      </c>
      <c r="K103" s="133"/>
    </row>
    <row r="104" spans="1:11" ht="13.5" x14ac:dyDescent="0.2">
      <c r="A104" s="48">
        <v>38431730</v>
      </c>
      <c r="B104" s="150" t="s">
        <v>380</v>
      </c>
      <c r="C104" s="151"/>
      <c r="D104" s="152"/>
      <c r="E104" s="48" t="s">
        <v>230</v>
      </c>
      <c r="F104" s="48" t="s">
        <v>229</v>
      </c>
      <c r="G104" s="54">
        <v>15100</v>
      </c>
      <c r="H104" s="134">
        <v>20</v>
      </c>
      <c r="I104" s="54">
        <f t="shared" si="1"/>
        <v>302</v>
      </c>
      <c r="K104" s="133"/>
    </row>
    <row r="105" spans="1:11" ht="13.5" x14ac:dyDescent="0.2">
      <c r="A105" s="48">
        <v>33191180</v>
      </c>
      <c r="B105" s="150" t="s">
        <v>381</v>
      </c>
      <c r="C105" s="151"/>
      <c r="D105" s="152"/>
      <c r="E105" s="48" t="s">
        <v>230</v>
      </c>
      <c r="F105" s="48" t="s">
        <v>229</v>
      </c>
      <c r="G105" s="54">
        <v>82200</v>
      </c>
      <c r="H105" s="134">
        <v>14</v>
      </c>
      <c r="I105" s="54">
        <f t="shared" si="1"/>
        <v>1150.8</v>
      </c>
      <c r="K105" s="133"/>
    </row>
    <row r="106" spans="1:11" ht="13.5" x14ac:dyDescent="0.2">
      <c r="A106" s="48">
        <v>33191200</v>
      </c>
      <c r="B106" s="150" t="s">
        <v>376</v>
      </c>
      <c r="C106" s="151"/>
      <c r="D106" s="152"/>
      <c r="E106" s="48" t="s">
        <v>230</v>
      </c>
      <c r="F106" s="48" t="s">
        <v>229</v>
      </c>
      <c r="G106" s="54">
        <v>106400</v>
      </c>
      <c r="H106" s="134">
        <v>7</v>
      </c>
      <c r="I106" s="54">
        <f t="shared" si="1"/>
        <v>744.8</v>
      </c>
      <c r="K106" s="133"/>
    </row>
    <row r="107" spans="1:11" ht="13.5" x14ac:dyDescent="0.2">
      <c r="A107" s="48">
        <v>33191200</v>
      </c>
      <c r="B107" s="150" t="s">
        <v>376</v>
      </c>
      <c r="C107" s="151"/>
      <c r="D107" s="152"/>
      <c r="E107" s="48" t="s">
        <v>230</v>
      </c>
      <c r="F107" s="48" t="s">
        <v>229</v>
      </c>
      <c r="G107" s="54">
        <v>221800</v>
      </c>
      <c r="H107" s="134">
        <v>17</v>
      </c>
      <c r="I107" s="54">
        <f t="shared" si="1"/>
        <v>3770.6</v>
      </c>
      <c r="K107" s="133"/>
    </row>
    <row r="108" spans="1:11" ht="13.5" x14ac:dyDescent="0.2">
      <c r="A108" s="48" t="s">
        <v>400</v>
      </c>
      <c r="B108" s="150" t="s">
        <v>382</v>
      </c>
      <c r="C108" s="151"/>
      <c r="D108" s="152"/>
      <c r="E108" s="48" t="s">
        <v>230</v>
      </c>
      <c r="F108" s="48" t="s">
        <v>229</v>
      </c>
      <c r="G108" s="54">
        <v>254000</v>
      </c>
      <c r="H108" s="134">
        <v>2</v>
      </c>
      <c r="I108" s="54">
        <f t="shared" si="1"/>
        <v>508</v>
      </c>
      <c r="K108" s="133"/>
    </row>
    <row r="109" spans="1:11" ht="13.5" x14ac:dyDescent="0.2">
      <c r="A109" s="48">
        <v>39181100</v>
      </c>
      <c r="B109" s="150" t="s">
        <v>383</v>
      </c>
      <c r="C109" s="151"/>
      <c r="D109" s="152"/>
      <c r="E109" s="48" t="s">
        <v>230</v>
      </c>
      <c r="F109" s="48" t="s">
        <v>229</v>
      </c>
      <c r="G109" s="54">
        <v>165000</v>
      </c>
      <c r="H109" s="134">
        <v>4</v>
      </c>
      <c r="I109" s="54">
        <f t="shared" si="1"/>
        <v>660</v>
      </c>
      <c r="K109" s="133"/>
    </row>
    <row r="110" spans="1:11" ht="13.5" x14ac:dyDescent="0.2">
      <c r="A110" s="48" t="s">
        <v>401</v>
      </c>
      <c r="B110" s="150" t="s">
        <v>384</v>
      </c>
      <c r="C110" s="151"/>
      <c r="D110" s="152"/>
      <c r="E110" s="48" t="s">
        <v>230</v>
      </c>
      <c r="F110" s="48" t="s">
        <v>229</v>
      </c>
      <c r="G110" s="54">
        <v>45000</v>
      </c>
      <c r="H110" s="134">
        <v>36</v>
      </c>
      <c r="I110" s="54">
        <f t="shared" si="1"/>
        <v>1620</v>
      </c>
      <c r="K110" s="133"/>
    </row>
    <row r="111" spans="1:11" ht="13.5" x14ac:dyDescent="0.2">
      <c r="A111" s="48">
        <v>39111190</v>
      </c>
      <c r="B111" s="150" t="s">
        <v>385</v>
      </c>
      <c r="C111" s="151"/>
      <c r="D111" s="152"/>
      <c r="E111" s="48" t="s">
        <v>230</v>
      </c>
      <c r="F111" s="48" t="s">
        <v>229</v>
      </c>
      <c r="G111" s="54">
        <v>45200</v>
      </c>
      <c r="H111" s="134">
        <v>40</v>
      </c>
      <c r="I111" s="54">
        <f t="shared" si="1"/>
        <v>1808</v>
      </c>
      <c r="K111" s="133"/>
    </row>
    <row r="112" spans="1:11" ht="13.5" x14ac:dyDescent="0.2">
      <c r="A112" s="48">
        <v>39141260</v>
      </c>
      <c r="B112" s="150" t="s">
        <v>386</v>
      </c>
      <c r="C112" s="151"/>
      <c r="D112" s="152"/>
      <c r="E112" s="48" t="s">
        <v>230</v>
      </c>
      <c r="F112" s="48" t="s">
        <v>229</v>
      </c>
      <c r="G112" s="54">
        <v>109000</v>
      </c>
      <c r="H112" s="134">
        <v>12</v>
      </c>
      <c r="I112" s="54">
        <f t="shared" si="1"/>
        <v>1308</v>
      </c>
      <c r="K112" s="133"/>
    </row>
    <row r="113" spans="1:11" ht="13.5" x14ac:dyDescent="0.2">
      <c r="A113" s="48">
        <v>39141260</v>
      </c>
      <c r="B113" s="150" t="s">
        <v>386</v>
      </c>
      <c r="C113" s="151"/>
      <c r="D113" s="152"/>
      <c r="E113" s="48" t="s">
        <v>230</v>
      </c>
      <c r="F113" s="48" t="s">
        <v>229</v>
      </c>
      <c r="G113" s="54">
        <v>49000</v>
      </c>
      <c r="H113" s="134">
        <v>18</v>
      </c>
      <c r="I113" s="54">
        <f t="shared" si="1"/>
        <v>882</v>
      </c>
      <c r="K113" s="133"/>
    </row>
    <row r="114" spans="1:11" ht="13.5" x14ac:dyDescent="0.2">
      <c r="A114" s="48">
        <v>39132220</v>
      </c>
      <c r="B114" s="150" t="s">
        <v>387</v>
      </c>
      <c r="C114" s="151"/>
      <c r="D114" s="152"/>
      <c r="E114" s="48" t="s">
        <v>230</v>
      </c>
      <c r="F114" s="48" t="s">
        <v>229</v>
      </c>
      <c r="G114" s="54">
        <v>7000</v>
      </c>
      <c r="H114" s="134">
        <v>25</v>
      </c>
      <c r="I114" s="54">
        <f t="shared" si="1"/>
        <v>175</v>
      </c>
      <c r="K114" s="133"/>
    </row>
    <row r="115" spans="1:11" ht="13.5" x14ac:dyDescent="0.2">
      <c r="A115" s="48">
        <v>39141260</v>
      </c>
      <c r="B115" s="150" t="s">
        <v>386</v>
      </c>
      <c r="C115" s="151"/>
      <c r="D115" s="152"/>
      <c r="E115" s="48" t="s">
        <v>230</v>
      </c>
      <c r="F115" s="48" t="s">
        <v>229</v>
      </c>
      <c r="G115" s="54">
        <v>49000</v>
      </c>
      <c r="H115" s="134">
        <v>24</v>
      </c>
      <c r="I115" s="54">
        <f t="shared" si="1"/>
        <v>1176</v>
      </c>
      <c r="K115" s="133"/>
    </row>
    <row r="116" spans="1:11" ht="13.5" x14ac:dyDescent="0.2">
      <c r="A116" s="48" t="s">
        <v>402</v>
      </c>
      <c r="B116" s="150" t="s">
        <v>388</v>
      </c>
      <c r="C116" s="151"/>
      <c r="D116" s="152"/>
      <c r="E116" s="48" t="s">
        <v>230</v>
      </c>
      <c r="F116" s="48" t="s">
        <v>229</v>
      </c>
      <c r="G116" s="54">
        <v>49000</v>
      </c>
      <c r="H116" s="134">
        <v>30</v>
      </c>
      <c r="I116" s="54">
        <f t="shared" si="1"/>
        <v>1470</v>
      </c>
      <c r="K116" s="133"/>
    </row>
    <row r="117" spans="1:11" ht="13.5" x14ac:dyDescent="0.2">
      <c r="A117" s="48" t="s">
        <v>400</v>
      </c>
      <c r="B117" s="150" t="s">
        <v>382</v>
      </c>
      <c r="C117" s="151"/>
      <c r="D117" s="152"/>
      <c r="E117" s="48" t="s">
        <v>230</v>
      </c>
      <c r="F117" s="48" t="s">
        <v>229</v>
      </c>
      <c r="G117" s="54">
        <v>102000</v>
      </c>
      <c r="H117" s="134">
        <v>4</v>
      </c>
      <c r="I117" s="54">
        <f t="shared" si="1"/>
        <v>408</v>
      </c>
      <c r="K117" s="133"/>
    </row>
    <row r="118" spans="1:11" ht="13.5" x14ac:dyDescent="0.2">
      <c r="A118" s="48" t="s">
        <v>400</v>
      </c>
      <c r="B118" s="150" t="s">
        <v>382</v>
      </c>
      <c r="C118" s="151"/>
      <c r="D118" s="152"/>
      <c r="E118" s="48" t="s">
        <v>230</v>
      </c>
      <c r="F118" s="48" t="s">
        <v>229</v>
      </c>
      <c r="G118" s="54">
        <v>124400</v>
      </c>
      <c r="H118" s="134">
        <v>3</v>
      </c>
      <c r="I118" s="54">
        <f t="shared" si="1"/>
        <v>373.2</v>
      </c>
      <c r="K118" s="133"/>
    </row>
    <row r="119" spans="1:11" ht="13.5" x14ac:dyDescent="0.2">
      <c r="A119" s="48" t="s">
        <v>403</v>
      </c>
      <c r="B119" s="150" t="s">
        <v>389</v>
      </c>
      <c r="C119" s="151"/>
      <c r="D119" s="152"/>
      <c r="E119" s="48" t="s">
        <v>230</v>
      </c>
      <c r="F119" s="48" t="s">
        <v>229</v>
      </c>
      <c r="G119" s="54">
        <v>152000</v>
      </c>
      <c r="H119" s="134">
        <v>3</v>
      </c>
      <c r="I119" s="54">
        <f t="shared" si="1"/>
        <v>456</v>
      </c>
      <c r="K119" s="133"/>
    </row>
    <row r="120" spans="1:11" ht="13.5" x14ac:dyDescent="0.2">
      <c r="A120" s="48">
        <v>39141260</v>
      </c>
      <c r="B120" s="150" t="s">
        <v>386</v>
      </c>
      <c r="C120" s="151"/>
      <c r="D120" s="152"/>
      <c r="E120" s="48" t="s">
        <v>230</v>
      </c>
      <c r="F120" s="48" t="s">
        <v>229</v>
      </c>
      <c r="G120" s="54">
        <v>46000</v>
      </c>
      <c r="H120" s="134">
        <v>30</v>
      </c>
      <c r="I120" s="54">
        <f t="shared" si="1"/>
        <v>1380</v>
      </c>
      <c r="K120" s="133"/>
    </row>
    <row r="121" spans="1:11" ht="13.5" x14ac:dyDescent="0.2">
      <c r="A121" s="48">
        <v>33191200</v>
      </c>
      <c r="B121" s="150" t="s">
        <v>376</v>
      </c>
      <c r="C121" s="151"/>
      <c r="D121" s="152"/>
      <c r="E121" s="48" t="s">
        <v>230</v>
      </c>
      <c r="F121" s="48" t="s">
        <v>229</v>
      </c>
      <c r="G121" s="54">
        <v>27000</v>
      </c>
      <c r="H121" s="134">
        <v>20</v>
      </c>
      <c r="I121" s="54">
        <f t="shared" si="1"/>
        <v>540</v>
      </c>
      <c r="K121" s="133"/>
    </row>
    <row r="122" spans="1:11" ht="13.5" x14ac:dyDescent="0.2">
      <c r="A122" s="48" t="s">
        <v>404</v>
      </c>
      <c r="B122" s="150" t="s">
        <v>390</v>
      </c>
      <c r="C122" s="151"/>
      <c r="D122" s="152"/>
      <c r="E122" s="48" t="s">
        <v>230</v>
      </c>
      <c r="F122" s="48" t="s">
        <v>229</v>
      </c>
      <c r="G122" s="54">
        <v>10100</v>
      </c>
      <c r="H122" s="134">
        <v>150</v>
      </c>
      <c r="I122" s="54">
        <f t="shared" si="1"/>
        <v>1515</v>
      </c>
      <c r="K122" s="133"/>
    </row>
    <row r="123" spans="1:11" ht="13.5" x14ac:dyDescent="0.2">
      <c r="A123" s="48" t="s">
        <v>405</v>
      </c>
      <c r="B123" s="150" t="s">
        <v>391</v>
      </c>
      <c r="C123" s="151"/>
      <c r="D123" s="152"/>
      <c r="E123" s="48" t="s">
        <v>230</v>
      </c>
      <c r="F123" s="48" t="s">
        <v>229</v>
      </c>
      <c r="G123" s="54">
        <v>10200</v>
      </c>
      <c r="H123" s="134">
        <v>75</v>
      </c>
      <c r="I123" s="54">
        <f t="shared" si="1"/>
        <v>765</v>
      </c>
      <c r="K123" s="133"/>
    </row>
    <row r="124" spans="1:11" ht="27" x14ac:dyDescent="0.2">
      <c r="A124" s="48" t="s">
        <v>406</v>
      </c>
      <c r="B124" s="150" t="s">
        <v>392</v>
      </c>
      <c r="C124" s="151"/>
      <c r="D124" s="152"/>
      <c r="E124" s="48" t="s">
        <v>230</v>
      </c>
      <c r="F124" s="48" t="s">
        <v>229</v>
      </c>
      <c r="G124" s="54">
        <v>19000</v>
      </c>
      <c r="H124" s="134">
        <v>12</v>
      </c>
      <c r="I124" s="54">
        <f t="shared" si="1"/>
        <v>228</v>
      </c>
      <c r="K124" s="133"/>
    </row>
    <row r="125" spans="1:11" ht="27" x14ac:dyDescent="0.2">
      <c r="A125" s="48" t="s">
        <v>407</v>
      </c>
      <c r="B125" s="150" t="s">
        <v>393</v>
      </c>
      <c r="C125" s="151"/>
      <c r="D125" s="152"/>
      <c r="E125" s="48" t="s">
        <v>230</v>
      </c>
      <c r="F125" s="48" t="s">
        <v>229</v>
      </c>
      <c r="G125" s="54">
        <v>53000</v>
      </c>
      <c r="H125" s="134">
        <v>6</v>
      </c>
      <c r="I125" s="54">
        <f t="shared" si="1"/>
        <v>318</v>
      </c>
      <c r="K125" s="133"/>
    </row>
    <row r="126" spans="1:11" ht="27" x14ac:dyDescent="0.2">
      <c r="A126" s="48" t="s">
        <v>407</v>
      </c>
      <c r="B126" s="150" t="s">
        <v>393</v>
      </c>
      <c r="C126" s="151"/>
      <c r="D126" s="152"/>
      <c r="E126" s="48" t="s">
        <v>230</v>
      </c>
      <c r="F126" s="48" t="s">
        <v>229</v>
      </c>
      <c r="G126" s="54">
        <v>81000</v>
      </c>
      <c r="H126" s="134">
        <v>6</v>
      </c>
      <c r="I126" s="54">
        <f t="shared" si="1"/>
        <v>486</v>
      </c>
      <c r="K126" s="133"/>
    </row>
    <row r="127" spans="1:11" ht="13.5" x14ac:dyDescent="0.2">
      <c r="A127" s="48">
        <v>32324900</v>
      </c>
      <c r="B127" s="150" t="s">
        <v>394</v>
      </c>
      <c r="C127" s="151"/>
      <c r="D127" s="152"/>
      <c r="E127" s="48" t="s">
        <v>230</v>
      </c>
      <c r="F127" s="48" t="s">
        <v>229</v>
      </c>
      <c r="G127" s="54">
        <v>340000</v>
      </c>
      <c r="H127" s="134">
        <v>1</v>
      </c>
      <c r="I127" s="54">
        <f t="shared" si="1"/>
        <v>340</v>
      </c>
      <c r="K127" s="133"/>
    </row>
    <row r="128" spans="1:11" ht="13.5" x14ac:dyDescent="0.2">
      <c r="A128" s="48">
        <v>32324900</v>
      </c>
      <c r="B128" s="150" t="s">
        <v>394</v>
      </c>
      <c r="C128" s="151"/>
      <c r="D128" s="152"/>
      <c r="E128" s="48" t="s">
        <v>230</v>
      </c>
      <c r="F128" s="48" t="s">
        <v>229</v>
      </c>
      <c r="G128" s="54">
        <v>204000</v>
      </c>
      <c r="H128" s="134">
        <v>2</v>
      </c>
      <c r="I128" s="54">
        <f t="shared" si="1"/>
        <v>408</v>
      </c>
      <c r="K128" s="133"/>
    </row>
    <row r="129" spans="1:13" ht="13.5" x14ac:dyDescent="0.2">
      <c r="A129" s="48">
        <v>32324900</v>
      </c>
      <c r="B129" s="150" t="s">
        <v>394</v>
      </c>
      <c r="C129" s="151"/>
      <c r="D129" s="152"/>
      <c r="E129" s="48" t="s">
        <v>230</v>
      </c>
      <c r="F129" s="48" t="s">
        <v>229</v>
      </c>
      <c r="G129" s="54">
        <v>121000</v>
      </c>
      <c r="H129" s="134">
        <v>14</v>
      </c>
      <c r="I129" s="54">
        <f t="shared" si="1"/>
        <v>1694</v>
      </c>
      <c r="K129" s="133"/>
    </row>
    <row r="130" spans="1:13" ht="13.5" x14ac:dyDescent="0.2">
      <c r="A130" s="48" t="s">
        <v>408</v>
      </c>
      <c r="B130" s="150" t="s">
        <v>395</v>
      </c>
      <c r="C130" s="151"/>
      <c r="D130" s="152"/>
      <c r="E130" s="48" t="s">
        <v>230</v>
      </c>
      <c r="F130" s="48" t="s">
        <v>229</v>
      </c>
      <c r="G130" s="54">
        <v>152000</v>
      </c>
      <c r="H130" s="134">
        <v>4</v>
      </c>
      <c r="I130" s="54">
        <f t="shared" si="1"/>
        <v>608</v>
      </c>
      <c r="K130" s="133"/>
    </row>
    <row r="131" spans="1:13" ht="13.5" x14ac:dyDescent="0.2">
      <c r="A131" s="48" t="s">
        <v>408</v>
      </c>
      <c r="B131" s="150" t="s">
        <v>395</v>
      </c>
      <c r="C131" s="151"/>
      <c r="D131" s="152"/>
      <c r="E131" s="48" t="s">
        <v>230</v>
      </c>
      <c r="F131" s="48" t="s">
        <v>229</v>
      </c>
      <c r="G131" s="54">
        <v>115300</v>
      </c>
      <c r="H131" s="134">
        <v>17</v>
      </c>
      <c r="I131" s="54">
        <f t="shared" si="1"/>
        <v>1960.1</v>
      </c>
      <c r="K131" s="133"/>
    </row>
    <row r="132" spans="1:13" ht="13.5" x14ac:dyDescent="0.2">
      <c r="A132" s="48">
        <v>42711170</v>
      </c>
      <c r="B132" s="150" t="s">
        <v>396</v>
      </c>
      <c r="C132" s="151"/>
      <c r="D132" s="152"/>
      <c r="E132" s="48" t="s">
        <v>230</v>
      </c>
      <c r="F132" s="48" t="s">
        <v>229</v>
      </c>
      <c r="G132" s="54">
        <v>164000</v>
      </c>
      <c r="H132" s="134">
        <v>2</v>
      </c>
      <c r="I132" s="54">
        <f t="shared" si="1"/>
        <v>328</v>
      </c>
      <c r="K132" s="133"/>
    </row>
    <row r="133" spans="1:13" ht="13.5" x14ac:dyDescent="0.2">
      <c r="A133" s="48" t="s">
        <v>403</v>
      </c>
      <c r="B133" s="150" t="s">
        <v>397</v>
      </c>
      <c r="C133" s="151"/>
      <c r="D133" s="152"/>
      <c r="E133" s="48" t="s">
        <v>230</v>
      </c>
      <c r="F133" s="48" t="s">
        <v>229</v>
      </c>
      <c r="G133" s="54">
        <v>50000</v>
      </c>
      <c r="H133" s="134">
        <v>10</v>
      </c>
      <c r="I133" s="54">
        <f t="shared" si="1"/>
        <v>500</v>
      </c>
      <c r="K133" s="133"/>
    </row>
    <row r="134" spans="1:13" ht="13.5" x14ac:dyDescent="0.2">
      <c r="A134" s="48" t="s">
        <v>403</v>
      </c>
      <c r="B134" s="150" t="s">
        <v>397</v>
      </c>
      <c r="C134" s="151"/>
      <c r="D134" s="152"/>
      <c r="E134" s="48" t="s">
        <v>230</v>
      </c>
      <c r="F134" s="48" t="s">
        <v>229</v>
      </c>
      <c r="G134" s="54">
        <v>67000</v>
      </c>
      <c r="H134" s="134">
        <v>10</v>
      </c>
      <c r="I134" s="54">
        <f t="shared" si="1"/>
        <v>670</v>
      </c>
      <c r="K134" s="133"/>
    </row>
    <row r="135" spans="1:13" s="22" customFormat="1" ht="24.75" customHeight="1" x14ac:dyDescent="0.2">
      <c r="A135" s="286" t="s">
        <v>261</v>
      </c>
      <c r="B135" s="286"/>
      <c r="C135" s="286"/>
      <c r="D135" s="286"/>
      <c r="E135" s="286"/>
      <c r="F135" s="286"/>
      <c r="G135" s="286"/>
      <c r="H135" s="286"/>
      <c r="I135" s="286"/>
    </row>
    <row r="136" spans="1:13" ht="14.25" x14ac:dyDescent="0.2">
      <c r="A136" s="49" t="s">
        <v>64</v>
      </c>
      <c r="B136" s="49" t="s">
        <v>225</v>
      </c>
      <c r="C136" s="49" t="s">
        <v>132</v>
      </c>
      <c r="D136" s="271" t="s">
        <v>140</v>
      </c>
      <c r="E136" s="272"/>
      <c r="F136" s="272"/>
      <c r="G136" s="272"/>
      <c r="H136" s="273"/>
      <c r="I136" s="50">
        <f>I137</f>
        <v>387130</v>
      </c>
    </row>
    <row r="137" spans="1:13" ht="14.25" customHeight="1" x14ac:dyDescent="0.2">
      <c r="A137" s="51" t="s">
        <v>239</v>
      </c>
      <c r="B137" s="271" t="s">
        <v>256</v>
      </c>
      <c r="C137" s="272"/>
      <c r="D137" s="272"/>
      <c r="E137" s="272"/>
      <c r="F137" s="272"/>
      <c r="G137" s="272"/>
      <c r="H137" s="273"/>
      <c r="I137" s="50">
        <f>SUM(I139:I153)</f>
        <v>387130</v>
      </c>
    </row>
    <row r="138" spans="1:13" ht="14.25" x14ac:dyDescent="0.2">
      <c r="A138" s="52"/>
      <c r="B138" s="277" t="s">
        <v>262</v>
      </c>
      <c r="C138" s="277"/>
      <c r="D138" s="277"/>
      <c r="E138" s="49"/>
      <c r="F138" s="49"/>
      <c r="G138" s="49"/>
      <c r="H138" s="135"/>
      <c r="I138" s="48"/>
    </row>
    <row r="139" spans="1:13" ht="13.5" x14ac:dyDescent="0.2">
      <c r="A139" s="146" t="s">
        <v>260</v>
      </c>
      <c r="B139" s="268" t="s">
        <v>263</v>
      </c>
      <c r="C139" s="269"/>
      <c r="D139" s="270"/>
      <c r="E139" s="48" t="s">
        <v>230</v>
      </c>
      <c r="F139" s="48" t="s">
        <v>67</v>
      </c>
      <c r="G139" s="54">
        <v>38000000</v>
      </c>
      <c r="H139" s="134">
        <v>1</v>
      </c>
      <c r="I139" s="54">
        <f>G139*H139/1000</f>
        <v>38000</v>
      </c>
      <c r="M139" s="133"/>
    </row>
    <row r="140" spans="1:13" ht="13.5" x14ac:dyDescent="0.2">
      <c r="A140" s="146" t="s">
        <v>264</v>
      </c>
      <c r="B140" s="268" t="s">
        <v>263</v>
      </c>
      <c r="C140" s="269"/>
      <c r="D140" s="270"/>
      <c r="E140" s="48" t="s">
        <v>230</v>
      </c>
      <c r="F140" s="48" t="s">
        <v>67</v>
      </c>
      <c r="G140" s="54">
        <v>7000000</v>
      </c>
      <c r="H140" s="134">
        <v>1</v>
      </c>
      <c r="I140" s="54">
        <f t="shared" ref="I140:I153" si="2">G140*H140/1000</f>
        <v>7000</v>
      </c>
      <c r="M140" s="133"/>
    </row>
    <row r="141" spans="1:13" ht="13.5" x14ac:dyDescent="0.2">
      <c r="A141" s="146" t="s">
        <v>265</v>
      </c>
      <c r="B141" s="268" t="s">
        <v>263</v>
      </c>
      <c r="C141" s="269"/>
      <c r="D141" s="270"/>
      <c r="E141" s="48" t="s">
        <v>230</v>
      </c>
      <c r="F141" s="48" t="s">
        <v>67</v>
      </c>
      <c r="G141" s="54">
        <v>5240000</v>
      </c>
      <c r="H141" s="134">
        <v>1</v>
      </c>
      <c r="I141" s="54">
        <f t="shared" si="2"/>
        <v>5240</v>
      </c>
      <c r="M141" s="133"/>
    </row>
    <row r="142" spans="1:13" ht="13.5" x14ac:dyDescent="0.2">
      <c r="A142" s="146" t="s">
        <v>266</v>
      </c>
      <c r="B142" s="268" t="s">
        <v>263</v>
      </c>
      <c r="C142" s="269"/>
      <c r="D142" s="270"/>
      <c r="E142" s="48" t="s">
        <v>230</v>
      </c>
      <c r="F142" s="48" t="s">
        <v>67</v>
      </c>
      <c r="G142" s="54">
        <v>1200000</v>
      </c>
      <c r="H142" s="134">
        <v>1</v>
      </c>
      <c r="I142" s="54">
        <f t="shared" si="2"/>
        <v>1200</v>
      </c>
      <c r="M142" s="133"/>
    </row>
    <row r="143" spans="1:13" ht="13.5" x14ac:dyDescent="0.2">
      <c r="A143" s="146" t="s">
        <v>267</v>
      </c>
      <c r="B143" s="268" t="s">
        <v>263</v>
      </c>
      <c r="C143" s="269"/>
      <c r="D143" s="270"/>
      <c r="E143" s="48" t="s">
        <v>295</v>
      </c>
      <c r="F143" s="48" t="s">
        <v>67</v>
      </c>
      <c r="G143" s="54">
        <v>112400000</v>
      </c>
      <c r="H143" s="134">
        <v>1</v>
      </c>
      <c r="I143" s="54">
        <f t="shared" si="2"/>
        <v>112400</v>
      </c>
      <c r="M143" s="133"/>
    </row>
    <row r="144" spans="1:13" ht="13.5" x14ac:dyDescent="0.2">
      <c r="A144" s="146" t="s">
        <v>268</v>
      </c>
      <c r="B144" s="268" t="s">
        <v>263</v>
      </c>
      <c r="C144" s="269"/>
      <c r="D144" s="270"/>
      <c r="E144" s="48" t="s">
        <v>230</v>
      </c>
      <c r="F144" s="48" t="s">
        <v>67</v>
      </c>
      <c r="G144" s="54">
        <v>17470000</v>
      </c>
      <c r="H144" s="134">
        <v>1</v>
      </c>
      <c r="I144" s="54">
        <f t="shared" si="2"/>
        <v>17470</v>
      </c>
      <c r="M144" s="133"/>
    </row>
    <row r="145" spans="1:13" ht="13.5" x14ac:dyDescent="0.2">
      <c r="A145" s="146" t="s">
        <v>269</v>
      </c>
      <c r="B145" s="268" t="s">
        <v>263</v>
      </c>
      <c r="C145" s="269"/>
      <c r="D145" s="270"/>
      <c r="E145" s="48" t="s">
        <v>230</v>
      </c>
      <c r="F145" s="48" t="s">
        <v>67</v>
      </c>
      <c r="G145" s="54">
        <v>28000000</v>
      </c>
      <c r="H145" s="134">
        <v>1</v>
      </c>
      <c r="I145" s="54">
        <f t="shared" si="2"/>
        <v>28000</v>
      </c>
      <c r="M145" s="133"/>
    </row>
    <row r="146" spans="1:13" ht="13.5" x14ac:dyDescent="0.2">
      <c r="A146" s="146" t="s">
        <v>270</v>
      </c>
      <c r="B146" s="268" t="s">
        <v>263</v>
      </c>
      <c r="C146" s="269"/>
      <c r="D146" s="270"/>
      <c r="E146" s="48" t="s">
        <v>230</v>
      </c>
      <c r="F146" s="48" t="s">
        <v>67</v>
      </c>
      <c r="G146" s="54">
        <v>720000</v>
      </c>
      <c r="H146" s="134">
        <v>1</v>
      </c>
      <c r="I146" s="54">
        <f t="shared" si="2"/>
        <v>720</v>
      </c>
      <c r="M146" s="133"/>
    </row>
    <row r="147" spans="1:13" ht="13.5" x14ac:dyDescent="0.2">
      <c r="A147" s="146" t="s">
        <v>271</v>
      </c>
      <c r="B147" s="268" t="s">
        <v>263</v>
      </c>
      <c r="C147" s="269"/>
      <c r="D147" s="270"/>
      <c r="E147" s="48" t="s">
        <v>230</v>
      </c>
      <c r="F147" s="48" t="s">
        <v>67</v>
      </c>
      <c r="G147" s="54">
        <v>9800000</v>
      </c>
      <c r="H147" s="134">
        <v>1</v>
      </c>
      <c r="I147" s="54">
        <f t="shared" si="2"/>
        <v>9800</v>
      </c>
      <c r="M147" s="133"/>
    </row>
    <row r="148" spans="1:13" ht="13.5" x14ac:dyDescent="0.2">
      <c r="A148" s="146" t="s">
        <v>272</v>
      </c>
      <c r="B148" s="268" t="s">
        <v>263</v>
      </c>
      <c r="C148" s="269"/>
      <c r="D148" s="270"/>
      <c r="E148" s="48" t="s">
        <v>230</v>
      </c>
      <c r="F148" s="48" t="s">
        <v>67</v>
      </c>
      <c r="G148" s="54">
        <v>12200000</v>
      </c>
      <c r="H148" s="134">
        <v>1</v>
      </c>
      <c r="I148" s="54">
        <f t="shared" si="2"/>
        <v>12200</v>
      </c>
      <c r="M148" s="133"/>
    </row>
    <row r="149" spans="1:13" ht="13.5" x14ac:dyDescent="0.2">
      <c r="A149" s="146" t="s">
        <v>273</v>
      </c>
      <c r="B149" s="268" t="s">
        <v>263</v>
      </c>
      <c r="C149" s="269"/>
      <c r="D149" s="270"/>
      <c r="E149" s="48" t="s">
        <v>230</v>
      </c>
      <c r="F149" s="48" t="s">
        <v>67</v>
      </c>
      <c r="G149" s="54">
        <v>15000000</v>
      </c>
      <c r="H149" s="134">
        <v>1</v>
      </c>
      <c r="I149" s="54">
        <f t="shared" si="2"/>
        <v>15000</v>
      </c>
      <c r="M149" s="133"/>
    </row>
    <row r="150" spans="1:13" ht="13.5" x14ac:dyDescent="0.2">
      <c r="A150" s="146" t="s">
        <v>274</v>
      </c>
      <c r="B150" s="268" t="s">
        <v>263</v>
      </c>
      <c r="C150" s="269"/>
      <c r="D150" s="270"/>
      <c r="E150" s="48" t="s">
        <v>230</v>
      </c>
      <c r="F150" s="48" t="s">
        <v>67</v>
      </c>
      <c r="G150" s="54">
        <v>32600000</v>
      </c>
      <c r="H150" s="134">
        <v>1</v>
      </c>
      <c r="I150" s="54">
        <f t="shared" si="2"/>
        <v>32600</v>
      </c>
      <c r="M150" s="133"/>
    </row>
    <row r="151" spans="1:13" ht="13.5" x14ac:dyDescent="0.2">
      <c r="A151" s="146" t="s">
        <v>275</v>
      </c>
      <c r="B151" s="268" t="s">
        <v>263</v>
      </c>
      <c r="C151" s="269"/>
      <c r="D151" s="270"/>
      <c r="E151" s="48" t="s">
        <v>230</v>
      </c>
      <c r="F151" s="48" t="s">
        <v>67</v>
      </c>
      <c r="G151" s="54">
        <v>43700000</v>
      </c>
      <c r="H151" s="134">
        <v>1</v>
      </c>
      <c r="I151" s="54">
        <f t="shared" si="2"/>
        <v>43700</v>
      </c>
      <c r="M151" s="133"/>
    </row>
    <row r="152" spans="1:13" ht="13.5" x14ac:dyDescent="0.2">
      <c r="A152" s="146" t="s">
        <v>276</v>
      </c>
      <c r="B152" s="268" t="s">
        <v>263</v>
      </c>
      <c r="C152" s="269"/>
      <c r="D152" s="270"/>
      <c r="E152" s="48" t="s">
        <v>230</v>
      </c>
      <c r="F152" s="48" t="s">
        <v>67</v>
      </c>
      <c r="G152" s="54">
        <v>33800000</v>
      </c>
      <c r="H152" s="134">
        <v>1</v>
      </c>
      <c r="I152" s="54">
        <f t="shared" si="2"/>
        <v>33800</v>
      </c>
      <c r="M152" s="133"/>
    </row>
    <row r="153" spans="1:13" ht="13.5" x14ac:dyDescent="0.2">
      <c r="A153" s="146" t="s">
        <v>277</v>
      </c>
      <c r="B153" s="268" t="s">
        <v>263</v>
      </c>
      <c r="C153" s="269"/>
      <c r="D153" s="270"/>
      <c r="E153" s="48" t="s">
        <v>230</v>
      </c>
      <c r="F153" s="48" t="s">
        <v>67</v>
      </c>
      <c r="G153" s="54">
        <v>30000000</v>
      </c>
      <c r="H153" s="134">
        <v>1</v>
      </c>
      <c r="I153" s="54">
        <f t="shared" si="2"/>
        <v>30000</v>
      </c>
      <c r="M153" s="133"/>
    </row>
  </sheetData>
  <mergeCells count="57">
    <mergeCell ref="A135:I135"/>
    <mergeCell ref="D136:H136"/>
    <mergeCell ref="B137:H137"/>
    <mergeCell ref="B138:D138"/>
    <mergeCell ref="B139:D139"/>
    <mergeCell ref="D12:H12"/>
    <mergeCell ref="B14:D14"/>
    <mergeCell ref="B15:D15"/>
    <mergeCell ref="D27:H27"/>
    <mergeCell ref="B24:H24"/>
    <mergeCell ref="I9:I10"/>
    <mergeCell ref="B10:D10"/>
    <mergeCell ref="A6:I6"/>
    <mergeCell ref="C2:E2"/>
    <mergeCell ref="E9:E10"/>
    <mergeCell ref="F9:F10"/>
    <mergeCell ref="G2:I2"/>
    <mergeCell ref="B33:D33"/>
    <mergeCell ref="B11:D11"/>
    <mergeCell ref="H8:I8"/>
    <mergeCell ref="B13:H13"/>
    <mergeCell ref="A5:I5"/>
    <mergeCell ref="D3:E3"/>
    <mergeCell ref="A7:I7"/>
    <mergeCell ref="G9:G10"/>
    <mergeCell ref="A9:D9"/>
    <mergeCell ref="H9:H10"/>
    <mergeCell ref="B32:H32"/>
    <mergeCell ref="B25:D25"/>
    <mergeCell ref="B18:D18"/>
    <mergeCell ref="B26:D26"/>
    <mergeCell ref="B22:D22"/>
    <mergeCell ref="D23:H23"/>
    <mergeCell ref="B29:D29"/>
    <mergeCell ref="B30:D30"/>
    <mergeCell ref="B21:D21"/>
    <mergeCell ref="B28:H28"/>
    <mergeCell ref="B143:D143"/>
    <mergeCell ref="B144:D144"/>
    <mergeCell ref="B145:D145"/>
    <mergeCell ref="B146:D146"/>
    <mergeCell ref="B140:D140"/>
    <mergeCell ref="D16:H16"/>
    <mergeCell ref="B17:H17"/>
    <mergeCell ref="B19:D19"/>
    <mergeCell ref="B20:H20"/>
    <mergeCell ref="D31:H31"/>
    <mergeCell ref="G3:I3"/>
    <mergeCell ref="B153:D153"/>
    <mergeCell ref="B147:D147"/>
    <mergeCell ref="B148:D148"/>
    <mergeCell ref="B149:D149"/>
    <mergeCell ref="B150:D150"/>
    <mergeCell ref="B151:D151"/>
    <mergeCell ref="B152:D152"/>
    <mergeCell ref="B141:D141"/>
    <mergeCell ref="B142:D142"/>
  </mergeCells>
  <pageMargins left="0.7" right="0.7" top="0.75" bottom="0.75" header="0.3" footer="0.3"/>
  <pageSetup paperSize="9" scale="79" fitToWidth="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view="pageBreakPreview" zoomScale="60" zoomScaleNormal="90" workbookViewId="0">
      <selection activeCell="H10" sqref="H10"/>
    </sheetView>
  </sheetViews>
  <sheetFormatPr defaultRowHeight="17.25" x14ac:dyDescent="0.3"/>
  <cols>
    <col min="1" max="1" width="88.42578125" style="8" customWidth="1"/>
    <col min="2" max="2" width="16.7109375" style="8" customWidth="1"/>
    <col min="3" max="3" width="16" style="8" bestFit="1" customWidth="1"/>
    <col min="4" max="4" width="18.85546875" style="8" bestFit="1" customWidth="1"/>
    <col min="5" max="16384" width="9.140625" style="8"/>
  </cols>
  <sheetData>
    <row r="1" spans="1:4" x14ac:dyDescent="0.3">
      <c r="C1" s="20"/>
      <c r="D1" s="38" t="s">
        <v>37</v>
      </c>
    </row>
    <row r="2" spans="1:4" x14ac:dyDescent="0.3">
      <c r="A2" s="162" t="s">
        <v>241</v>
      </c>
      <c r="B2" s="162"/>
      <c r="C2" s="162"/>
      <c r="D2" s="162"/>
    </row>
    <row r="3" spans="1:4" s="26" customFormat="1" x14ac:dyDescent="0.3">
      <c r="A3" s="27"/>
      <c r="B3" s="27"/>
      <c r="C3" s="163" t="s">
        <v>26</v>
      </c>
      <c r="D3" s="163"/>
    </row>
    <row r="4" spans="1:4" s="26" customFormat="1" x14ac:dyDescent="0.3">
      <c r="A4" s="27"/>
      <c r="B4" s="27"/>
      <c r="C4" s="62"/>
      <c r="D4" s="36"/>
    </row>
    <row r="5" spans="1:4" s="26" customFormat="1" ht="59.25" customHeight="1" x14ac:dyDescent="0.3">
      <c r="A5" s="164" t="s">
        <v>242</v>
      </c>
      <c r="B5" s="164"/>
      <c r="C5" s="164"/>
      <c r="D5" s="164"/>
    </row>
    <row r="7" spans="1:4" x14ac:dyDescent="0.3">
      <c r="A7" s="83"/>
      <c r="B7" s="83"/>
      <c r="C7" s="167" t="s">
        <v>163</v>
      </c>
      <c r="D7" s="167"/>
    </row>
    <row r="8" spans="1:4" ht="64.5" customHeight="1" x14ac:dyDescent="0.3">
      <c r="A8" s="165" t="s">
        <v>166</v>
      </c>
      <c r="B8" s="168" t="s">
        <v>164</v>
      </c>
      <c r="C8" s="169"/>
      <c r="D8" s="170"/>
    </row>
    <row r="9" spans="1:4" ht="51.75" customHeight="1" x14ac:dyDescent="0.3">
      <c r="A9" s="166"/>
      <c r="B9" s="88" t="s">
        <v>232</v>
      </c>
      <c r="C9" s="88" t="s">
        <v>2</v>
      </c>
      <c r="D9" s="88" t="s">
        <v>165</v>
      </c>
    </row>
    <row r="10" spans="1:4" ht="33.75" customHeight="1" x14ac:dyDescent="0.3">
      <c r="A10" s="89" t="s">
        <v>167</v>
      </c>
      <c r="B10" s="89">
        <v>0</v>
      </c>
      <c r="C10" s="42">
        <v>5790000</v>
      </c>
      <c r="D10" s="42">
        <v>12033916.210000001</v>
      </c>
    </row>
    <row r="11" spans="1:4" ht="33.75" customHeight="1" x14ac:dyDescent="0.3">
      <c r="A11" s="89" t="s">
        <v>168</v>
      </c>
      <c r="B11" s="89"/>
      <c r="C11" s="42"/>
      <c r="D11" s="88"/>
    </row>
    <row r="12" spans="1:4" ht="33.75" customHeight="1" x14ac:dyDescent="0.3">
      <c r="A12" s="57" t="s">
        <v>169</v>
      </c>
      <c r="B12" s="57">
        <v>0</v>
      </c>
      <c r="C12" s="42">
        <v>5790000</v>
      </c>
      <c r="D12" s="42">
        <v>12033916.210000001</v>
      </c>
    </row>
    <row r="13" spans="1:4" x14ac:dyDescent="0.3">
      <c r="A13" s="83"/>
      <c r="B13" s="83"/>
      <c r="C13" s="84"/>
      <c r="D13" s="84"/>
    </row>
    <row r="14" spans="1:4" x14ac:dyDescent="0.3">
      <c r="A14" s="83"/>
      <c r="B14" s="83"/>
      <c r="C14" s="84"/>
      <c r="D14" s="84"/>
    </row>
    <row r="15" spans="1:4" x14ac:dyDescent="0.3">
      <c r="A15" s="83"/>
      <c r="B15" s="83"/>
      <c r="C15" s="84"/>
      <c r="D15" s="84"/>
    </row>
    <row r="16" spans="1:4" x14ac:dyDescent="0.3">
      <c r="A16" s="83"/>
      <c r="B16" s="83"/>
      <c r="C16" s="84"/>
      <c r="D16" s="84"/>
    </row>
    <row r="17" spans="1:4" x14ac:dyDescent="0.3">
      <c r="A17" s="83"/>
      <c r="B17" s="83"/>
      <c r="C17" s="84"/>
      <c r="D17" s="84"/>
    </row>
    <row r="18" spans="1:4" x14ac:dyDescent="0.3">
      <c r="A18" s="83"/>
      <c r="B18" s="83"/>
      <c r="C18" s="84"/>
      <c r="D18" s="84"/>
    </row>
    <row r="19" spans="1:4" x14ac:dyDescent="0.3">
      <c r="A19" s="83"/>
      <c r="B19" s="83"/>
      <c r="C19" s="84"/>
      <c r="D19" s="84"/>
    </row>
    <row r="20" spans="1:4" x14ac:dyDescent="0.3">
      <c r="A20" s="83"/>
      <c r="B20" s="83"/>
      <c r="C20" s="84"/>
      <c r="D20" s="84"/>
    </row>
    <row r="21" spans="1:4" x14ac:dyDescent="0.3">
      <c r="A21" s="83"/>
      <c r="B21" s="83"/>
      <c r="C21" s="84"/>
      <c r="D21" s="84"/>
    </row>
    <row r="22" spans="1:4" x14ac:dyDescent="0.3">
      <c r="A22" s="83"/>
      <c r="B22" s="83"/>
      <c r="C22" s="84"/>
      <c r="D22" s="84"/>
    </row>
  </sheetData>
  <mergeCells count="6">
    <mergeCell ref="C3:D3"/>
    <mergeCell ref="A8:A9"/>
    <mergeCell ref="C7:D7"/>
    <mergeCell ref="A2:D2"/>
    <mergeCell ref="B8:D8"/>
    <mergeCell ref="A5:D5"/>
  </mergeCells>
  <pageMargins left="0.70866141732283472" right="0.70866141732283472" top="0.74803149606299213" bottom="0.74803149606299213" header="0.31496062992125984" footer="0.31496062992125984"/>
  <pageSetup scale="8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93"/>
  <sheetViews>
    <sheetView view="pageBreakPreview" zoomScale="60" zoomScaleNormal="90" workbookViewId="0">
      <selection sqref="A1:F93"/>
    </sheetView>
  </sheetViews>
  <sheetFormatPr defaultRowHeight="17.25" x14ac:dyDescent="0.3"/>
  <cols>
    <col min="1" max="1" width="12.7109375" style="8" customWidth="1"/>
    <col min="2" max="2" width="15" style="8" customWidth="1"/>
    <col min="3" max="3" width="117.85546875" style="8" customWidth="1"/>
    <col min="4" max="4" width="16.28515625" style="8" customWidth="1"/>
    <col min="5" max="5" width="18.5703125" style="8" customWidth="1"/>
    <col min="6" max="6" width="17.42578125" style="8" customWidth="1"/>
    <col min="7" max="7" width="14.5703125" style="26" bestFit="1" customWidth="1"/>
    <col min="8" max="16384" width="9.140625" style="8"/>
  </cols>
  <sheetData>
    <row r="1" spans="1:7" x14ac:dyDescent="0.3">
      <c r="E1" s="162" t="s">
        <v>23</v>
      </c>
      <c r="F1" s="162"/>
    </row>
    <row r="2" spans="1:7" x14ac:dyDescent="0.3">
      <c r="C2" s="162" t="s">
        <v>85</v>
      </c>
      <c r="D2" s="162"/>
      <c r="E2" s="162"/>
      <c r="F2" s="162"/>
    </row>
    <row r="3" spans="1:7" s="26" customFormat="1" x14ac:dyDescent="0.3">
      <c r="B3" s="27"/>
      <c r="C3" s="27"/>
      <c r="D3" s="27"/>
      <c r="E3" s="163" t="s">
        <v>26</v>
      </c>
      <c r="F3" s="163"/>
    </row>
    <row r="4" spans="1:7" s="26" customFormat="1" x14ac:dyDescent="0.3">
      <c r="B4" s="27"/>
      <c r="C4" s="27"/>
      <c r="D4" s="27"/>
      <c r="E4" s="62"/>
      <c r="F4" s="36"/>
    </row>
    <row r="5" spans="1:7" s="26" customFormat="1" ht="64.5" customHeight="1" x14ac:dyDescent="0.3">
      <c r="A5" s="164" t="s">
        <v>240</v>
      </c>
      <c r="B5" s="164"/>
      <c r="C5" s="164"/>
      <c r="D5" s="164"/>
      <c r="E5" s="164"/>
      <c r="F5" s="164"/>
    </row>
    <row r="6" spans="1:7" ht="17.25" customHeight="1" x14ac:dyDescent="0.3">
      <c r="E6" s="176" t="s">
        <v>171</v>
      </c>
      <c r="F6" s="176"/>
    </row>
    <row r="7" spans="1:7" ht="68.25" customHeight="1" x14ac:dyDescent="0.3">
      <c r="A7" s="189" t="s">
        <v>1</v>
      </c>
      <c r="B7" s="190"/>
      <c r="C7" s="180" t="s">
        <v>38</v>
      </c>
      <c r="D7" s="182" t="s">
        <v>170</v>
      </c>
      <c r="E7" s="183"/>
      <c r="F7" s="184"/>
    </row>
    <row r="8" spans="1:7" ht="34.5" x14ac:dyDescent="0.3">
      <c r="A8" s="40" t="s">
        <v>33</v>
      </c>
      <c r="B8" s="40" t="s">
        <v>34</v>
      </c>
      <c r="C8" s="181"/>
      <c r="D8" s="136" t="s">
        <v>232</v>
      </c>
      <c r="E8" s="88" t="s">
        <v>2</v>
      </c>
      <c r="F8" s="88" t="s">
        <v>0</v>
      </c>
    </row>
    <row r="9" spans="1:7" x14ac:dyDescent="0.3">
      <c r="A9" s="19"/>
      <c r="B9" s="19"/>
      <c r="C9" s="39" t="s">
        <v>36</v>
      </c>
      <c r="D9" s="63">
        <v>0</v>
      </c>
      <c r="E9" s="76">
        <f>E11+E24+E37+E56+E69</f>
        <v>5790000</v>
      </c>
      <c r="F9" s="76">
        <f>F11+F24+F37+F56+F69</f>
        <v>12033916.210000001</v>
      </c>
      <c r="G9" s="148"/>
    </row>
    <row r="10" spans="1:7" x14ac:dyDescent="0.3">
      <c r="A10" s="19"/>
      <c r="B10" s="19"/>
      <c r="C10" s="4" t="s">
        <v>49</v>
      </c>
      <c r="D10" s="4"/>
      <c r="E10" s="35"/>
      <c r="F10" s="35"/>
    </row>
    <row r="11" spans="1:7" x14ac:dyDescent="0.3">
      <c r="A11" s="64">
        <v>1200</v>
      </c>
      <c r="B11" s="61"/>
      <c r="C11" s="65" t="s">
        <v>40</v>
      </c>
      <c r="D11" s="63">
        <v>0</v>
      </c>
      <c r="E11" s="63">
        <f>E18</f>
        <v>1050000</v>
      </c>
      <c r="F11" s="63">
        <f>F18</f>
        <v>1750000</v>
      </c>
    </row>
    <row r="12" spans="1:7" x14ac:dyDescent="0.3">
      <c r="A12" s="177"/>
      <c r="B12" s="177"/>
      <c r="C12" s="61" t="s">
        <v>86</v>
      </c>
      <c r="D12" s="138"/>
      <c r="E12" s="46"/>
      <c r="F12" s="46"/>
    </row>
    <row r="13" spans="1:7" x14ac:dyDescent="0.3">
      <c r="A13" s="178"/>
      <c r="B13" s="178"/>
      <c r="C13" s="9" t="s">
        <v>39</v>
      </c>
      <c r="D13" s="138"/>
      <c r="E13" s="46"/>
      <c r="F13" s="46"/>
    </row>
    <row r="14" spans="1:7" ht="34.5" x14ac:dyDescent="0.3">
      <c r="A14" s="178"/>
      <c r="B14" s="178"/>
      <c r="C14" s="23" t="s">
        <v>87</v>
      </c>
      <c r="D14" s="138"/>
      <c r="E14" s="46"/>
      <c r="F14" s="46"/>
    </row>
    <row r="15" spans="1:7" x14ac:dyDescent="0.3">
      <c r="A15" s="178"/>
      <c r="B15" s="178"/>
      <c r="C15" s="9" t="s">
        <v>43</v>
      </c>
      <c r="D15" s="138"/>
      <c r="E15" s="46"/>
      <c r="F15" s="46"/>
    </row>
    <row r="16" spans="1:7" ht="34.5" x14ac:dyDescent="0.3">
      <c r="A16" s="179"/>
      <c r="B16" s="179"/>
      <c r="C16" s="44" t="s">
        <v>153</v>
      </c>
      <c r="D16" s="139"/>
      <c r="E16" s="47"/>
      <c r="F16" s="47"/>
    </row>
    <row r="17" spans="1:6" x14ac:dyDescent="0.3">
      <c r="A17" s="175" t="s">
        <v>41</v>
      </c>
      <c r="B17" s="175"/>
      <c r="C17" s="175"/>
      <c r="D17" s="175"/>
      <c r="E17" s="175"/>
      <c r="F17" s="175"/>
    </row>
    <row r="18" spans="1:6" x14ac:dyDescent="0.3">
      <c r="A18" s="174"/>
      <c r="B18" s="185">
        <v>11003</v>
      </c>
      <c r="C18" s="32" t="s">
        <v>42</v>
      </c>
      <c r="D18" s="171">
        <v>0</v>
      </c>
      <c r="E18" s="171">
        <f>'4'!H61</f>
        <v>1050000</v>
      </c>
      <c r="F18" s="171">
        <f>'4'!I63</f>
        <v>1750000</v>
      </c>
    </row>
    <row r="19" spans="1:6" x14ac:dyDescent="0.3">
      <c r="A19" s="174"/>
      <c r="B19" s="185"/>
      <c r="C19" s="61" t="s">
        <v>84</v>
      </c>
      <c r="D19" s="172"/>
      <c r="E19" s="172"/>
      <c r="F19" s="172"/>
    </row>
    <row r="20" spans="1:6" x14ac:dyDescent="0.3">
      <c r="A20" s="174"/>
      <c r="B20" s="185"/>
      <c r="C20" s="32" t="s">
        <v>44</v>
      </c>
      <c r="D20" s="172"/>
      <c r="E20" s="172"/>
      <c r="F20" s="172"/>
    </row>
    <row r="21" spans="1:6" ht="51.75" x14ac:dyDescent="0.3">
      <c r="A21" s="174"/>
      <c r="B21" s="185"/>
      <c r="C21" s="45" t="s">
        <v>88</v>
      </c>
      <c r="D21" s="172"/>
      <c r="E21" s="172"/>
      <c r="F21" s="172"/>
    </row>
    <row r="22" spans="1:6" x14ac:dyDescent="0.3">
      <c r="A22" s="174"/>
      <c r="B22" s="185"/>
      <c r="C22" s="32" t="s">
        <v>89</v>
      </c>
      <c r="D22" s="172"/>
      <c r="E22" s="172"/>
      <c r="F22" s="172"/>
    </row>
    <row r="23" spans="1:6" x14ac:dyDescent="0.3">
      <c r="A23" s="174"/>
      <c r="B23" s="185"/>
      <c r="C23" s="5" t="s">
        <v>45</v>
      </c>
      <c r="D23" s="173"/>
      <c r="E23" s="173"/>
      <c r="F23" s="173"/>
    </row>
    <row r="24" spans="1:6" x14ac:dyDescent="0.3">
      <c r="A24" s="64">
        <v>1201</v>
      </c>
      <c r="B24" s="61"/>
      <c r="C24" s="65" t="s">
        <v>40</v>
      </c>
      <c r="D24" s="63">
        <v>0</v>
      </c>
      <c r="E24" s="63">
        <f>E31</f>
        <v>300000</v>
      </c>
      <c r="F24" s="63">
        <f>F31</f>
        <v>500000</v>
      </c>
    </row>
    <row r="25" spans="1:6" x14ac:dyDescent="0.3">
      <c r="A25" s="177"/>
      <c r="B25" s="177"/>
      <c r="C25" s="61" t="s">
        <v>90</v>
      </c>
      <c r="D25" s="138"/>
      <c r="E25" s="46"/>
      <c r="F25" s="46"/>
    </row>
    <row r="26" spans="1:6" x14ac:dyDescent="0.3">
      <c r="A26" s="178"/>
      <c r="B26" s="178"/>
      <c r="C26" s="9" t="s">
        <v>39</v>
      </c>
      <c r="D26" s="138"/>
      <c r="E26" s="46"/>
      <c r="F26" s="46"/>
    </row>
    <row r="27" spans="1:6" ht="34.5" x14ac:dyDescent="0.3">
      <c r="A27" s="178"/>
      <c r="B27" s="178"/>
      <c r="C27" s="23" t="s">
        <v>91</v>
      </c>
      <c r="D27" s="138"/>
      <c r="E27" s="46"/>
      <c r="F27" s="46"/>
    </row>
    <row r="28" spans="1:6" x14ac:dyDescent="0.3">
      <c r="A28" s="178"/>
      <c r="B28" s="178"/>
      <c r="C28" s="9" t="s">
        <v>43</v>
      </c>
      <c r="D28" s="138"/>
      <c r="E28" s="46"/>
      <c r="F28" s="46"/>
    </row>
    <row r="29" spans="1:6" ht="41.25" customHeight="1" x14ac:dyDescent="0.3">
      <c r="A29" s="179"/>
      <c r="B29" s="179"/>
      <c r="C29" s="44" t="s">
        <v>92</v>
      </c>
      <c r="D29" s="139"/>
      <c r="E29" s="47"/>
      <c r="F29" s="47"/>
    </row>
    <row r="30" spans="1:6" x14ac:dyDescent="0.3">
      <c r="A30" s="175" t="s">
        <v>41</v>
      </c>
      <c r="B30" s="175"/>
      <c r="C30" s="175"/>
      <c r="D30" s="175"/>
      <c r="E30" s="175"/>
      <c r="F30" s="175"/>
    </row>
    <row r="31" spans="1:6" x14ac:dyDescent="0.3">
      <c r="A31" s="174"/>
      <c r="B31" s="185">
        <v>11001</v>
      </c>
      <c r="C31" s="32" t="s">
        <v>42</v>
      </c>
      <c r="D31" s="171">
        <v>0</v>
      </c>
      <c r="E31" s="171">
        <f>'4'!H17</f>
        <v>300000</v>
      </c>
      <c r="F31" s="171">
        <f>'4'!I25</f>
        <v>500000</v>
      </c>
    </row>
    <row r="32" spans="1:6" x14ac:dyDescent="0.3">
      <c r="A32" s="174"/>
      <c r="B32" s="185"/>
      <c r="C32" s="61" t="s">
        <v>75</v>
      </c>
      <c r="D32" s="172"/>
      <c r="E32" s="172"/>
      <c r="F32" s="172"/>
    </row>
    <row r="33" spans="1:6" x14ac:dyDescent="0.3">
      <c r="A33" s="174"/>
      <c r="B33" s="185"/>
      <c r="C33" s="32" t="s">
        <v>44</v>
      </c>
      <c r="D33" s="172"/>
      <c r="E33" s="172"/>
      <c r="F33" s="172"/>
    </row>
    <row r="34" spans="1:6" x14ac:dyDescent="0.3">
      <c r="A34" s="174"/>
      <c r="B34" s="185"/>
      <c r="C34" s="45" t="s">
        <v>93</v>
      </c>
      <c r="D34" s="172"/>
      <c r="E34" s="172"/>
      <c r="F34" s="172"/>
    </row>
    <row r="35" spans="1:6" x14ac:dyDescent="0.3">
      <c r="A35" s="174"/>
      <c r="B35" s="185"/>
      <c r="C35" s="32" t="s">
        <v>89</v>
      </c>
      <c r="D35" s="172"/>
      <c r="E35" s="172"/>
      <c r="F35" s="172"/>
    </row>
    <row r="36" spans="1:6" x14ac:dyDescent="0.3">
      <c r="A36" s="174"/>
      <c r="B36" s="185"/>
      <c r="C36" s="5" t="s">
        <v>45</v>
      </c>
      <c r="D36" s="173"/>
      <c r="E36" s="173"/>
      <c r="F36" s="173"/>
    </row>
    <row r="37" spans="1:6" x14ac:dyDescent="0.3">
      <c r="A37" s="64">
        <v>1202</v>
      </c>
      <c r="B37" s="61"/>
      <c r="C37" s="65" t="s">
        <v>40</v>
      </c>
      <c r="D37" s="63">
        <v>0</v>
      </c>
      <c r="E37" s="63">
        <f>E44+E50</f>
        <v>1260000</v>
      </c>
      <c r="F37" s="63">
        <f>F44+F50</f>
        <v>2100000</v>
      </c>
    </row>
    <row r="38" spans="1:6" x14ac:dyDescent="0.3">
      <c r="A38" s="177"/>
      <c r="B38" s="177"/>
      <c r="C38" s="61" t="s">
        <v>94</v>
      </c>
      <c r="D38" s="138"/>
      <c r="E38" s="46"/>
      <c r="F38" s="46"/>
    </row>
    <row r="39" spans="1:6" x14ac:dyDescent="0.3">
      <c r="A39" s="178"/>
      <c r="B39" s="178"/>
      <c r="C39" s="9" t="s">
        <v>39</v>
      </c>
      <c r="D39" s="138"/>
      <c r="E39" s="46"/>
      <c r="F39" s="46"/>
    </row>
    <row r="40" spans="1:6" ht="34.5" x14ac:dyDescent="0.3">
      <c r="A40" s="178"/>
      <c r="B40" s="178"/>
      <c r="C40" s="23" t="s">
        <v>95</v>
      </c>
      <c r="D40" s="138"/>
      <c r="E40" s="46"/>
      <c r="F40" s="46"/>
    </row>
    <row r="41" spans="1:6" x14ac:dyDescent="0.3">
      <c r="A41" s="178"/>
      <c r="B41" s="178"/>
      <c r="C41" s="9" t="s">
        <v>43</v>
      </c>
      <c r="D41" s="138"/>
      <c r="E41" s="46"/>
      <c r="F41" s="46"/>
    </row>
    <row r="42" spans="1:6" x14ac:dyDescent="0.3">
      <c r="A42" s="179"/>
      <c r="B42" s="179"/>
      <c r="C42" s="44" t="s">
        <v>96</v>
      </c>
      <c r="D42" s="139"/>
      <c r="E42" s="47"/>
      <c r="F42" s="47"/>
    </row>
    <row r="43" spans="1:6" x14ac:dyDescent="0.3">
      <c r="A43" s="175" t="s">
        <v>41</v>
      </c>
      <c r="B43" s="175"/>
      <c r="C43" s="175"/>
      <c r="D43" s="175"/>
      <c r="E43" s="175"/>
      <c r="F43" s="175"/>
    </row>
    <row r="44" spans="1:6" x14ac:dyDescent="0.3">
      <c r="A44" s="174"/>
      <c r="B44" s="185">
        <v>11002</v>
      </c>
      <c r="C44" s="32" t="s">
        <v>42</v>
      </c>
      <c r="D44" s="171">
        <v>0</v>
      </c>
      <c r="E44" s="171">
        <f>'4'!H30</f>
        <v>720000</v>
      </c>
      <c r="F44" s="171">
        <f>'4'!I38</f>
        <v>1200000</v>
      </c>
    </row>
    <row r="45" spans="1:6" x14ac:dyDescent="0.3">
      <c r="A45" s="174"/>
      <c r="B45" s="185"/>
      <c r="C45" s="61" t="s">
        <v>97</v>
      </c>
      <c r="D45" s="172"/>
      <c r="E45" s="172"/>
      <c r="F45" s="172"/>
    </row>
    <row r="46" spans="1:6" x14ac:dyDescent="0.3">
      <c r="A46" s="174"/>
      <c r="B46" s="185"/>
      <c r="C46" s="32" t="s">
        <v>44</v>
      </c>
      <c r="D46" s="172"/>
      <c r="E46" s="172"/>
      <c r="F46" s="172"/>
    </row>
    <row r="47" spans="1:6" ht="34.5" x14ac:dyDescent="0.3">
      <c r="A47" s="174"/>
      <c r="B47" s="185"/>
      <c r="C47" s="45" t="s">
        <v>98</v>
      </c>
      <c r="D47" s="172"/>
      <c r="E47" s="172"/>
      <c r="F47" s="172"/>
    </row>
    <row r="48" spans="1:6" x14ac:dyDescent="0.3">
      <c r="A48" s="174"/>
      <c r="B48" s="185"/>
      <c r="C48" s="32" t="s">
        <v>89</v>
      </c>
      <c r="D48" s="172"/>
      <c r="E48" s="172"/>
      <c r="F48" s="172"/>
    </row>
    <row r="49" spans="1:6" x14ac:dyDescent="0.3">
      <c r="A49" s="174"/>
      <c r="B49" s="185"/>
      <c r="C49" s="5" t="s">
        <v>45</v>
      </c>
      <c r="D49" s="173"/>
      <c r="E49" s="173"/>
      <c r="F49" s="173"/>
    </row>
    <row r="50" spans="1:6" x14ac:dyDescent="0.3">
      <c r="A50" s="177"/>
      <c r="B50" s="186">
        <v>11004</v>
      </c>
      <c r="C50" s="32" t="s">
        <v>42</v>
      </c>
      <c r="D50" s="171">
        <v>0</v>
      </c>
      <c r="E50" s="171">
        <f>'4'!H50</f>
        <v>540000</v>
      </c>
      <c r="F50" s="171">
        <f>'4'!I50</f>
        <v>900000</v>
      </c>
    </row>
    <row r="51" spans="1:6" x14ac:dyDescent="0.3">
      <c r="A51" s="178"/>
      <c r="B51" s="187"/>
      <c r="C51" s="61" t="s">
        <v>82</v>
      </c>
      <c r="D51" s="172"/>
      <c r="E51" s="172"/>
      <c r="F51" s="172"/>
    </row>
    <row r="52" spans="1:6" x14ac:dyDescent="0.3">
      <c r="A52" s="178"/>
      <c r="B52" s="187"/>
      <c r="C52" s="32" t="s">
        <v>44</v>
      </c>
      <c r="D52" s="172"/>
      <c r="E52" s="172"/>
      <c r="F52" s="172"/>
    </row>
    <row r="53" spans="1:6" ht="34.5" x14ac:dyDescent="0.3">
      <c r="A53" s="178"/>
      <c r="B53" s="187"/>
      <c r="C53" s="45" t="s">
        <v>104</v>
      </c>
      <c r="D53" s="172"/>
      <c r="E53" s="172"/>
      <c r="F53" s="172"/>
    </row>
    <row r="54" spans="1:6" x14ac:dyDescent="0.3">
      <c r="A54" s="178"/>
      <c r="B54" s="187"/>
      <c r="C54" s="32" t="s">
        <v>89</v>
      </c>
      <c r="D54" s="172"/>
      <c r="E54" s="172"/>
      <c r="F54" s="172"/>
    </row>
    <row r="55" spans="1:6" x14ac:dyDescent="0.3">
      <c r="A55" s="179"/>
      <c r="B55" s="188"/>
      <c r="C55" s="5" t="s">
        <v>45</v>
      </c>
      <c r="D55" s="173"/>
      <c r="E55" s="173"/>
      <c r="F55" s="173"/>
    </row>
    <row r="56" spans="1:6" x14ac:dyDescent="0.3">
      <c r="A56" s="64">
        <v>1207</v>
      </c>
      <c r="B56" s="61"/>
      <c r="C56" s="65" t="s">
        <v>40</v>
      </c>
      <c r="D56" s="63">
        <v>0</v>
      </c>
      <c r="E56" s="63">
        <f>E63</f>
        <v>3060000</v>
      </c>
      <c r="F56" s="63">
        <f>F63</f>
        <v>5100000</v>
      </c>
    </row>
    <row r="57" spans="1:6" x14ac:dyDescent="0.3">
      <c r="A57" s="177"/>
      <c r="B57" s="177"/>
      <c r="C57" s="61" t="s">
        <v>99</v>
      </c>
      <c r="D57" s="171"/>
      <c r="E57" s="46"/>
      <c r="F57" s="46"/>
    </row>
    <row r="58" spans="1:6" x14ac:dyDescent="0.3">
      <c r="A58" s="178"/>
      <c r="B58" s="178"/>
      <c r="C58" s="9" t="s">
        <v>39</v>
      </c>
      <c r="D58" s="172"/>
      <c r="E58" s="46"/>
      <c r="F58" s="46"/>
    </row>
    <row r="59" spans="1:6" ht="38.25" customHeight="1" x14ac:dyDescent="0.3">
      <c r="A59" s="178"/>
      <c r="B59" s="178"/>
      <c r="C59" s="45" t="s">
        <v>100</v>
      </c>
      <c r="D59" s="172"/>
      <c r="E59" s="46"/>
      <c r="F59" s="46"/>
    </row>
    <row r="60" spans="1:6" x14ac:dyDescent="0.3">
      <c r="A60" s="178"/>
      <c r="B60" s="178"/>
      <c r="C60" s="9" t="s">
        <v>43</v>
      </c>
      <c r="D60" s="172"/>
      <c r="E60" s="46"/>
      <c r="F60" s="46"/>
    </row>
    <row r="61" spans="1:6" ht="43.5" customHeight="1" x14ac:dyDescent="0.3">
      <c r="A61" s="179"/>
      <c r="B61" s="179"/>
      <c r="C61" s="45" t="s">
        <v>101</v>
      </c>
      <c r="D61" s="173"/>
      <c r="E61" s="47"/>
      <c r="F61" s="47"/>
    </row>
    <row r="62" spans="1:6" x14ac:dyDescent="0.3">
      <c r="A62" s="175" t="s">
        <v>41</v>
      </c>
      <c r="B62" s="175"/>
      <c r="C62" s="175"/>
      <c r="D62" s="175"/>
      <c r="E62" s="175"/>
      <c r="F62" s="175"/>
    </row>
    <row r="63" spans="1:6" x14ac:dyDescent="0.3">
      <c r="A63" s="174"/>
      <c r="B63" s="185">
        <v>11001</v>
      </c>
      <c r="C63" s="32" t="s">
        <v>42</v>
      </c>
      <c r="D63" s="171">
        <v>0</v>
      </c>
      <c r="E63" s="171">
        <f>'4'!H39</f>
        <v>3060000</v>
      </c>
      <c r="F63" s="171">
        <f>'4'!I47</f>
        <v>5100000</v>
      </c>
    </row>
    <row r="64" spans="1:6" x14ac:dyDescent="0.3">
      <c r="A64" s="174"/>
      <c r="B64" s="185"/>
      <c r="C64" s="61" t="s">
        <v>102</v>
      </c>
      <c r="D64" s="172"/>
      <c r="E64" s="172"/>
      <c r="F64" s="172"/>
    </row>
    <row r="65" spans="1:6" x14ac:dyDescent="0.3">
      <c r="A65" s="174"/>
      <c r="B65" s="185"/>
      <c r="C65" s="32" t="s">
        <v>44</v>
      </c>
      <c r="D65" s="172"/>
      <c r="E65" s="172"/>
      <c r="F65" s="172"/>
    </row>
    <row r="66" spans="1:6" ht="51.75" x14ac:dyDescent="0.3">
      <c r="A66" s="174"/>
      <c r="B66" s="185"/>
      <c r="C66" s="45" t="s">
        <v>103</v>
      </c>
      <c r="D66" s="172"/>
      <c r="E66" s="172"/>
      <c r="F66" s="172"/>
    </row>
    <row r="67" spans="1:6" x14ac:dyDescent="0.3">
      <c r="A67" s="174"/>
      <c r="B67" s="185"/>
      <c r="C67" s="32" t="s">
        <v>89</v>
      </c>
      <c r="D67" s="172"/>
      <c r="E67" s="172"/>
      <c r="F67" s="172"/>
    </row>
    <row r="68" spans="1:6" x14ac:dyDescent="0.3">
      <c r="A68" s="174"/>
      <c r="B68" s="185"/>
      <c r="C68" s="5" t="s">
        <v>45</v>
      </c>
      <c r="D68" s="173"/>
      <c r="E68" s="173"/>
      <c r="F68" s="173"/>
    </row>
    <row r="69" spans="1:6" x14ac:dyDescent="0.3">
      <c r="A69" s="64">
        <v>1126</v>
      </c>
      <c r="B69" s="61"/>
      <c r="C69" s="65" t="s">
        <v>40</v>
      </c>
      <c r="D69" s="63">
        <v>0</v>
      </c>
      <c r="E69" s="63">
        <f>E76+E88</f>
        <v>120000</v>
      </c>
      <c r="F69" s="63">
        <f>F76+F88+F82</f>
        <v>2583916.21</v>
      </c>
    </row>
    <row r="70" spans="1:6" ht="34.5" x14ac:dyDescent="0.3">
      <c r="A70" s="177"/>
      <c r="B70" s="177"/>
      <c r="C70" s="78" t="s">
        <v>154</v>
      </c>
      <c r="D70" s="138"/>
      <c r="E70" s="46"/>
      <c r="F70" s="46"/>
    </row>
    <row r="71" spans="1:6" x14ac:dyDescent="0.3">
      <c r="A71" s="178"/>
      <c r="B71" s="178"/>
      <c r="C71" s="9" t="s">
        <v>39</v>
      </c>
      <c r="D71" s="138"/>
      <c r="E71" s="46"/>
      <c r="F71" s="46"/>
    </row>
    <row r="72" spans="1:6" ht="34.5" x14ac:dyDescent="0.3">
      <c r="A72" s="178"/>
      <c r="B72" s="178"/>
      <c r="C72" s="45" t="s">
        <v>155</v>
      </c>
      <c r="D72" s="138"/>
      <c r="E72" s="46"/>
      <c r="F72" s="46"/>
    </row>
    <row r="73" spans="1:6" x14ac:dyDescent="0.3">
      <c r="A73" s="178"/>
      <c r="B73" s="178"/>
      <c r="C73" s="9" t="s">
        <v>43</v>
      </c>
      <c r="D73" s="138"/>
      <c r="E73" s="46"/>
      <c r="F73" s="46"/>
    </row>
    <row r="74" spans="1:6" ht="34.5" x14ac:dyDescent="0.3">
      <c r="A74" s="179"/>
      <c r="B74" s="179"/>
      <c r="C74" s="45" t="s">
        <v>156</v>
      </c>
      <c r="D74" s="139"/>
      <c r="E74" s="47"/>
      <c r="F74" s="47"/>
    </row>
    <row r="75" spans="1:6" ht="17.25" customHeight="1" x14ac:dyDescent="0.3">
      <c r="A75" s="175" t="s">
        <v>41</v>
      </c>
      <c r="B75" s="175"/>
      <c r="C75" s="175"/>
      <c r="D75" s="175"/>
      <c r="E75" s="175"/>
      <c r="F75" s="175"/>
    </row>
    <row r="76" spans="1:6" x14ac:dyDescent="0.3">
      <c r="A76" s="174"/>
      <c r="B76" s="185">
        <v>31002</v>
      </c>
      <c r="C76" s="32" t="s">
        <v>42</v>
      </c>
      <c r="D76" s="171">
        <v>0</v>
      </c>
      <c r="E76" s="171">
        <f>'4'!H76</f>
        <v>0</v>
      </c>
      <c r="F76" s="171">
        <f>'4'!I76</f>
        <v>2076786.21</v>
      </c>
    </row>
    <row r="77" spans="1:6" x14ac:dyDescent="0.3">
      <c r="A77" s="174"/>
      <c r="B77" s="185"/>
      <c r="C77" s="78" t="s">
        <v>235</v>
      </c>
      <c r="D77" s="172"/>
      <c r="E77" s="172"/>
      <c r="F77" s="172"/>
    </row>
    <row r="78" spans="1:6" x14ac:dyDescent="0.3">
      <c r="A78" s="174"/>
      <c r="B78" s="185"/>
      <c r="C78" s="32" t="s">
        <v>44</v>
      </c>
      <c r="D78" s="172"/>
      <c r="E78" s="172"/>
      <c r="F78" s="172"/>
    </row>
    <row r="79" spans="1:6" ht="51.75" x14ac:dyDescent="0.3">
      <c r="A79" s="174"/>
      <c r="B79" s="185"/>
      <c r="C79" s="77" t="s">
        <v>236</v>
      </c>
      <c r="D79" s="172"/>
      <c r="E79" s="172"/>
      <c r="F79" s="172"/>
    </row>
    <row r="80" spans="1:6" x14ac:dyDescent="0.3">
      <c r="A80" s="174"/>
      <c r="B80" s="185"/>
      <c r="C80" s="32" t="s">
        <v>89</v>
      </c>
      <c r="D80" s="172"/>
      <c r="E80" s="172"/>
      <c r="F80" s="172"/>
    </row>
    <row r="81" spans="1:6" x14ac:dyDescent="0.3">
      <c r="A81" s="174"/>
      <c r="B81" s="185"/>
      <c r="C81" s="5" t="s">
        <v>45</v>
      </c>
      <c r="D81" s="173"/>
      <c r="E81" s="173"/>
      <c r="F81" s="173"/>
    </row>
    <row r="82" spans="1:6" x14ac:dyDescent="0.3">
      <c r="A82" s="174"/>
      <c r="B82" s="185">
        <v>31003</v>
      </c>
      <c r="C82" s="32" t="s">
        <v>42</v>
      </c>
      <c r="D82" s="171">
        <v>0</v>
      </c>
      <c r="E82" s="171">
        <f>'4'!H82</f>
        <v>0</v>
      </c>
      <c r="F82" s="171">
        <f>'4'!I87</f>
        <v>387130</v>
      </c>
    </row>
    <row r="83" spans="1:6" x14ac:dyDescent="0.3">
      <c r="A83" s="174"/>
      <c r="B83" s="185"/>
      <c r="C83" s="78" t="s">
        <v>256</v>
      </c>
      <c r="D83" s="172"/>
      <c r="E83" s="172"/>
      <c r="F83" s="172"/>
    </row>
    <row r="84" spans="1:6" x14ac:dyDescent="0.3">
      <c r="A84" s="174"/>
      <c r="B84" s="185"/>
      <c r="C84" s="32" t="s">
        <v>44</v>
      </c>
      <c r="D84" s="172"/>
      <c r="E84" s="172"/>
      <c r="F84" s="172"/>
    </row>
    <row r="85" spans="1:6" ht="41.25" customHeight="1" x14ac:dyDescent="0.3">
      <c r="A85" s="174"/>
      <c r="B85" s="185"/>
      <c r="C85" s="77" t="s">
        <v>257</v>
      </c>
      <c r="D85" s="172"/>
      <c r="E85" s="172"/>
      <c r="F85" s="172"/>
    </row>
    <row r="86" spans="1:6" x14ac:dyDescent="0.3">
      <c r="A86" s="174"/>
      <c r="B86" s="185"/>
      <c r="C86" s="32" t="s">
        <v>89</v>
      </c>
      <c r="D86" s="172"/>
      <c r="E86" s="172"/>
      <c r="F86" s="172"/>
    </row>
    <row r="87" spans="1:6" x14ac:dyDescent="0.3">
      <c r="A87" s="174"/>
      <c r="B87" s="185"/>
      <c r="C87" s="5" t="s">
        <v>45</v>
      </c>
      <c r="D87" s="173"/>
      <c r="E87" s="173"/>
      <c r="F87" s="173"/>
    </row>
    <row r="88" spans="1:6" x14ac:dyDescent="0.3">
      <c r="A88" s="174"/>
      <c r="B88" s="185">
        <v>31004</v>
      </c>
      <c r="C88" s="32" t="s">
        <v>42</v>
      </c>
      <c r="D88" s="171">
        <v>0</v>
      </c>
      <c r="E88" s="171">
        <f>'4'!H94</f>
        <v>120000</v>
      </c>
      <c r="F88" s="171">
        <f>E88</f>
        <v>120000</v>
      </c>
    </row>
    <row r="89" spans="1:6" ht="34.5" x14ac:dyDescent="0.3">
      <c r="A89" s="174"/>
      <c r="B89" s="185"/>
      <c r="C89" s="79" t="s">
        <v>250</v>
      </c>
      <c r="D89" s="172"/>
      <c r="E89" s="172"/>
      <c r="F89" s="172"/>
    </row>
    <row r="90" spans="1:6" x14ac:dyDescent="0.3">
      <c r="A90" s="174"/>
      <c r="B90" s="185"/>
      <c r="C90" s="32" t="s">
        <v>44</v>
      </c>
      <c r="D90" s="172"/>
      <c r="E90" s="172"/>
      <c r="F90" s="172"/>
    </row>
    <row r="91" spans="1:6" ht="44.25" customHeight="1" x14ac:dyDescent="0.3">
      <c r="A91" s="174"/>
      <c r="B91" s="185"/>
      <c r="C91" s="77" t="s">
        <v>172</v>
      </c>
      <c r="D91" s="172"/>
      <c r="E91" s="172"/>
      <c r="F91" s="172"/>
    </row>
    <row r="92" spans="1:6" x14ac:dyDescent="0.3">
      <c r="A92" s="174"/>
      <c r="B92" s="185"/>
      <c r="C92" s="32" t="s">
        <v>89</v>
      </c>
      <c r="D92" s="172"/>
      <c r="E92" s="172"/>
      <c r="F92" s="172"/>
    </row>
    <row r="93" spans="1:6" x14ac:dyDescent="0.3">
      <c r="A93" s="174"/>
      <c r="B93" s="185"/>
      <c r="C93" s="5" t="s">
        <v>45</v>
      </c>
      <c r="D93" s="173"/>
      <c r="E93" s="173"/>
      <c r="F93" s="173"/>
    </row>
  </sheetData>
  <mergeCells count="64">
    <mergeCell ref="A57:A61"/>
    <mergeCell ref="B88:B93"/>
    <mergeCell ref="A62:F62"/>
    <mergeCell ref="A63:A68"/>
    <mergeCell ref="A82:A87"/>
    <mergeCell ref="E88:E93"/>
    <mergeCell ref="F88:F93"/>
    <mergeCell ref="A88:A93"/>
    <mergeCell ref="A70:A74"/>
    <mergeCell ref="A75:F75"/>
    <mergeCell ref="D82:D87"/>
    <mergeCell ref="A76:A81"/>
    <mergeCell ref="B76:B81"/>
    <mergeCell ref="E76:E81"/>
    <mergeCell ref="D88:D93"/>
    <mergeCell ref="B12:B16"/>
    <mergeCell ref="B18:B23"/>
    <mergeCell ref="F76:F81"/>
    <mergeCell ref="A7:B7"/>
    <mergeCell ref="B38:B42"/>
    <mergeCell ref="A38:A42"/>
    <mergeCell ref="B31:B36"/>
    <mergeCell ref="F50:F55"/>
    <mergeCell ref="D18:D23"/>
    <mergeCell ref="A44:A49"/>
    <mergeCell ref="B63:B68"/>
    <mergeCell ref="E82:E87"/>
    <mergeCell ref="B50:B55"/>
    <mergeCell ref="D50:D55"/>
    <mergeCell ref="D44:D49"/>
    <mergeCell ref="B70:B74"/>
    <mergeCell ref="B82:B87"/>
    <mergeCell ref="B44:B49"/>
    <mergeCell ref="D76:D81"/>
    <mergeCell ref="D63:D68"/>
    <mergeCell ref="B57:B61"/>
    <mergeCell ref="A25:A29"/>
    <mergeCell ref="B25:B29"/>
    <mergeCell ref="A30:F30"/>
    <mergeCell ref="C7:C8"/>
    <mergeCell ref="A17:F17"/>
    <mergeCell ref="A12:A16"/>
    <mergeCell ref="A18:A23"/>
    <mergeCell ref="D7:F7"/>
    <mergeCell ref="D57:D61"/>
    <mergeCell ref="C2:F2"/>
    <mergeCell ref="E6:F6"/>
    <mergeCell ref="A5:F5"/>
    <mergeCell ref="F44:F49"/>
    <mergeCell ref="A50:A55"/>
    <mergeCell ref="F18:F23"/>
    <mergeCell ref="E3:F3"/>
    <mergeCell ref="F31:F36"/>
    <mergeCell ref="E18:E23"/>
    <mergeCell ref="E1:F1"/>
    <mergeCell ref="F82:F87"/>
    <mergeCell ref="E31:E36"/>
    <mergeCell ref="D31:D36"/>
    <mergeCell ref="F63:F68"/>
    <mergeCell ref="A31:A36"/>
    <mergeCell ref="A43:F43"/>
    <mergeCell ref="E44:E49"/>
    <mergeCell ref="E63:E68"/>
    <mergeCell ref="E50:E55"/>
  </mergeCells>
  <pageMargins left="0.7" right="0.7" top="0.75" bottom="0.75" header="0.3" footer="0.3"/>
  <pageSetup scale="63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1"/>
  <sheetViews>
    <sheetView view="pageBreakPreview" zoomScale="60" zoomScaleNormal="90" workbookViewId="0">
      <selection activeCell="I101" sqref="A1:I101"/>
    </sheetView>
  </sheetViews>
  <sheetFormatPr defaultRowHeight="17.25" x14ac:dyDescent="0.3"/>
  <cols>
    <col min="1" max="1" width="8.42578125" style="8" bestFit="1" customWidth="1"/>
    <col min="2" max="2" width="7.7109375" style="8" bestFit="1" customWidth="1"/>
    <col min="3" max="3" width="5.85546875" style="8" bestFit="1" customWidth="1"/>
    <col min="4" max="4" width="10.140625" style="8" bestFit="1" customWidth="1"/>
    <col min="5" max="5" width="14.7109375" style="8" bestFit="1" customWidth="1"/>
    <col min="6" max="6" width="88.42578125" style="8" customWidth="1"/>
    <col min="7" max="7" width="12.5703125" style="8" customWidth="1"/>
    <col min="8" max="9" width="23.85546875" style="8" customWidth="1"/>
    <col min="10" max="11" width="9.140625" style="8"/>
    <col min="12" max="12" width="31.140625" style="8" customWidth="1"/>
    <col min="13" max="16384" width="9.140625" style="8"/>
  </cols>
  <sheetData>
    <row r="1" spans="1:9" x14ac:dyDescent="0.3">
      <c r="H1" s="20"/>
      <c r="I1" s="38" t="s">
        <v>68</v>
      </c>
    </row>
    <row r="2" spans="1:9" x14ac:dyDescent="0.3">
      <c r="H2" s="162" t="s">
        <v>71</v>
      </c>
      <c r="I2" s="162"/>
    </row>
    <row r="3" spans="1:9" s="26" customFormat="1" x14ac:dyDescent="0.3">
      <c r="E3" s="27"/>
      <c r="F3" s="27"/>
      <c r="G3" s="27"/>
      <c r="H3" s="163" t="s">
        <v>26</v>
      </c>
      <c r="I3" s="163"/>
    </row>
    <row r="4" spans="1:9" s="26" customFormat="1" x14ac:dyDescent="0.3">
      <c r="E4" s="27"/>
      <c r="F4" s="27"/>
      <c r="G4" s="27"/>
      <c r="H4" s="62"/>
      <c r="I4" s="36"/>
    </row>
    <row r="5" spans="1:9" s="26" customFormat="1" ht="46.5" customHeight="1" x14ac:dyDescent="0.3">
      <c r="A5" s="164" t="s">
        <v>152</v>
      </c>
      <c r="B5" s="164"/>
      <c r="C5" s="164"/>
      <c r="D5" s="164"/>
      <c r="E5" s="164"/>
      <c r="F5" s="164"/>
      <c r="G5" s="164"/>
      <c r="H5" s="164"/>
      <c r="I5" s="164"/>
    </row>
    <row r="7" spans="1:9" x14ac:dyDescent="0.3">
      <c r="H7" s="176" t="s">
        <v>29</v>
      </c>
      <c r="I7" s="176"/>
    </row>
    <row r="8" spans="1:9" ht="68.25" customHeight="1" x14ac:dyDescent="0.3">
      <c r="A8" s="182" t="s">
        <v>28</v>
      </c>
      <c r="B8" s="183"/>
      <c r="C8" s="184"/>
      <c r="D8" s="182" t="s">
        <v>1</v>
      </c>
      <c r="E8" s="183"/>
      <c r="F8" s="180" t="s">
        <v>4</v>
      </c>
      <c r="G8" s="199" t="s">
        <v>170</v>
      </c>
      <c r="H8" s="200"/>
      <c r="I8" s="201"/>
    </row>
    <row r="9" spans="1:9" ht="39.75" customHeight="1" x14ac:dyDescent="0.3">
      <c r="A9" s="19" t="s">
        <v>30</v>
      </c>
      <c r="B9" s="19" t="s">
        <v>31</v>
      </c>
      <c r="C9" s="19" t="s">
        <v>32</v>
      </c>
      <c r="D9" s="19" t="s">
        <v>33</v>
      </c>
      <c r="E9" s="19" t="s">
        <v>34</v>
      </c>
      <c r="F9" s="181"/>
      <c r="G9" s="136" t="s">
        <v>232</v>
      </c>
      <c r="H9" s="136" t="s">
        <v>2</v>
      </c>
      <c r="I9" s="136" t="s">
        <v>0</v>
      </c>
    </row>
    <row r="10" spans="1:9" x14ac:dyDescent="0.3">
      <c r="A10" s="19"/>
      <c r="B10" s="19"/>
      <c r="C10" s="19"/>
      <c r="D10" s="19"/>
      <c r="E10" s="19"/>
      <c r="F10" s="68" t="s">
        <v>36</v>
      </c>
      <c r="G10" s="90">
        <v>0</v>
      </c>
      <c r="H10" s="90">
        <f>+H11</f>
        <v>5790000</v>
      </c>
      <c r="I10" s="90">
        <f>+I11</f>
        <v>12033916.210000001</v>
      </c>
    </row>
    <row r="11" spans="1:9" x14ac:dyDescent="0.3">
      <c r="A11" s="192" t="s">
        <v>47</v>
      </c>
      <c r="B11" s="174"/>
      <c r="C11" s="174"/>
      <c r="D11" s="174"/>
      <c r="E11" s="175"/>
      <c r="F11" s="56" t="s">
        <v>48</v>
      </c>
      <c r="G11" s="75">
        <v>0</v>
      </c>
      <c r="H11" s="75">
        <f>H13+H26+H70</f>
        <v>5790000</v>
      </c>
      <c r="I11" s="75">
        <f>I13+I26+I70</f>
        <v>12033916.210000001</v>
      </c>
    </row>
    <row r="12" spans="1:9" x14ac:dyDescent="0.3">
      <c r="A12" s="192"/>
      <c r="B12" s="174"/>
      <c r="C12" s="174"/>
      <c r="D12" s="174"/>
      <c r="E12" s="175"/>
      <c r="F12" s="57" t="s">
        <v>3</v>
      </c>
      <c r="G12" s="41"/>
      <c r="H12" s="41"/>
      <c r="I12" s="41"/>
    </row>
    <row r="13" spans="1:9" x14ac:dyDescent="0.3">
      <c r="A13" s="192"/>
      <c r="B13" s="195" t="s">
        <v>50</v>
      </c>
      <c r="C13" s="174"/>
      <c r="D13" s="174"/>
      <c r="E13" s="175"/>
      <c r="F13" s="56" t="s">
        <v>74</v>
      </c>
      <c r="G13" s="43">
        <v>0</v>
      </c>
      <c r="H13" s="43">
        <f>H15</f>
        <v>300000</v>
      </c>
      <c r="I13" s="43">
        <f>I15</f>
        <v>500000</v>
      </c>
    </row>
    <row r="14" spans="1:9" x14ac:dyDescent="0.3">
      <c r="A14" s="192"/>
      <c r="B14" s="196"/>
      <c r="C14" s="174"/>
      <c r="D14" s="174"/>
      <c r="E14" s="175"/>
      <c r="F14" s="57" t="s">
        <v>3</v>
      </c>
      <c r="G14" s="42"/>
      <c r="H14" s="42"/>
      <c r="I14" s="42"/>
    </row>
    <row r="15" spans="1:9" x14ac:dyDescent="0.3">
      <c r="A15" s="192"/>
      <c r="B15" s="196"/>
      <c r="C15" s="192" t="s">
        <v>72</v>
      </c>
      <c r="D15" s="174"/>
      <c r="E15" s="175"/>
      <c r="F15" s="56" t="s">
        <v>73</v>
      </c>
      <c r="G15" s="43">
        <v>0</v>
      </c>
      <c r="H15" s="43">
        <f>H17</f>
        <v>300000</v>
      </c>
      <c r="I15" s="43">
        <f>I17</f>
        <v>500000</v>
      </c>
    </row>
    <row r="16" spans="1:9" x14ac:dyDescent="0.3">
      <c r="A16" s="192"/>
      <c r="B16" s="196"/>
      <c r="C16" s="192"/>
      <c r="D16" s="174"/>
      <c r="E16" s="175"/>
      <c r="F16" s="57" t="s">
        <v>3</v>
      </c>
      <c r="G16" s="42"/>
      <c r="H16" s="42"/>
      <c r="I16" s="42"/>
    </row>
    <row r="17" spans="1:12" x14ac:dyDescent="0.3">
      <c r="A17" s="192"/>
      <c r="B17" s="196"/>
      <c r="C17" s="192"/>
      <c r="D17" s="185">
        <v>1201</v>
      </c>
      <c r="E17" s="191">
        <v>11001</v>
      </c>
      <c r="F17" s="60" t="s">
        <v>75</v>
      </c>
      <c r="G17" s="43">
        <v>0</v>
      </c>
      <c r="H17" s="43">
        <f>H19</f>
        <v>300000</v>
      </c>
      <c r="I17" s="43">
        <f>I19</f>
        <v>500000</v>
      </c>
    </row>
    <row r="18" spans="1:12" x14ac:dyDescent="0.3">
      <c r="A18" s="192"/>
      <c r="B18" s="196"/>
      <c r="C18" s="192"/>
      <c r="D18" s="185"/>
      <c r="E18" s="191"/>
      <c r="F18" s="58" t="s">
        <v>5</v>
      </c>
      <c r="G18" s="42"/>
      <c r="H18" s="42"/>
      <c r="I18" s="42"/>
    </row>
    <row r="19" spans="1:12" x14ac:dyDescent="0.3">
      <c r="A19" s="192"/>
      <c r="B19" s="196"/>
      <c r="C19" s="192"/>
      <c r="D19" s="185"/>
      <c r="E19" s="191"/>
      <c r="F19" s="58" t="s">
        <v>49</v>
      </c>
      <c r="G19" s="42">
        <v>0</v>
      </c>
      <c r="H19" s="42">
        <f>H21</f>
        <v>300000</v>
      </c>
      <c r="I19" s="42">
        <f>I21</f>
        <v>500000</v>
      </c>
    </row>
    <row r="20" spans="1:12" x14ac:dyDescent="0.3">
      <c r="A20" s="192"/>
      <c r="B20" s="196"/>
      <c r="C20" s="192"/>
      <c r="D20" s="185"/>
      <c r="E20" s="191"/>
      <c r="F20" s="58" t="s">
        <v>7</v>
      </c>
      <c r="G20" s="42"/>
      <c r="H20" s="42"/>
      <c r="I20" s="42"/>
    </row>
    <row r="21" spans="1:12" x14ac:dyDescent="0.3">
      <c r="A21" s="192"/>
      <c r="B21" s="196"/>
      <c r="C21" s="192"/>
      <c r="D21" s="185"/>
      <c r="E21" s="191"/>
      <c r="F21" s="57" t="s">
        <v>8</v>
      </c>
      <c r="G21" s="42">
        <v>0</v>
      </c>
      <c r="H21" s="42">
        <f t="shared" ref="H21:I24" si="0">H22</f>
        <v>300000</v>
      </c>
      <c r="I21" s="42">
        <f t="shared" si="0"/>
        <v>500000</v>
      </c>
    </row>
    <row r="22" spans="1:12" x14ac:dyDescent="0.3">
      <c r="A22" s="192"/>
      <c r="B22" s="196"/>
      <c r="C22" s="192"/>
      <c r="D22" s="185"/>
      <c r="E22" s="191"/>
      <c r="F22" s="57" t="s">
        <v>9</v>
      </c>
      <c r="G22" s="42">
        <v>0</v>
      </c>
      <c r="H22" s="42">
        <f t="shared" si="0"/>
        <v>300000</v>
      </c>
      <c r="I22" s="42">
        <f t="shared" si="0"/>
        <v>500000</v>
      </c>
      <c r="L22" s="147"/>
    </row>
    <row r="23" spans="1:12" x14ac:dyDescent="0.3">
      <c r="A23" s="192"/>
      <c r="B23" s="196"/>
      <c r="C23" s="192"/>
      <c r="D23" s="185"/>
      <c r="E23" s="191"/>
      <c r="F23" s="57" t="s">
        <v>51</v>
      </c>
      <c r="G23" s="42">
        <v>0</v>
      </c>
      <c r="H23" s="42">
        <f t="shared" si="0"/>
        <v>300000</v>
      </c>
      <c r="I23" s="42">
        <f t="shared" si="0"/>
        <v>500000</v>
      </c>
    </row>
    <row r="24" spans="1:12" x14ac:dyDescent="0.3">
      <c r="A24" s="192"/>
      <c r="B24" s="196"/>
      <c r="C24" s="192"/>
      <c r="D24" s="185"/>
      <c r="E24" s="191"/>
      <c r="F24" s="57" t="s">
        <v>69</v>
      </c>
      <c r="G24" s="42">
        <v>0</v>
      </c>
      <c r="H24" s="42">
        <f t="shared" si="0"/>
        <v>300000</v>
      </c>
      <c r="I24" s="42">
        <f t="shared" si="0"/>
        <v>500000</v>
      </c>
    </row>
    <row r="25" spans="1:12" x14ac:dyDescent="0.3">
      <c r="A25" s="192"/>
      <c r="B25" s="196"/>
      <c r="C25" s="192"/>
      <c r="D25" s="185"/>
      <c r="E25" s="191"/>
      <c r="F25" s="59" t="s">
        <v>52</v>
      </c>
      <c r="G25" s="42" t="s">
        <v>233</v>
      </c>
      <c r="H25" s="42">
        <v>300000</v>
      </c>
      <c r="I25" s="42">
        <v>500000</v>
      </c>
    </row>
    <row r="26" spans="1:12" x14ac:dyDescent="0.3">
      <c r="A26" s="192"/>
      <c r="B26" s="192" t="s">
        <v>76</v>
      </c>
      <c r="C26" s="195"/>
      <c r="D26" s="186"/>
      <c r="E26" s="193"/>
      <c r="F26" s="56" t="s">
        <v>77</v>
      </c>
      <c r="G26" s="43">
        <v>0</v>
      </c>
      <c r="H26" s="43">
        <f>H28+H48+H59</f>
        <v>5370000</v>
      </c>
      <c r="I26" s="43">
        <f>I28+I48+I59</f>
        <v>8950000</v>
      </c>
      <c r="L26" s="147"/>
    </row>
    <row r="27" spans="1:12" x14ac:dyDescent="0.3">
      <c r="A27" s="192"/>
      <c r="B27" s="192"/>
      <c r="C27" s="197"/>
      <c r="D27" s="188"/>
      <c r="E27" s="194"/>
      <c r="F27" s="57" t="s">
        <v>3</v>
      </c>
      <c r="G27" s="42"/>
      <c r="H27" s="42"/>
      <c r="I27" s="42"/>
    </row>
    <row r="28" spans="1:12" x14ac:dyDescent="0.3">
      <c r="A28" s="192"/>
      <c r="B28" s="192"/>
      <c r="C28" s="195" t="s">
        <v>35</v>
      </c>
      <c r="D28" s="186"/>
      <c r="E28" s="193"/>
      <c r="F28" s="56" t="s">
        <v>78</v>
      </c>
      <c r="G28" s="43">
        <v>0</v>
      </c>
      <c r="H28" s="43">
        <f>H30+H39</f>
        <v>3780000</v>
      </c>
      <c r="I28" s="43">
        <f>I30+I39</f>
        <v>6300000</v>
      </c>
    </row>
    <row r="29" spans="1:12" x14ac:dyDescent="0.3">
      <c r="A29" s="192"/>
      <c r="B29" s="192"/>
      <c r="C29" s="196"/>
      <c r="D29" s="188"/>
      <c r="E29" s="194"/>
      <c r="F29" s="57" t="s">
        <v>3</v>
      </c>
      <c r="G29" s="42"/>
      <c r="H29" s="42"/>
      <c r="I29" s="42"/>
    </row>
    <row r="30" spans="1:12" x14ac:dyDescent="0.3">
      <c r="A30" s="192"/>
      <c r="B30" s="192"/>
      <c r="C30" s="196"/>
      <c r="D30" s="186">
        <v>1202</v>
      </c>
      <c r="E30" s="193">
        <v>11002</v>
      </c>
      <c r="F30" s="60" t="s">
        <v>80</v>
      </c>
      <c r="G30" s="43">
        <v>0</v>
      </c>
      <c r="H30" s="43">
        <f>H32</f>
        <v>720000</v>
      </c>
      <c r="I30" s="43">
        <f>I32</f>
        <v>1200000</v>
      </c>
    </row>
    <row r="31" spans="1:12" x14ac:dyDescent="0.3">
      <c r="A31" s="192"/>
      <c r="B31" s="192"/>
      <c r="C31" s="196"/>
      <c r="D31" s="187"/>
      <c r="E31" s="198"/>
      <c r="F31" s="58" t="s">
        <v>5</v>
      </c>
      <c r="G31" s="42"/>
      <c r="H31" s="42"/>
      <c r="I31" s="42"/>
    </row>
    <row r="32" spans="1:12" x14ac:dyDescent="0.3">
      <c r="A32" s="192"/>
      <c r="B32" s="192"/>
      <c r="C32" s="196"/>
      <c r="D32" s="187"/>
      <c r="E32" s="198"/>
      <c r="F32" s="58" t="s">
        <v>49</v>
      </c>
      <c r="G32" s="42">
        <v>0</v>
      </c>
      <c r="H32" s="42">
        <f>H34</f>
        <v>720000</v>
      </c>
      <c r="I32" s="42">
        <f>I34</f>
        <v>1200000</v>
      </c>
    </row>
    <row r="33" spans="1:9" x14ac:dyDescent="0.3">
      <c r="A33" s="192"/>
      <c r="B33" s="192"/>
      <c r="C33" s="196"/>
      <c r="D33" s="187"/>
      <c r="E33" s="198"/>
      <c r="F33" s="58" t="s">
        <v>7</v>
      </c>
      <c r="G33" s="42"/>
      <c r="H33" s="42"/>
      <c r="I33" s="42"/>
    </row>
    <row r="34" spans="1:9" x14ac:dyDescent="0.3">
      <c r="A34" s="192"/>
      <c r="B34" s="192"/>
      <c r="C34" s="196"/>
      <c r="D34" s="187"/>
      <c r="E34" s="198"/>
      <c r="F34" s="57" t="s">
        <v>8</v>
      </c>
      <c r="G34" s="42">
        <v>0</v>
      </c>
      <c r="H34" s="42">
        <f t="shared" ref="H34:I37" si="1">H35</f>
        <v>720000</v>
      </c>
      <c r="I34" s="42">
        <f t="shared" si="1"/>
        <v>1200000</v>
      </c>
    </row>
    <row r="35" spans="1:9" x14ac:dyDescent="0.3">
      <c r="A35" s="192"/>
      <c r="B35" s="192"/>
      <c r="C35" s="196"/>
      <c r="D35" s="187"/>
      <c r="E35" s="198"/>
      <c r="F35" s="57" t="s">
        <v>9</v>
      </c>
      <c r="G35" s="42">
        <v>0</v>
      </c>
      <c r="H35" s="42">
        <f t="shared" si="1"/>
        <v>720000</v>
      </c>
      <c r="I35" s="42">
        <f t="shared" si="1"/>
        <v>1200000</v>
      </c>
    </row>
    <row r="36" spans="1:9" x14ac:dyDescent="0.3">
      <c r="A36" s="192"/>
      <c r="B36" s="192"/>
      <c r="C36" s="196"/>
      <c r="D36" s="187"/>
      <c r="E36" s="198"/>
      <c r="F36" s="57" t="s">
        <v>51</v>
      </c>
      <c r="G36" s="42">
        <v>0</v>
      </c>
      <c r="H36" s="42">
        <f t="shared" si="1"/>
        <v>720000</v>
      </c>
      <c r="I36" s="42">
        <f t="shared" si="1"/>
        <v>1200000</v>
      </c>
    </row>
    <row r="37" spans="1:9" x14ac:dyDescent="0.3">
      <c r="A37" s="192"/>
      <c r="B37" s="192"/>
      <c r="C37" s="196"/>
      <c r="D37" s="187"/>
      <c r="E37" s="198"/>
      <c r="F37" s="57" t="s">
        <v>69</v>
      </c>
      <c r="G37" s="42">
        <v>0</v>
      </c>
      <c r="H37" s="42">
        <f t="shared" si="1"/>
        <v>720000</v>
      </c>
      <c r="I37" s="42">
        <f t="shared" si="1"/>
        <v>1200000</v>
      </c>
    </row>
    <row r="38" spans="1:9" x14ac:dyDescent="0.3">
      <c r="A38" s="192"/>
      <c r="B38" s="192"/>
      <c r="C38" s="196"/>
      <c r="D38" s="188"/>
      <c r="E38" s="194"/>
      <c r="F38" s="59" t="s">
        <v>52</v>
      </c>
      <c r="G38" s="42" t="s">
        <v>233</v>
      </c>
      <c r="H38" s="42">
        <v>720000</v>
      </c>
      <c r="I38" s="42">
        <v>1200000</v>
      </c>
    </row>
    <row r="39" spans="1:9" ht="34.5" x14ac:dyDescent="0.3">
      <c r="A39" s="192"/>
      <c r="B39" s="192"/>
      <c r="C39" s="196"/>
      <c r="D39" s="186">
        <v>1207</v>
      </c>
      <c r="E39" s="193">
        <v>11001</v>
      </c>
      <c r="F39" s="60" t="s">
        <v>79</v>
      </c>
      <c r="G39" s="43">
        <v>0</v>
      </c>
      <c r="H39" s="43">
        <f>H41</f>
        <v>3060000</v>
      </c>
      <c r="I39" s="43">
        <f>I41</f>
        <v>5100000</v>
      </c>
    </row>
    <row r="40" spans="1:9" x14ac:dyDescent="0.3">
      <c r="A40" s="192"/>
      <c r="B40" s="192"/>
      <c r="C40" s="196"/>
      <c r="D40" s="187"/>
      <c r="E40" s="198"/>
      <c r="F40" s="58" t="s">
        <v>5</v>
      </c>
      <c r="G40" s="42"/>
      <c r="H40" s="42"/>
      <c r="I40" s="42"/>
    </row>
    <row r="41" spans="1:9" x14ac:dyDescent="0.3">
      <c r="A41" s="192"/>
      <c r="B41" s="192"/>
      <c r="C41" s="196"/>
      <c r="D41" s="187"/>
      <c r="E41" s="198"/>
      <c r="F41" s="58" t="s">
        <v>49</v>
      </c>
      <c r="G41" s="42">
        <v>0</v>
      </c>
      <c r="H41" s="42">
        <f>H43</f>
        <v>3060000</v>
      </c>
      <c r="I41" s="42">
        <f>I43</f>
        <v>5100000</v>
      </c>
    </row>
    <row r="42" spans="1:9" x14ac:dyDescent="0.3">
      <c r="A42" s="192"/>
      <c r="B42" s="192"/>
      <c r="C42" s="196"/>
      <c r="D42" s="187"/>
      <c r="E42" s="198"/>
      <c r="F42" s="58" t="s">
        <v>7</v>
      </c>
      <c r="G42" s="42"/>
      <c r="H42" s="42"/>
      <c r="I42" s="42"/>
    </row>
    <row r="43" spans="1:9" x14ac:dyDescent="0.3">
      <c r="A43" s="192"/>
      <c r="B43" s="192"/>
      <c r="C43" s="196"/>
      <c r="D43" s="187"/>
      <c r="E43" s="198"/>
      <c r="F43" s="57" t="s">
        <v>8</v>
      </c>
      <c r="G43" s="42">
        <v>0</v>
      </c>
      <c r="H43" s="42">
        <f t="shared" ref="H43:I46" si="2">H44</f>
        <v>3060000</v>
      </c>
      <c r="I43" s="42">
        <f t="shared" si="2"/>
        <v>5100000</v>
      </c>
    </row>
    <row r="44" spans="1:9" x14ac:dyDescent="0.3">
      <c r="A44" s="192"/>
      <c r="B44" s="192"/>
      <c r="C44" s="196"/>
      <c r="D44" s="187"/>
      <c r="E44" s="198"/>
      <c r="F44" s="57" t="s">
        <v>9</v>
      </c>
      <c r="G44" s="42">
        <v>0</v>
      </c>
      <c r="H44" s="42">
        <f t="shared" si="2"/>
        <v>3060000</v>
      </c>
      <c r="I44" s="42">
        <f t="shared" si="2"/>
        <v>5100000</v>
      </c>
    </row>
    <row r="45" spans="1:9" x14ac:dyDescent="0.3">
      <c r="A45" s="192"/>
      <c r="B45" s="192"/>
      <c r="C45" s="196"/>
      <c r="D45" s="187"/>
      <c r="E45" s="198"/>
      <c r="F45" s="57" t="s">
        <v>51</v>
      </c>
      <c r="G45" s="42">
        <v>0</v>
      </c>
      <c r="H45" s="42">
        <f t="shared" si="2"/>
        <v>3060000</v>
      </c>
      <c r="I45" s="42">
        <f t="shared" si="2"/>
        <v>5100000</v>
      </c>
    </row>
    <row r="46" spans="1:9" x14ac:dyDescent="0.3">
      <c r="A46" s="192"/>
      <c r="B46" s="192"/>
      <c r="C46" s="196"/>
      <c r="D46" s="187"/>
      <c r="E46" s="198"/>
      <c r="F46" s="57" t="s">
        <v>69</v>
      </c>
      <c r="G46" s="42">
        <v>0</v>
      </c>
      <c r="H46" s="42">
        <f t="shared" si="2"/>
        <v>3060000</v>
      </c>
      <c r="I46" s="42">
        <f t="shared" si="2"/>
        <v>5100000</v>
      </c>
    </row>
    <row r="47" spans="1:9" x14ac:dyDescent="0.3">
      <c r="A47" s="192"/>
      <c r="B47" s="192"/>
      <c r="C47" s="197"/>
      <c r="D47" s="188"/>
      <c r="E47" s="194"/>
      <c r="F47" s="59" t="s">
        <v>52</v>
      </c>
      <c r="G47" s="42" t="s">
        <v>233</v>
      </c>
      <c r="H47" s="42">
        <v>3060000</v>
      </c>
      <c r="I47" s="42">
        <v>5100000</v>
      </c>
    </row>
    <row r="48" spans="1:9" x14ac:dyDescent="0.3">
      <c r="A48" s="192"/>
      <c r="B48" s="192"/>
      <c r="C48" s="195" t="s">
        <v>50</v>
      </c>
      <c r="D48" s="186"/>
      <c r="E48" s="193"/>
      <c r="F48" s="56" t="s">
        <v>81</v>
      </c>
      <c r="G48" s="43">
        <v>0</v>
      </c>
      <c r="H48" s="43">
        <f>H50</f>
        <v>540000</v>
      </c>
      <c r="I48" s="43">
        <f>I50</f>
        <v>900000</v>
      </c>
    </row>
    <row r="49" spans="1:9" x14ac:dyDescent="0.3">
      <c r="A49" s="192"/>
      <c r="B49" s="192"/>
      <c r="C49" s="196"/>
      <c r="D49" s="188"/>
      <c r="E49" s="194"/>
      <c r="F49" s="57" t="s">
        <v>3</v>
      </c>
      <c r="G49" s="42"/>
      <c r="H49" s="42"/>
      <c r="I49" s="42"/>
    </row>
    <row r="50" spans="1:9" ht="34.5" x14ac:dyDescent="0.3">
      <c r="A50" s="192"/>
      <c r="B50" s="192"/>
      <c r="C50" s="196"/>
      <c r="D50" s="186">
        <v>1202</v>
      </c>
      <c r="E50" s="193">
        <v>11004</v>
      </c>
      <c r="F50" s="60" t="s">
        <v>82</v>
      </c>
      <c r="G50" s="43">
        <v>0</v>
      </c>
      <c r="H50" s="43">
        <f>H52</f>
        <v>540000</v>
      </c>
      <c r="I50" s="43">
        <f>I52</f>
        <v>900000</v>
      </c>
    </row>
    <row r="51" spans="1:9" x14ac:dyDescent="0.3">
      <c r="A51" s="192"/>
      <c r="B51" s="192"/>
      <c r="C51" s="196"/>
      <c r="D51" s="187"/>
      <c r="E51" s="198"/>
      <c r="F51" s="58" t="s">
        <v>5</v>
      </c>
      <c r="G51" s="42"/>
      <c r="H51" s="42"/>
      <c r="I51" s="42"/>
    </row>
    <row r="52" spans="1:9" x14ac:dyDescent="0.3">
      <c r="A52" s="192"/>
      <c r="B52" s="192"/>
      <c r="C52" s="196"/>
      <c r="D52" s="187"/>
      <c r="E52" s="198"/>
      <c r="F52" s="58" t="s">
        <v>49</v>
      </c>
      <c r="G52" s="42">
        <v>0</v>
      </c>
      <c r="H52" s="42">
        <f>H54</f>
        <v>540000</v>
      </c>
      <c r="I52" s="42">
        <f>I54</f>
        <v>900000</v>
      </c>
    </row>
    <row r="53" spans="1:9" x14ac:dyDescent="0.3">
      <c r="A53" s="192"/>
      <c r="B53" s="192"/>
      <c r="C53" s="196"/>
      <c r="D53" s="187"/>
      <c r="E53" s="198"/>
      <c r="F53" s="58" t="s">
        <v>7</v>
      </c>
      <c r="G53" s="42"/>
      <c r="H53" s="42"/>
      <c r="I53" s="42"/>
    </row>
    <row r="54" spans="1:9" x14ac:dyDescent="0.3">
      <c r="A54" s="192"/>
      <c r="B54" s="192"/>
      <c r="C54" s="196"/>
      <c r="D54" s="187"/>
      <c r="E54" s="198"/>
      <c r="F54" s="57" t="s">
        <v>8</v>
      </c>
      <c r="G54" s="42">
        <v>0</v>
      </c>
      <c r="H54" s="42">
        <f t="shared" ref="H54:I57" si="3">H55</f>
        <v>540000</v>
      </c>
      <c r="I54" s="42">
        <f t="shared" si="3"/>
        <v>900000</v>
      </c>
    </row>
    <row r="55" spans="1:9" x14ac:dyDescent="0.3">
      <c r="A55" s="192"/>
      <c r="B55" s="192"/>
      <c r="C55" s="196"/>
      <c r="D55" s="187"/>
      <c r="E55" s="198"/>
      <c r="F55" s="57" t="s">
        <v>9</v>
      </c>
      <c r="G55" s="42">
        <v>0</v>
      </c>
      <c r="H55" s="42">
        <f t="shared" si="3"/>
        <v>540000</v>
      </c>
      <c r="I55" s="42">
        <f t="shared" si="3"/>
        <v>900000</v>
      </c>
    </row>
    <row r="56" spans="1:9" x14ac:dyDescent="0.3">
      <c r="A56" s="192"/>
      <c r="B56" s="192"/>
      <c r="C56" s="196"/>
      <c r="D56" s="187"/>
      <c r="E56" s="198"/>
      <c r="F56" s="57" t="s">
        <v>51</v>
      </c>
      <c r="G56" s="42">
        <v>0</v>
      </c>
      <c r="H56" s="42">
        <f t="shared" si="3"/>
        <v>540000</v>
      </c>
      <c r="I56" s="42">
        <f t="shared" si="3"/>
        <v>900000</v>
      </c>
    </row>
    <row r="57" spans="1:9" x14ac:dyDescent="0.3">
      <c r="A57" s="192"/>
      <c r="B57" s="192"/>
      <c r="C57" s="196"/>
      <c r="D57" s="187"/>
      <c r="E57" s="198"/>
      <c r="F57" s="57" t="s">
        <v>69</v>
      </c>
      <c r="G57" s="42">
        <v>0</v>
      </c>
      <c r="H57" s="42">
        <f t="shared" si="3"/>
        <v>540000</v>
      </c>
      <c r="I57" s="42">
        <f t="shared" si="3"/>
        <v>900000</v>
      </c>
    </row>
    <row r="58" spans="1:9" x14ac:dyDescent="0.3">
      <c r="A58" s="192"/>
      <c r="B58" s="192"/>
      <c r="C58" s="197"/>
      <c r="D58" s="188"/>
      <c r="E58" s="194"/>
      <c r="F58" s="59" t="s">
        <v>52</v>
      </c>
      <c r="G58" s="42">
        <v>0</v>
      </c>
      <c r="H58" s="42">
        <v>540000</v>
      </c>
      <c r="I58" s="42">
        <v>900000</v>
      </c>
    </row>
    <row r="59" spans="1:9" x14ac:dyDescent="0.3">
      <c r="A59" s="192"/>
      <c r="B59" s="192"/>
      <c r="C59" s="195" t="s">
        <v>76</v>
      </c>
      <c r="D59" s="186"/>
      <c r="E59" s="193"/>
      <c r="F59" s="56" t="s">
        <v>83</v>
      </c>
      <c r="G59" s="43">
        <v>0</v>
      </c>
      <c r="H59" s="43">
        <f>H61</f>
        <v>1050000</v>
      </c>
      <c r="I59" s="43">
        <f>I61</f>
        <v>1750000</v>
      </c>
    </row>
    <row r="60" spans="1:9" x14ac:dyDescent="0.3">
      <c r="A60" s="192"/>
      <c r="B60" s="192"/>
      <c r="C60" s="196"/>
      <c r="D60" s="188"/>
      <c r="E60" s="194"/>
      <c r="F60" s="57" t="s">
        <v>3</v>
      </c>
      <c r="G60" s="42"/>
      <c r="H60" s="42"/>
      <c r="I60" s="42"/>
    </row>
    <row r="61" spans="1:9" x14ac:dyDescent="0.3">
      <c r="A61" s="192"/>
      <c r="B61" s="192"/>
      <c r="C61" s="196"/>
      <c r="D61" s="186">
        <v>1200</v>
      </c>
      <c r="E61" s="193">
        <v>11003</v>
      </c>
      <c r="F61" s="60" t="s">
        <v>84</v>
      </c>
      <c r="G61" s="43">
        <v>0</v>
      </c>
      <c r="H61" s="43">
        <f>H63</f>
        <v>1050000</v>
      </c>
      <c r="I61" s="43">
        <f>I63</f>
        <v>1750000</v>
      </c>
    </row>
    <row r="62" spans="1:9" x14ac:dyDescent="0.3">
      <c r="A62" s="192"/>
      <c r="B62" s="192"/>
      <c r="C62" s="196"/>
      <c r="D62" s="187"/>
      <c r="E62" s="198"/>
      <c r="F62" s="58" t="s">
        <v>5</v>
      </c>
      <c r="G62" s="42"/>
      <c r="H62" s="42"/>
      <c r="I62" s="42"/>
    </row>
    <row r="63" spans="1:9" x14ac:dyDescent="0.3">
      <c r="A63" s="192"/>
      <c r="B63" s="192"/>
      <c r="C63" s="196"/>
      <c r="D63" s="187"/>
      <c r="E63" s="198"/>
      <c r="F63" s="58" t="s">
        <v>49</v>
      </c>
      <c r="G63" s="42">
        <v>0</v>
      </c>
      <c r="H63" s="42">
        <f>H65</f>
        <v>1050000</v>
      </c>
      <c r="I63" s="42">
        <f>I65</f>
        <v>1750000</v>
      </c>
    </row>
    <row r="64" spans="1:9" x14ac:dyDescent="0.3">
      <c r="A64" s="192"/>
      <c r="B64" s="192"/>
      <c r="C64" s="196"/>
      <c r="D64" s="187"/>
      <c r="E64" s="198"/>
      <c r="F64" s="58" t="s">
        <v>7</v>
      </c>
      <c r="G64" s="42"/>
      <c r="H64" s="42"/>
      <c r="I64" s="42"/>
    </row>
    <row r="65" spans="1:9" x14ac:dyDescent="0.3">
      <c r="A65" s="192"/>
      <c r="B65" s="192"/>
      <c r="C65" s="196"/>
      <c r="D65" s="187"/>
      <c r="E65" s="198"/>
      <c r="F65" s="57" t="s">
        <v>8</v>
      </c>
      <c r="G65" s="42">
        <v>0</v>
      </c>
      <c r="H65" s="42">
        <f t="shared" ref="H65:I68" si="4">H66</f>
        <v>1050000</v>
      </c>
      <c r="I65" s="42">
        <f t="shared" si="4"/>
        <v>1750000</v>
      </c>
    </row>
    <row r="66" spans="1:9" x14ac:dyDescent="0.3">
      <c r="A66" s="192"/>
      <c r="B66" s="192"/>
      <c r="C66" s="196"/>
      <c r="D66" s="187"/>
      <c r="E66" s="198"/>
      <c r="F66" s="57" t="s">
        <v>9</v>
      </c>
      <c r="G66" s="42">
        <v>0</v>
      </c>
      <c r="H66" s="42">
        <f t="shared" si="4"/>
        <v>1050000</v>
      </c>
      <c r="I66" s="42">
        <f t="shared" si="4"/>
        <v>1750000</v>
      </c>
    </row>
    <row r="67" spans="1:9" x14ac:dyDescent="0.3">
      <c r="A67" s="192"/>
      <c r="B67" s="192"/>
      <c r="C67" s="196"/>
      <c r="D67" s="187"/>
      <c r="E67" s="198"/>
      <c r="F67" s="57" t="s">
        <v>51</v>
      </c>
      <c r="G67" s="42">
        <v>0</v>
      </c>
      <c r="H67" s="42">
        <f t="shared" si="4"/>
        <v>1050000</v>
      </c>
      <c r="I67" s="42">
        <f t="shared" si="4"/>
        <v>1750000</v>
      </c>
    </row>
    <row r="68" spans="1:9" x14ac:dyDescent="0.3">
      <c r="A68" s="192"/>
      <c r="B68" s="192"/>
      <c r="C68" s="196"/>
      <c r="D68" s="187"/>
      <c r="E68" s="198"/>
      <c r="F68" s="57" t="s">
        <v>69</v>
      </c>
      <c r="G68" s="42">
        <v>0</v>
      </c>
      <c r="H68" s="42">
        <f t="shared" si="4"/>
        <v>1050000</v>
      </c>
      <c r="I68" s="42">
        <f t="shared" si="4"/>
        <v>1750000</v>
      </c>
    </row>
    <row r="69" spans="1:9" x14ac:dyDescent="0.3">
      <c r="A69" s="192"/>
      <c r="B69" s="192"/>
      <c r="C69" s="197"/>
      <c r="D69" s="188"/>
      <c r="E69" s="194"/>
      <c r="F69" s="59" t="s">
        <v>52</v>
      </c>
      <c r="G69" s="42">
        <v>0</v>
      </c>
      <c r="H69" s="42">
        <v>1050000</v>
      </c>
      <c r="I69" s="42">
        <v>1750000</v>
      </c>
    </row>
    <row r="70" spans="1:9" x14ac:dyDescent="0.3">
      <c r="A70" s="192"/>
      <c r="B70" s="192" t="s">
        <v>141</v>
      </c>
      <c r="C70" s="174"/>
      <c r="D70" s="177"/>
      <c r="E70" s="177"/>
      <c r="F70" s="56" t="s">
        <v>140</v>
      </c>
      <c r="G70" s="43">
        <v>0</v>
      </c>
      <c r="H70" s="43">
        <f>H72</f>
        <v>120000</v>
      </c>
      <c r="I70" s="43">
        <f>I72</f>
        <v>2583916.21</v>
      </c>
    </row>
    <row r="71" spans="1:9" x14ac:dyDescent="0.3">
      <c r="A71" s="192"/>
      <c r="B71" s="192"/>
      <c r="C71" s="174"/>
      <c r="D71" s="179"/>
      <c r="E71" s="179"/>
      <c r="F71" s="57" t="s">
        <v>3</v>
      </c>
      <c r="G71" s="5"/>
      <c r="H71" s="5"/>
      <c r="I71" s="5"/>
    </row>
    <row r="72" spans="1:9" x14ac:dyDescent="0.3">
      <c r="A72" s="192"/>
      <c r="B72" s="192"/>
      <c r="C72" s="192" t="s">
        <v>50</v>
      </c>
      <c r="D72" s="177"/>
      <c r="E72" s="177"/>
      <c r="F72" s="56" t="s">
        <v>140</v>
      </c>
      <c r="G72" s="43">
        <v>0</v>
      </c>
      <c r="H72" s="43">
        <f>+H74</f>
        <v>120000</v>
      </c>
      <c r="I72" s="43">
        <f>I74</f>
        <v>2583916.21</v>
      </c>
    </row>
    <row r="73" spans="1:9" x14ac:dyDescent="0.3">
      <c r="A73" s="192"/>
      <c r="B73" s="192"/>
      <c r="C73" s="192"/>
      <c r="D73" s="179"/>
      <c r="E73" s="179"/>
      <c r="F73" s="57" t="s">
        <v>3</v>
      </c>
      <c r="G73" s="5"/>
      <c r="H73" s="5"/>
      <c r="I73" s="5"/>
    </row>
    <row r="74" spans="1:9" ht="34.5" x14ac:dyDescent="0.3">
      <c r="A74" s="192"/>
      <c r="B74" s="192"/>
      <c r="C74" s="192"/>
      <c r="D74" s="186">
        <v>1126</v>
      </c>
      <c r="E74" s="80"/>
      <c r="F74" s="79" t="s">
        <v>154</v>
      </c>
      <c r="G74" s="73">
        <v>0</v>
      </c>
      <c r="H74" s="73">
        <f>H76+H85+H94</f>
        <v>120000</v>
      </c>
      <c r="I74" s="73">
        <f>I76+I85+I94</f>
        <v>2583916.21</v>
      </c>
    </row>
    <row r="75" spans="1:9" x14ac:dyDescent="0.3">
      <c r="A75" s="192"/>
      <c r="B75" s="192"/>
      <c r="C75" s="192"/>
      <c r="D75" s="187"/>
      <c r="E75" s="80"/>
      <c r="F75" s="57" t="s">
        <v>3</v>
      </c>
      <c r="G75" s="5"/>
      <c r="H75" s="5"/>
      <c r="I75" s="5"/>
    </row>
    <row r="76" spans="1:9" x14ac:dyDescent="0.3">
      <c r="A76" s="192"/>
      <c r="B76" s="192"/>
      <c r="C76" s="192"/>
      <c r="D76" s="187"/>
      <c r="E76" s="191">
        <v>31002</v>
      </c>
      <c r="F76" s="60" t="s">
        <v>234</v>
      </c>
      <c r="G76" s="74">
        <v>0</v>
      </c>
      <c r="H76" s="74">
        <f>H80</f>
        <v>0</v>
      </c>
      <c r="I76" s="73">
        <f>I80</f>
        <v>2076786.21</v>
      </c>
    </row>
    <row r="77" spans="1:9" x14ac:dyDescent="0.3">
      <c r="A77" s="192"/>
      <c r="B77" s="192"/>
      <c r="C77" s="192"/>
      <c r="D77" s="187"/>
      <c r="E77" s="191"/>
      <c r="F77" s="58" t="s">
        <v>5</v>
      </c>
      <c r="G77" s="74"/>
      <c r="H77" s="74"/>
      <c r="I77" s="74"/>
    </row>
    <row r="78" spans="1:9" x14ac:dyDescent="0.3">
      <c r="A78" s="192"/>
      <c r="B78" s="192"/>
      <c r="C78" s="192"/>
      <c r="D78" s="187"/>
      <c r="E78" s="191"/>
      <c r="F78" s="58" t="s">
        <v>49</v>
      </c>
      <c r="G78" s="74">
        <v>0</v>
      </c>
      <c r="H78" s="74">
        <f>H80</f>
        <v>0</v>
      </c>
      <c r="I78" s="74">
        <f>I80</f>
        <v>2076786.21</v>
      </c>
    </row>
    <row r="79" spans="1:9" x14ac:dyDescent="0.3">
      <c r="A79" s="192"/>
      <c r="B79" s="192"/>
      <c r="C79" s="192"/>
      <c r="D79" s="187"/>
      <c r="E79" s="191"/>
      <c r="F79" s="58" t="s">
        <v>7</v>
      </c>
      <c r="G79" s="74"/>
      <c r="H79" s="74"/>
      <c r="I79" s="74"/>
    </row>
    <row r="80" spans="1:9" x14ac:dyDescent="0.3">
      <c r="A80" s="192"/>
      <c r="B80" s="192"/>
      <c r="C80" s="192"/>
      <c r="D80" s="187"/>
      <c r="E80" s="191"/>
      <c r="F80" s="57" t="s">
        <v>8</v>
      </c>
      <c r="G80" s="74">
        <v>0</v>
      </c>
      <c r="H80" s="74">
        <f t="shared" ref="H80:I83" si="5">H81</f>
        <v>0</v>
      </c>
      <c r="I80" s="74">
        <f t="shared" si="5"/>
        <v>2076786.21</v>
      </c>
    </row>
    <row r="81" spans="1:9" x14ac:dyDescent="0.3">
      <c r="A81" s="192"/>
      <c r="B81" s="192"/>
      <c r="C81" s="192"/>
      <c r="D81" s="187"/>
      <c r="E81" s="191"/>
      <c r="F81" s="57" t="s">
        <v>142</v>
      </c>
      <c r="G81" s="74">
        <v>0</v>
      </c>
      <c r="H81" s="74">
        <f t="shared" si="5"/>
        <v>0</v>
      </c>
      <c r="I81" s="74">
        <f t="shared" si="5"/>
        <v>2076786.21</v>
      </c>
    </row>
    <row r="82" spans="1:9" x14ac:dyDescent="0.3">
      <c r="A82" s="192"/>
      <c r="B82" s="192"/>
      <c r="C82" s="192"/>
      <c r="D82" s="187"/>
      <c r="E82" s="191"/>
      <c r="F82" s="57" t="s">
        <v>143</v>
      </c>
      <c r="G82" s="72">
        <v>0</v>
      </c>
      <c r="H82" s="72">
        <f t="shared" si="5"/>
        <v>0</v>
      </c>
      <c r="I82" s="72">
        <f t="shared" si="5"/>
        <v>2076786.21</v>
      </c>
    </row>
    <row r="83" spans="1:9" x14ac:dyDescent="0.3">
      <c r="A83" s="192"/>
      <c r="B83" s="192"/>
      <c r="C83" s="192"/>
      <c r="D83" s="187"/>
      <c r="E83" s="191"/>
      <c r="F83" s="57" t="s">
        <v>144</v>
      </c>
      <c r="G83" s="72">
        <v>0</v>
      </c>
      <c r="H83" s="72">
        <f t="shared" si="5"/>
        <v>0</v>
      </c>
      <c r="I83" s="72">
        <f t="shared" si="5"/>
        <v>2076786.21</v>
      </c>
    </row>
    <row r="84" spans="1:9" x14ac:dyDescent="0.3">
      <c r="A84" s="192"/>
      <c r="B84" s="192"/>
      <c r="C84" s="192"/>
      <c r="D84" s="187"/>
      <c r="E84" s="191"/>
      <c r="F84" s="59" t="s">
        <v>145</v>
      </c>
      <c r="G84" s="72">
        <v>0</v>
      </c>
      <c r="H84" s="72">
        <v>0</v>
      </c>
      <c r="I84" s="72">
        <v>2076786.21</v>
      </c>
    </row>
    <row r="85" spans="1:9" x14ac:dyDescent="0.3">
      <c r="A85" s="192"/>
      <c r="B85" s="192"/>
      <c r="C85" s="192"/>
      <c r="D85" s="187"/>
      <c r="E85" s="191">
        <v>31003</v>
      </c>
      <c r="F85" s="60" t="s">
        <v>258</v>
      </c>
      <c r="G85" s="74">
        <v>0</v>
      </c>
      <c r="H85" s="74">
        <f>H89</f>
        <v>0</v>
      </c>
      <c r="I85" s="73">
        <f>I89</f>
        <v>387130</v>
      </c>
    </row>
    <row r="86" spans="1:9" x14ac:dyDescent="0.3">
      <c r="A86" s="192"/>
      <c r="B86" s="192"/>
      <c r="C86" s="192"/>
      <c r="D86" s="187"/>
      <c r="E86" s="191"/>
      <c r="F86" s="58" t="s">
        <v>5</v>
      </c>
      <c r="G86" s="74"/>
      <c r="H86" s="74"/>
      <c r="I86" s="74"/>
    </row>
    <row r="87" spans="1:9" x14ac:dyDescent="0.3">
      <c r="A87" s="192"/>
      <c r="B87" s="192"/>
      <c r="C87" s="192"/>
      <c r="D87" s="187"/>
      <c r="E87" s="191"/>
      <c r="F87" s="58" t="s">
        <v>255</v>
      </c>
      <c r="G87" s="74">
        <v>0</v>
      </c>
      <c r="H87" s="74">
        <f>H89</f>
        <v>0</v>
      </c>
      <c r="I87" s="74">
        <f>I89</f>
        <v>387130</v>
      </c>
    </row>
    <row r="88" spans="1:9" x14ac:dyDescent="0.3">
      <c r="A88" s="192"/>
      <c r="B88" s="192"/>
      <c r="C88" s="192"/>
      <c r="D88" s="187"/>
      <c r="E88" s="191"/>
      <c r="F88" s="58" t="s">
        <v>7</v>
      </c>
      <c r="G88" s="74"/>
      <c r="H88" s="74"/>
      <c r="I88" s="74"/>
    </row>
    <row r="89" spans="1:9" x14ac:dyDescent="0.3">
      <c r="A89" s="192"/>
      <c r="B89" s="192"/>
      <c r="C89" s="192"/>
      <c r="D89" s="187"/>
      <c r="E89" s="191"/>
      <c r="F89" s="57" t="s">
        <v>8</v>
      </c>
      <c r="G89" s="74">
        <v>0</v>
      </c>
      <c r="H89" s="74">
        <f t="shared" ref="H89:I92" si="6">H90</f>
        <v>0</v>
      </c>
      <c r="I89" s="74">
        <f t="shared" si="6"/>
        <v>387130</v>
      </c>
    </row>
    <row r="90" spans="1:9" x14ac:dyDescent="0.3">
      <c r="A90" s="192"/>
      <c r="B90" s="192"/>
      <c r="C90" s="192"/>
      <c r="D90" s="187"/>
      <c r="E90" s="191"/>
      <c r="F90" s="57" t="s">
        <v>142</v>
      </c>
      <c r="G90" s="74">
        <v>0</v>
      </c>
      <c r="H90" s="74">
        <f t="shared" si="6"/>
        <v>0</v>
      </c>
      <c r="I90" s="74">
        <f t="shared" si="6"/>
        <v>387130</v>
      </c>
    </row>
    <row r="91" spans="1:9" x14ac:dyDescent="0.3">
      <c r="A91" s="192"/>
      <c r="B91" s="192"/>
      <c r="C91" s="192"/>
      <c r="D91" s="187"/>
      <c r="E91" s="191"/>
      <c r="F91" s="57" t="s">
        <v>146</v>
      </c>
      <c r="G91" s="72">
        <v>0</v>
      </c>
      <c r="H91" s="72">
        <f t="shared" si="6"/>
        <v>0</v>
      </c>
      <c r="I91" s="72">
        <f t="shared" si="6"/>
        <v>387130</v>
      </c>
    </row>
    <row r="92" spans="1:9" x14ac:dyDescent="0.3">
      <c r="A92" s="192"/>
      <c r="B92" s="192"/>
      <c r="C92" s="192"/>
      <c r="D92" s="187"/>
      <c r="E92" s="191"/>
      <c r="F92" s="57" t="s">
        <v>147</v>
      </c>
      <c r="G92" s="72">
        <v>0</v>
      </c>
      <c r="H92" s="72">
        <f t="shared" si="6"/>
        <v>0</v>
      </c>
      <c r="I92" s="72">
        <f t="shared" si="6"/>
        <v>387130</v>
      </c>
    </row>
    <row r="93" spans="1:9" x14ac:dyDescent="0.3">
      <c r="A93" s="192"/>
      <c r="B93" s="192"/>
      <c r="C93" s="192"/>
      <c r="D93" s="187"/>
      <c r="E93" s="191"/>
      <c r="F93" s="59" t="s">
        <v>148</v>
      </c>
      <c r="G93" s="72">
        <v>0</v>
      </c>
      <c r="H93" s="72">
        <v>0</v>
      </c>
      <c r="I93" s="72">
        <v>387130</v>
      </c>
    </row>
    <row r="94" spans="1:9" ht="51.75" x14ac:dyDescent="0.3">
      <c r="A94" s="192"/>
      <c r="B94" s="192"/>
      <c r="C94" s="192"/>
      <c r="D94" s="187"/>
      <c r="E94" s="191">
        <v>31004</v>
      </c>
      <c r="F94" s="60" t="s">
        <v>250</v>
      </c>
      <c r="G94" s="73">
        <v>0</v>
      </c>
      <c r="H94" s="73">
        <f>H96</f>
        <v>120000</v>
      </c>
      <c r="I94" s="73">
        <f>I96</f>
        <v>120000</v>
      </c>
    </row>
    <row r="95" spans="1:9" x14ac:dyDescent="0.3">
      <c r="A95" s="192"/>
      <c r="B95" s="192"/>
      <c r="C95" s="192"/>
      <c r="D95" s="187"/>
      <c r="E95" s="191"/>
      <c r="F95" s="58" t="s">
        <v>5</v>
      </c>
      <c r="G95" s="5"/>
      <c r="H95" s="5"/>
      <c r="I95" s="5"/>
    </row>
    <row r="96" spans="1:9" x14ac:dyDescent="0.3">
      <c r="A96" s="192"/>
      <c r="B96" s="192"/>
      <c r="C96" s="192"/>
      <c r="D96" s="187"/>
      <c r="E96" s="191"/>
      <c r="F96" s="58" t="s">
        <v>49</v>
      </c>
      <c r="G96" s="72">
        <v>0</v>
      </c>
      <c r="H96" s="72">
        <f>H98</f>
        <v>120000</v>
      </c>
      <c r="I96" s="72">
        <f>I98</f>
        <v>120000</v>
      </c>
    </row>
    <row r="97" spans="1:9" x14ac:dyDescent="0.3">
      <c r="A97" s="192"/>
      <c r="B97" s="192"/>
      <c r="C97" s="192"/>
      <c r="D97" s="187"/>
      <c r="E97" s="191"/>
      <c r="F97" s="58" t="s">
        <v>7</v>
      </c>
      <c r="G97" s="40"/>
      <c r="H97" s="40"/>
      <c r="I97" s="40"/>
    </row>
    <row r="98" spans="1:9" x14ac:dyDescent="0.3">
      <c r="A98" s="192"/>
      <c r="B98" s="192"/>
      <c r="C98" s="192"/>
      <c r="D98" s="187"/>
      <c r="E98" s="191"/>
      <c r="F98" s="57" t="s">
        <v>8</v>
      </c>
      <c r="G98" s="72">
        <v>0</v>
      </c>
      <c r="H98" s="72">
        <f t="shared" ref="H98:I100" si="7">H99</f>
        <v>120000</v>
      </c>
      <c r="I98" s="72">
        <f t="shared" si="7"/>
        <v>120000</v>
      </c>
    </row>
    <row r="99" spans="1:9" x14ac:dyDescent="0.3">
      <c r="A99" s="192"/>
      <c r="B99" s="192"/>
      <c r="C99" s="192"/>
      <c r="D99" s="187"/>
      <c r="E99" s="191"/>
      <c r="F99" s="5" t="s">
        <v>9</v>
      </c>
      <c r="G99" s="72">
        <v>0</v>
      </c>
      <c r="H99" s="72">
        <f t="shared" si="7"/>
        <v>120000</v>
      </c>
      <c r="I99" s="72">
        <f t="shared" si="7"/>
        <v>120000</v>
      </c>
    </row>
    <row r="100" spans="1:9" x14ac:dyDescent="0.3">
      <c r="A100" s="192"/>
      <c r="B100" s="192"/>
      <c r="C100" s="192"/>
      <c r="D100" s="187"/>
      <c r="E100" s="191"/>
      <c r="F100" s="5" t="s">
        <v>150</v>
      </c>
      <c r="G100" s="72">
        <v>0</v>
      </c>
      <c r="H100" s="72">
        <f t="shared" si="7"/>
        <v>120000</v>
      </c>
      <c r="I100" s="72">
        <f t="shared" si="7"/>
        <v>120000</v>
      </c>
    </row>
    <row r="101" spans="1:9" x14ac:dyDescent="0.3">
      <c r="A101" s="192"/>
      <c r="B101" s="192"/>
      <c r="C101" s="192"/>
      <c r="D101" s="188"/>
      <c r="E101" s="191"/>
      <c r="F101" s="71" t="s">
        <v>151</v>
      </c>
      <c r="G101" s="42">
        <v>0</v>
      </c>
      <c r="H101" s="42">
        <v>120000</v>
      </c>
      <c r="I101" s="42">
        <v>120000</v>
      </c>
    </row>
  </sheetData>
  <mergeCells count="49">
    <mergeCell ref="B70:B101"/>
    <mergeCell ref="D48:D49"/>
    <mergeCell ref="E76:E84"/>
    <mergeCell ref="D74:D101"/>
    <mergeCell ref="E94:E101"/>
    <mergeCell ref="A11:A101"/>
    <mergeCell ref="C72:C101"/>
    <mergeCell ref="D70:D71"/>
    <mergeCell ref="E70:E71"/>
    <mergeCell ref="D72:D73"/>
    <mergeCell ref="E72:E73"/>
    <mergeCell ref="C28:C47"/>
    <mergeCell ref="C70:C71"/>
    <mergeCell ref="H7:I7"/>
    <mergeCell ref="F8:F9"/>
    <mergeCell ref="C15:C25"/>
    <mergeCell ref="D17:D25"/>
    <mergeCell ref="E17:E25"/>
    <mergeCell ref="D8:E8"/>
    <mergeCell ref="E30:E38"/>
    <mergeCell ref="E39:E47"/>
    <mergeCell ref="H2:I2"/>
    <mergeCell ref="D11:D16"/>
    <mergeCell ref="B11:B12"/>
    <mergeCell ref="C11:C14"/>
    <mergeCell ref="E11:E16"/>
    <mergeCell ref="B13:B25"/>
    <mergeCell ref="H3:I3"/>
    <mergeCell ref="G8:I8"/>
    <mergeCell ref="E50:E58"/>
    <mergeCell ref="A5:I5"/>
    <mergeCell ref="A8:C8"/>
    <mergeCell ref="C48:C58"/>
    <mergeCell ref="C26:C27"/>
    <mergeCell ref="D26:D27"/>
    <mergeCell ref="E26:E27"/>
    <mergeCell ref="D28:D29"/>
    <mergeCell ref="E28:E29"/>
    <mergeCell ref="D39:D47"/>
    <mergeCell ref="E85:E93"/>
    <mergeCell ref="D50:D58"/>
    <mergeCell ref="D30:D38"/>
    <mergeCell ref="B26:B69"/>
    <mergeCell ref="E48:E49"/>
    <mergeCell ref="D59:D60"/>
    <mergeCell ref="E59:E60"/>
    <mergeCell ref="C59:C69"/>
    <mergeCell ref="D61:D69"/>
    <mergeCell ref="E61:E69"/>
  </mergeCells>
  <pageMargins left="0.70866141732283472" right="0.70866141732283472" top="0.74803149606299213" bottom="0.74803149606299213" header="0.31496062992125984" footer="0.31496062992125984"/>
  <pageSetup scale="63" fitToHeight="0" orientation="landscape" r:id="rId1"/>
  <ignoredErrors>
    <ignoredError sqref="G25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2"/>
  <sheetViews>
    <sheetView view="pageBreakPreview" zoomScale="60" zoomScaleNormal="90" workbookViewId="0">
      <selection activeCell="E1" sqref="E1:F1"/>
    </sheetView>
  </sheetViews>
  <sheetFormatPr defaultRowHeight="17.25" x14ac:dyDescent="0.3"/>
  <cols>
    <col min="1" max="1" width="12.7109375" style="8" customWidth="1"/>
    <col min="2" max="2" width="15" style="8" customWidth="1"/>
    <col min="3" max="3" width="117.85546875" style="8" customWidth="1"/>
    <col min="4" max="4" width="15.28515625" style="8" customWidth="1"/>
    <col min="5" max="5" width="18.5703125" style="8" customWidth="1"/>
    <col min="6" max="6" width="17.42578125" style="8" customWidth="1"/>
    <col min="7" max="16384" width="9.140625" style="8"/>
  </cols>
  <sheetData>
    <row r="1" spans="1:6" x14ac:dyDescent="0.3">
      <c r="E1" s="162" t="s">
        <v>56</v>
      </c>
      <c r="F1" s="162"/>
    </row>
    <row r="2" spans="1:6" x14ac:dyDescent="0.3">
      <c r="C2" s="162" t="s">
        <v>85</v>
      </c>
      <c r="D2" s="162"/>
      <c r="E2" s="162"/>
      <c r="F2" s="162"/>
    </row>
    <row r="3" spans="1:6" s="26" customFormat="1" x14ac:dyDescent="0.3">
      <c r="B3" s="27"/>
      <c r="C3" s="27"/>
      <c r="D3" s="27"/>
      <c r="E3" s="163" t="s">
        <v>26</v>
      </c>
      <c r="F3" s="163"/>
    </row>
    <row r="4" spans="1:6" s="26" customFormat="1" x14ac:dyDescent="0.3">
      <c r="B4" s="27"/>
      <c r="C4" s="27"/>
      <c r="D4" s="27"/>
      <c r="E4" s="62"/>
      <c r="F4" s="36"/>
    </row>
    <row r="5" spans="1:6" s="26" customFormat="1" ht="64.5" customHeight="1" x14ac:dyDescent="0.3">
      <c r="A5" s="164" t="s">
        <v>251</v>
      </c>
      <c r="B5" s="164"/>
      <c r="C5" s="164"/>
      <c r="D5" s="164"/>
      <c r="E5" s="164"/>
      <c r="F5" s="164"/>
    </row>
    <row r="6" spans="1:6" ht="17.25" customHeight="1" x14ac:dyDescent="0.3">
      <c r="E6" s="176" t="s">
        <v>171</v>
      </c>
      <c r="F6" s="176"/>
    </row>
    <row r="7" spans="1:6" ht="68.25" customHeight="1" x14ac:dyDescent="0.3">
      <c r="A7" s="189" t="s">
        <v>1</v>
      </c>
      <c r="B7" s="190"/>
      <c r="C7" s="180" t="s">
        <v>173</v>
      </c>
      <c r="D7" s="199" t="s">
        <v>170</v>
      </c>
      <c r="E7" s="200"/>
      <c r="F7" s="201"/>
    </row>
    <row r="8" spans="1:6" ht="34.5" x14ac:dyDescent="0.3">
      <c r="A8" s="40" t="s">
        <v>33</v>
      </c>
      <c r="B8" s="40" t="s">
        <v>34</v>
      </c>
      <c r="C8" s="181"/>
      <c r="D8" s="136" t="s">
        <v>232</v>
      </c>
      <c r="E8" s="88" t="s">
        <v>2</v>
      </c>
      <c r="F8" s="88" t="s">
        <v>0</v>
      </c>
    </row>
    <row r="9" spans="1:6" x14ac:dyDescent="0.3">
      <c r="A9" s="19"/>
      <c r="B9" s="19"/>
      <c r="C9" s="39" t="s">
        <v>49</v>
      </c>
      <c r="D9" s="43">
        <v>0</v>
      </c>
      <c r="E9" s="43">
        <v>0</v>
      </c>
      <c r="F9" s="92">
        <f>'4'!I74-'4'!I94</f>
        <v>2463916.21</v>
      </c>
    </row>
    <row r="10" spans="1:6" x14ac:dyDescent="0.3">
      <c r="A10" s="19"/>
      <c r="B10" s="19"/>
      <c r="C10" s="4" t="s">
        <v>174</v>
      </c>
      <c r="D10" s="140"/>
      <c r="E10" s="140"/>
      <c r="F10" s="35"/>
    </row>
    <row r="11" spans="1:6" x14ac:dyDescent="0.3">
      <c r="A11" s="40">
        <v>1126</v>
      </c>
      <c r="B11" s="40">
        <v>31002</v>
      </c>
      <c r="C11" s="78" t="s">
        <v>234</v>
      </c>
      <c r="D11" s="43">
        <f>'4'!G76</f>
        <v>0</v>
      </c>
      <c r="E11" s="43">
        <f>'4'!H76</f>
        <v>0</v>
      </c>
      <c r="F11" s="92">
        <f>'4'!I76</f>
        <v>2076786.21</v>
      </c>
    </row>
    <row r="12" spans="1:6" x14ac:dyDescent="0.3">
      <c r="A12" s="93"/>
      <c r="B12" s="93"/>
      <c r="C12" s="32" t="s">
        <v>175</v>
      </c>
      <c r="D12" s="43"/>
      <c r="E12" s="43"/>
      <c r="F12" s="92"/>
    </row>
    <row r="13" spans="1:6" x14ac:dyDescent="0.3">
      <c r="A13" s="93"/>
      <c r="B13" s="93"/>
      <c r="C13" s="91" t="s">
        <v>49</v>
      </c>
      <c r="D13" s="43">
        <v>0</v>
      </c>
      <c r="E13" s="43">
        <v>0</v>
      </c>
      <c r="F13" s="92">
        <f>F11</f>
        <v>2076786.21</v>
      </c>
    </row>
    <row r="14" spans="1:6" x14ac:dyDescent="0.3">
      <c r="A14" s="40"/>
      <c r="B14" s="40">
        <v>31003</v>
      </c>
      <c r="C14" s="78" t="s">
        <v>256</v>
      </c>
      <c r="D14" s="43">
        <f>'4'!G79</f>
        <v>0</v>
      </c>
      <c r="E14" s="43">
        <f>'4'!H79</f>
        <v>0</v>
      </c>
      <c r="F14" s="92">
        <f>'4'!I89</f>
        <v>387130</v>
      </c>
    </row>
    <row r="15" spans="1:6" x14ac:dyDescent="0.3">
      <c r="A15" s="93"/>
      <c r="B15" s="93"/>
      <c r="C15" s="32" t="s">
        <v>175</v>
      </c>
      <c r="D15" s="42"/>
      <c r="E15" s="42"/>
      <c r="F15" s="155"/>
    </row>
    <row r="16" spans="1:6" x14ac:dyDescent="0.3">
      <c r="A16" s="93"/>
      <c r="B16" s="93"/>
      <c r="C16" s="91" t="s">
        <v>255</v>
      </c>
      <c r="D16" s="43">
        <v>0</v>
      </c>
      <c r="E16" s="43">
        <v>0</v>
      </c>
      <c r="F16" s="92">
        <f>F14</f>
        <v>387130</v>
      </c>
    </row>
    <row r="17" spans="1:6" x14ac:dyDescent="0.3">
      <c r="A17" s="93"/>
      <c r="B17" s="93"/>
      <c r="C17" s="32" t="s">
        <v>293</v>
      </c>
      <c r="D17" s="42"/>
      <c r="E17" s="42"/>
      <c r="F17" s="155"/>
    </row>
    <row r="18" spans="1:6" x14ac:dyDescent="0.3">
      <c r="A18" s="5"/>
      <c r="B18" s="5"/>
      <c r="C18" s="154" t="s">
        <v>279</v>
      </c>
      <c r="D18" s="42">
        <v>0</v>
      </c>
      <c r="E18" s="42">
        <v>0</v>
      </c>
      <c r="F18" s="155">
        <v>38000</v>
      </c>
    </row>
    <row r="19" spans="1:6" x14ac:dyDescent="0.3">
      <c r="A19" s="5"/>
      <c r="B19" s="5"/>
      <c r="C19" s="154" t="s">
        <v>280</v>
      </c>
      <c r="D19" s="42">
        <v>0</v>
      </c>
      <c r="E19" s="42">
        <v>0</v>
      </c>
      <c r="F19" s="155">
        <v>7000</v>
      </c>
    </row>
    <row r="20" spans="1:6" x14ac:dyDescent="0.3">
      <c r="A20" s="5"/>
      <c r="B20" s="5"/>
      <c r="C20" s="154" t="s">
        <v>281</v>
      </c>
      <c r="D20" s="42">
        <v>0</v>
      </c>
      <c r="E20" s="42">
        <v>0</v>
      </c>
      <c r="F20" s="155">
        <v>5240</v>
      </c>
    </row>
    <row r="21" spans="1:6" x14ac:dyDescent="0.3">
      <c r="A21" s="5"/>
      <c r="B21" s="5"/>
      <c r="C21" s="154" t="s">
        <v>282</v>
      </c>
      <c r="D21" s="42">
        <v>0</v>
      </c>
      <c r="E21" s="42">
        <v>0</v>
      </c>
      <c r="F21" s="155">
        <v>1200</v>
      </c>
    </row>
    <row r="22" spans="1:6" x14ac:dyDescent="0.3">
      <c r="A22" s="5"/>
      <c r="B22" s="5"/>
      <c r="C22" s="154" t="s">
        <v>283</v>
      </c>
      <c r="D22" s="42">
        <v>0</v>
      </c>
      <c r="E22" s="42">
        <v>0</v>
      </c>
      <c r="F22" s="155">
        <v>112400</v>
      </c>
    </row>
    <row r="23" spans="1:6" x14ac:dyDescent="0.3">
      <c r="A23" s="5"/>
      <c r="B23" s="5"/>
      <c r="C23" s="154" t="s">
        <v>284</v>
      </c>
      <c r="D23" s="42">
        <v>0</v>
      </c>
      <c r="E23" s="42">
        <v>0</v>
      </c>
      <c r="F23" s="155">
        <v>17470</v>
      </c>
    </row>
    <row r="24" spans="1:6" x14ac:dyDescent="0.3">
      <c r="A24" s="5"/>
      <c r="B24" s="5"/>
      <c r="C24" s="154" t="s">
        <v>285</v>
      </c>
      <c r="D24" s="42">
        <v>0</v>
      </c>
      <c r="E24" s="42">
        <v>0</v>
      </c>
      <c r="F24" s="155">
        <v>28000</v>
      </c>
    </row>
    <row r="25" spans="1:6" x14ac:dyDescent="0.3">
      <c r="A25" s="5"/>
      <c r="B25" s="5"/>
      <c r="C25" s="154" t="s">
        <v>286</v>
      </c>
      <c r="D25" s="42">
        <v>0</v>
      </c>
      <c r="E25" s="42">
        <v>0</v>
      </c>
      <c r="F25" s="155">
        <v>720</v>
      </c>
    </row>
    <row r="26" spans="1:6" x14ac:dyDescent="0.3">
      <c r="A26" s="5"/>
      <c r="B26" s="5"/>
      <c r="C26" s="154" t="s">
        <v>287</v>
      </c>
      <c r="D26" s="42">
        <v>0</v>
      </c>
      <c r="E26" s="42">
        <v>0</v>
      </c>
      <c r="F26" s="155">
        <v>9800</v>
      </c>
    </row>
    <row r="27" spans="1:6" x14ac:dyDescent="0.3">
      <c r="A27" s="5"/>
      <c r="B27" s="5"/>
      <c r="C27" s="154" t="s">
        <v>288</v>
      </c>
      <c r="D27" s="42">
        <v>0</v>
      </c>
      <c r="E27" s="42">
        <v>0</v>
      </c>
      <c r="F27" s="155">
        <v>12200</v>
      </c>
    </row>
    <row r="28" spans="1:6" x14ac:dyDescent="0.3">
      <c r="A28" s="5"/>
      <c r="B28" s="5"/>
      <c r="C28" s="154" t="s">
        <v>289</v>
      </c>
      <c r="D28" s="42">
        <v>0</v>
      </c>
      <c r="E28" s="42">
        <v>0</v>
      </c>
      <c r="F28" s="155">
        <v>15000</v>
      </c>
    </row>
    <row r="29" spans="1:6" x14ac:dyDescent="0.3">
      <c r="A29" s="5"/>
      <c r="B29" s="5"/>
      <c r="C29" s="154" t="s">
        <v>409</v>
      </c>
      <c r="D29" s="42">
        <v>0</v>
      </c>
      <c r="E29" s="42">
        <v>0</v>
      </c>
      <c r="F29" s="155">
        <v>32600</v>
      </c>
    </row>
    <row r="30" spans="1:6" x14ac:dyDescent="0.3">
      <c r="A30" s="5"/>
      <c r="B30" s="5"/>
      <c r="C30" s="154" t="s">
        <v>290</v>
      </c>
      <c r="D30" s="42">
        <v>0</v>
      </c>
      <c r="E30" s="42">
        <v>0</v>
      </c>
      <c r="F30" s="155">
        <v>43700</v>
      </c>
    </row>
    <row r="31" spans="1:6" x14ac:dyDescent="0.3">
      <c r="A31" s="5"/>
      <c r="B31" s="5"/>
      <c r="C31" s="154" t="s">
        <v>291</v>
      </c>
      <c r="D31" s="42">
        <v>0</v>
      </c>
      <c r="E31" s="42">
        <v>0</v>
      </c>
      <c r="F31" s="155">
        <v>33800</v>
      </c>
    </row>
    <row r="32" spans="1:6" x14ac:dyDescent="0.3">
      <c r="A32" s="5"/>
      <c r="B32" s="5"/>
      <c r="C32" s="154" t="s">
        <v>292</v>
      </c>
      <c r="D32" s="42">
        <v>0</v>
      </c>
      <c r="E32" s="42">
        <v>0</v>
      </c>
      <c r="F32" s="155">
        <v>30000</v>
      </c>
    </row>
  </sheetData>
  <mergeCells count="8">
    <mergeCell ref="E1:F1"/>
    <mergeCell ref="C2:F2"/>
    <mergeCell ref="E3:F3"/>
    <mergeCell ref="A5:F5"/>
    <mergeCell ref="E6:F6"/>
    <mergeCell ref="A7:B7"/>
    <mergeCell ref="C7:C8"/>
    <mergeCell ref="D7:F7"/>
  </mergeCells>
  <pageMargins left="0.7" right="0.7" top="0.75" bottom="0.75" header="0.3" footer="0.3"/>
  <pageSetup scale="63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0"/>
  <sheetViews>
    <sheetView view="pageBreakPreview" zoomScale="60" zoomScaleNormal="70" workbookViewId="0">
      <selection activeCell="K12" sqref="K12"/>
    </sheetView>
  </sheetViews>
  <sheetFormatPr defaultRowHeight="17.25" x14ac:dyDescent="0.3"/>
  <cols>
    <col min="1" max="1" width="12.7109375" style="8" customWidth="1"/>
    <col min="2" max="2" width="15" style="8" customWidth="1"/>
    <col min="3" max="3" width="95.7109375" style="8" customWidth="1"/>
    <col min="4" max="4" width="16.42578125" style="8" customWidth="1"/>
    <col min="5" max="5" width="19.140625" style="8" customWidth="1"/>
    <col min="6" max="6" width="18.140625" style="8" customWidth="1"/>
    <col min="7" max="7" width="18.5703125" style="8" customWidth="1"/>
    <col min="8" max="8" width="17.42578125" style="8" customWidth="1"/>
    <col min="9" max="16384" width="9.140625" style="8"/>
  </cols>
  <sheetData>
    <row r="1" spans="1:8" x14ac:dyDescent="0.3">
      <c r="G1" s="20"/>
      <c r="H1" s="20" t="s">
        <v>220</v>
      </c>
    </row>
    <row r="2" spans="1:8" x14ac:dyDescent="0.3">
      <c r="C2" s="162" t="s">
        <v>85</v>
      </c>
      <c r="D2" s="162"/>
      <c r="E2" s="162"/>
      <c r="F2" s="162"/>
      <c r="G2" s="162"/>
      <c r="H2" s="162"/>
    </row>
    <row r="3" spans="1:8" s="26" customFormat="1" x14ac:dyDescent="0.3">
      <c r="B3" s="27"/>
      <c r="C3" s="27"/>
      <c r="D3" s="27"/>
      <c r="E3" s="27"/>
      <c r="F3" s="27"/>
      <c r="G3" s="163" t="s">
        <v>26</v>
      </c>
      <c r="H3" s="163"/>
    </row>
    <row r="4" spans="1:8" s="26" customFormat="1" x14ac:dyDescent="0.3">
      <c r="B4" s="27"/>
      <c r="C4" s="27"/>
      <c r="D4" s="27"/>
      <c r="E4" s="27"/>
      <c r="F4" s="27"/>
      <c r="G4" s="62"/>
      <c r="H4" s="36"/>
    </row>
    <row r="5" spans="1:8" s="26" customFormat="1" ht="64.5" customHeight="1" x14ac:dyDescent="0.3">
      <c r="A5" s="164" t="s">
        <v>243</v>
      </c>
      <c r="B5" s="164"/>
      <c r="C5" s="164"/>
      <c r="D5" s="164"/>
      <c r="E5" s="164"/>
      <c r="F5" s="164"/>
      <c r="G5" s="164"/>
      <c r="H5" s="164"/>
    </row>
    <row r="6" spans="1:8" ht="17.25" customHeight="1" x14ac:dyDescent="0.3">
      <c r="G6" s="176" t="s">
        <v>171</v>
      </c>
      <c r="H6" s="176"/>
    </row>
    <row r="7" spans="1:8" ht="24.75" customHeight="1" x14ac:dyDescent="0.3">
      <c r="A7" s="189" t="s">
        <v>1</v>
      </c>
      <c r="B7" s="190"/>
      <c r="C7" s="180" t="s">
        <v>173</v>
      </c>
      <c r="D7" s="180" t="s">
        <v>249</v>
      </c>
      <c r="E7" s="199" t="s">
        <v>244</v>
      </c>
      <c r="F7" s="200"/>
      <c r="G7" s="200"/>
      <c r="H7" s="201"/>
    </row>
    <row r="8" spans="1:8" ht="99" x14ac:dyDescent="0.3">
      <c r="A8" s="40" t="s">
        <v>33</v>
      </c>
      <c r="B8" s="40" t="s">
        <v>34</v>
      </c>
      <c r="C8" s="181"/>
      <c r="D8" s="181"/>
      <c r="E8" s="142" t="s">
        <v>245</v>
      </c>
      <c r="F8" s="142" t="s">
        <v>246</v>
      </c>
      <c r="G8" s="142" t="s">
        <v>247</v>
      </c>
      <c r="H8" s="142" t="s">
        <v>248</v>
      </c>
    </row>
    <row r="9" spans="1:8" ht="22.5" customHeight="1" x14ac:dyDescent="0.3">
      <c r="A9" s="40"/>
      <c r="B9" s="40"/>
      <c r="C9" s="87" t="s">
        <v>36</v>
      </c>
      <c r="D9" s="156">
        <f>D11</f>
        <v>2463916.2000000002</v>
      </c>
      <c r="E9" s="157"/>
      <c r="F9" s="157"/>
      <c r="G9" s="43">
        <f>G11</f>
        <v>387130</v>
      </c>
      <c r="H9" s="43">
        <f>H11</f>
        <v>2076786.2</v>
      </c>
    </row>
    <row r="10" spans="1:8" x14ac:dyDescent="0.3">
      <c r="A10" s="40"/>
      <c r="B10" s="40"/>
      <c r="C10" s="4" t="s">
        <v>244</v>
      </c>
      <c r="D10" s="149"/>
      <c r="E10" s="142"/>
      <c r="F10" s="142"/>
      <c r="G10" s="142"/>
      <c r="H10" s="142"/>
    </row>
    <row r="11" spans="1:8" ht="22.5" customHeight="1" x14ac:dyDescent="0.3">
      <c r="A11" s="19"/>
      <c r="B11" s="19"/>
      <c r="C11" s="87" t="s">
        <v>252</v>
      </c>
      <c r="D11" s="156">
        <f>F11+G11+H11</f>
        <v>2463916.2000000002</v>
      </c>
      <c r="E11" s="43"/>
      <c r="F11" s="43"/>
      <c r="G11" s="43">
        <f>G13+G14</f>
        <v>387130</v>
      </c>
      <c r="H11" s="43">
        <f>H13+H14</f>
        <v>2076786.2</v>
      </c>
    </row>
    <row r="12" spans="1:8" x14ac:dyDescent="0.3">
      <c r="A12" s="19"/>
      <c r="B12" s="19"/>
      <c r="C12" s="4" t="s">
        <v>278</v>
      </c>
      <c r="D12" s="88"/>
      <c r="E12" s="88"/>
      <c r="F12" s="140"/>
      <c r="G12" s="140"/>
      <c r="H12" s="140"/>
    </row>
    <row r="13" spans="1:8" ht="24.75" customHeight="1" x14ac:dyDescent="0.3">
      <c r="A13" s="40">
        <v>1126</v>
      </c>
      <c r="B13" s="40">
        <v>31002</v>
      </c>
      <c r="C13" s="79" t="s">
        <v>234</v>
      </c>
      <c r="D13" s="156">
        <f>H13</f>
        <v>2076786.2</v>
      </c>
      <c r="E13" s="43"/>
      <c r="F13" s="158"/>
      <c r="G13" s="43"/>
      <c r="H13" s="43">
        <v>2076786.2</v>
      </c>
    </row>
    <row r="14" spans="1:8" ht="24.75" customHeight="1" x14ac:dyDescent="0.3">
      <c r="A14" s="40"/>
      <c r="B14" s="40">
        <v>31003</v>
      </c>
      <c r="C14" s="79" t="s">
        <v>256</v>
      </c>
      <c r="D14" s="156">
        <f>G14</f>
        <v>387130</v>
      </c>
      <c r="E14" s="43"/>
      <c r="F14" s="43"/>
      <c r="G14" s="43">
        <f>'4'!I93</f>
        <v>387130</v>
      </c>
      <c r="H14" s="43"/>
    </row>
    <row r="15" spans="1:8" x14ac:dyDescent="0.3">
      <c r="A15" s="19"/>
      <c r="B15" s="19"/>
      <c r="C15" s="4" t="s">
        <v>244</v>
      </c>
      <c r="D15" s="88"/>
      <c r="E15" s="88"/>
      <c r="F15" s="140"/>
      <c r="G15" s="140"/>
      <c r="H15" s="140"/>
    </row>
    <row r="16" spans="1:8" x14ac:dyDescent="0.3">
      <c r="A16" s="19"/>
      <c r="B16" s="19"/>
      <c r="C16" s="154" t="s">
        <v>279</v>
      </c>
      <c r="D16" s="153">
        <f>G16</f>
        <v>38000</v>
      </c>
      <c r="E16" s="88"/>
      <c r="F16" s="140"/>
      <c r="G16" s="153">
        <v>38000</v>
      </c>
      <c r="H16" s="140"/>
    </row>
    <row r="17" spans="1:8" x14ac:dyDescent="0.3">
      <c r="A17" s="19"/>
      <c r="B17" s="19"/>
      <c r="C17" s="154" t="s">
        <v>280</v>
      </c>
      <c r="D17" s="153">
        <f t="shared" ref="D17:D30" si="0">G17</f>
        <v>7000</v>
      </c>
      <c r="E17" s="88"/>
      <c r="F17" s="140"/>
      <c r="G17" s="153">
        <v>7000</v>
      </c>
      <c r="H17" s="140"/>
    </row>
    <row r="18" spans="1:8" x14ac:dyDescent="0.3">
      <c r="A18" s="19"/>
      <c r="B18" s="19"/>
      <c r="C18" s="154" t="s">
        <v>281</v>
      </c>
      <c r="D18" s="153">
        <f t="shared" si="0"/>
        <v>5240</v>
      </c>
      <c r="E18" s="88"/>
      <c r="F18" s="140"/>
      <c r="G18" s="153">
        <v>5240</v>
      </c>
      <c r="H18" s="140"/>
    </row>
    <row r="19" spans="1:8" x14ac:dyDescent="0.3">
      <c r="A19" s="19"/>
      <c r="B19" s="19"/>
      <c r="C19" s="154" t="s">
        <v>282</v>
      </c>
      <c r="D19" s="153">
        <f t="shared" si="0"/>
        <v>1200</v>
      </c>
      <c r="E19" s="88"/>
      <c r="F19" s="140"/>
      <c r="G19" s="153">
        <v>1200</v>
      </c>
      <c r="H19" s="140"/>
    </row>
    <row r="20" spans="1:8" ht="28.5" customHeight="1" x14ac:dyDescent="0.3">
      <c r="A20" s="19"/>
      <c r="B20" s="19"/>
      <c r="C20" s="154" t="s">
        <v>283</v>
      </c>
      <c r="D20" s="153">
        <f t="shared" si="0"/>
        <v>112400</v>
      </c>
      <c r="E20" s="88"/>
      <c r="F20" s="140"/>
      <c r="G20" s="153">
        <v>112400</v>
      </c>
      <c r="H20" s="140"/>
    </row>
    <row r="21" spans="1:8" x14ac:dyDescent="0.3">
      <c r="A21" s="19"/>
      <c r="B21" s="19"/>
      <c r="C21" s="154" t="s">
        <v>284</v>
      </c>
      <c r="D21" s="153">
        <f t="shared" si="0"/>
        <v>17470</v>
      </c>
      <c r="E21" s="88"/>
      <c r="F21" s="140"/>
      <c r="G21" s="153">
        <v>17470</v>
      </c>
      <c r="H21" s="140"/>
    </row>
    <row r="22" spans="1:8" x14ac:dyDescent="0.3">
      <c r="A22" s="19"/>
      <c r="B22" s="19"/>
      <c r="C22" s="154" t="s">
        <v>285</v>
      </c>
      <c r="D22" s="153">
        <f t="shared" si="0"/>
        <v>28000</v>
      </c>
      <c r="E22" s="88"/>
      <c r="F22" s="140"/>
      <c r="G22" s="153">
        <v>28000</v>
      </c>
      <c r="H22" s="140"/>
    </row>
    <row r="23" spans="1:8" x14ac:dyDescent="0.3">
      <c r="A23" s="19"/>
      <c r="B23" s="19"/>
      <c r="C23" s="154" t="s">
        <v>286</v>
      </c>
      <c r="D23" s="153">
        <f t="shared" si="0"/>
        <v>720</v>
      </c>
      <c r="E23" s="88"/>
      <c r="F23" s="140"/>
      <c r="G23" s="153">
        <v>720</v>
      </c>
      <c r="H23" s="140"/>
    </row>
    <row r="24" spans="1:8" x14ac:dyDescent="0.3">
      <c r="A24" s="19"/>
      <c r="B24" s="19"/>
      <c r="C24" s="154" t="s">
        <v>287</v>
      </c>
      <c r="D24" s="153">
        <f t="shared" si="0"/>
        <v>9800</v>
      </c>
      <c r="E24" s="88"/>
      <c r="F24" s="140"/>
      <c r="G24" s="153">
        <v>9800</v>
      </c>
      <c r="H24" s="140"/>
    </row>
    <row r="25" spans="1:8" x14ac:dyDescent="0.3">
      <c r="A25" s="19"/>
      <c r="B25" s="19"/>
      <c r="C25" s="154" t="s">
        <v>288</v>
      </c>
      <c r="D25" s="153">
        <f t="shared" si="0"/>
        <v>12200</v>
      </c>
      <c r="E25" s="88"/>
      <c r="F25" s="140"/>
      <c r="G25" s="153">
        <v>12200</v>
      </c>
      <c r="H25" s="140"/>
    </row>
    <row r="26" spans="1:8" x14ac:dyDescent="0.3">
      <c r="A26" s="19"/>
      <c r="B26" s="19"/>
      <c r="C26" s="154" t="s">
        <v>289</v>
      </c>
      <c r="D26" s="153">
        <f t="shared" si="0"/>
        <v>15000</v>
      </c>
      <c r="E26" s="88"/>
      <c r="F26" s="140"/>
      <c r="G26" s="153">
        <v>15000</v>
      </c>
      <c r="H26" s="140"/>
    </row>
    <row r="27" spans="1:8" x14ac:dyDescent="0.3">
      <c r="A27" s="19"/>
      <c r="B27" s="19"/>
      <c r="C27" s="154" t="s">
        <v>409</v>
      </c>
      <c r="D27" s="153">
        <f t="shared" si="0"/>
        <v>32600</v>
      </c>
      <c r="E27" s="88"/>
      <c r="F27" s="140"/>
      <c r="G27" s="153">
        <v>32600</v>
      </c>
      <c r="H27" s="140"/>
    </row>
    <row r="28" spans="1:8" x14ac:dyDescent="0.3">
      <c r="A28" s="19"/>
      <c r="B28" s="19"/>
      <c r="C28" s="154" t="s">
        <v>290</v>
      </c>
      <c r="D28" s="153">
        <f t="shared" si="0"/>
        <v>43700</v>
      </c>
      <c r="E28" s="88"/>
      <c r="F28" s="140"/>
      <c r="G28" s="153">
        <v>43700</v>
      </c>
      <c r="H28" s="140"/>
    </row>
    <row r="29" spans="1:8" x14ac:dyDescent="0.3">
      <c r="A29" s="19"/>
      <c r="B29" s="19"/>
      <c r="C29" s="154" t="s">
        <v>291</v>
      </c>
      <c r="D29" s="153">
        <f t="shared" si="0"/>
        <v>33800</v>
      </c>
      <c r="E29" s="88"/>
      <c r="F29" s="140"/>
      <c r="G29" s="153">
        <v>33800</v>
      </c>
      <c r="H29" s="140"/>
    </row>
    <row r="30" spans="1:8" x14ac:dyDescent="0.3">
      <c r="A30" s="19"/>
      <c r="B30" s="19"/>
      <c r="C30" s="154" t="s">
        <v>292</v>
      </c>
      <c r="D30" s="153">
        <f t="shared" si="0"/>
        <v>30000</v>
      </c>
      <c r="E30" s="88"/>
      <c r="F30" s="140"/>
      <c r="G30" s="153">
        <v>30000</v>
      </c>
      <c r="H30" s="140"/>
    </row>
  </sheetData>
  <mergeCells count="8">
    <mergeCell ref="C2:H2"/>
    <mergeCell ref="G3:H3"/>
    <mergeCell ref="A5:H5"/>
    <mergeCell ref="G6:H6"/>
    <mergeCell ref="A7:B7"/>
    <mergeCell ref="C7:C8"/>
    <mergeCell ref="E7:H7"/>
    <mergeCell ref="D7:D8"/>
  </mergeCells>
  <pageMargins left="0.7" right="0.7" top="0.75" bottom="0.75" header="0.3" footer="0.3"/>
  <pageSetup scale="58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6"/>
  <sheetViews>
    <sheetView view="pageBreakPreview" zoomScale="60" zoomScaleNormal="100" workbookViewId="0">
      <selection activeCell="E11" sqref="A1:E11"/>
    </sheetView>
  </sheetViews>
  <sheetFormatPr defaultRowHeight="13.5" x14ac:dyDescent="0.25"/>
  <cols>
    <col min="1" max="1" width="13.5703125" style="94" customWidth="1"/>
    <col min="2" max="2" width="13.85546875" style="94" customWidth="1"/>
    <col min="3" max="3" width="67.7109375" style="94" customWidth="1"/>
    <col min="4" max="4" width="28.140625" style="94" customWidth="1"/>
    <col min="5" max="5" width="18.5703125" style="94" customWidth="1"/>
    <col min="6" max="6" width="19" style="94" bestFit="1" customWidth="1"/>
    <col min="7" max="7" width="22" style="94" customWidth="1"/>
    <col min="8" max="16384" width="9.140625" style="94"/>
  </cols>
  <sheetData>
    <row r="1" spans="1:9" ht="17.25" x14ac:dyDescent="0.3">
      <c r="E1" s="20" t="s">
        <v>221</v>
      </c>
    </row>
    <row r="2" spans="1:9" ht="15.75" customHeight="1" x14ac:dyDescent="0.3">
      <c r="D2" s="162" t="s">
        <v>85</v>
      </c>
      <c r="E2" s="162"/>
      <c r="F2" s="131"/>
      <c r="G2" s="95"/>
    </row>
    <row r="3" spans="1:9" ht="13.5" customHeight="1" x14ac:dyDescent="0.3">
      <c r="D3" s="163" t="s">
        <v>26</v>
      </c>
      <c r="E3" s="163"/>
    </row>
    <row r="5" spans="1:9" ht="69.75" customHeight="1" x14ac:dyDescent="0.25">
      <c r="A5" s="164" t="s">
        <v>218</v>
      </c>
      <c r="B5" s="164"/>
      <c r="C5" s="164"/>
      <c r="D5" s="164"/>
      <c r="E5" s="164"/>
      <c r="F5" s="96"/>
      <c r="G5" s="96"/>
      <c r="I5" s="97"/>
    </row>
    <row r="6" spans="1:9" ht="17.25" x14ac:dyDescent="0.25">
      <c r="A6" s="81"/>
      <c r="B6" s="81"/>
      <c r="C6" s="81"/>
      <c r="D6" s="241" t="s">
        <v>171</v>
      </c>
      <c r="E6" s="241"/>
      <c r="F6" s="96"/>
      <c r="G6" s="96"/>
      <c r="I6" s="97"/>
    </row>
    <row r="7" spans="1:9" ht="38.25" customHeight="1" x14ac:dyDescent="0.25">
      <c r="A7" s="202" t="s">
        <v>1</v>
      </c>
      <c r="B7" s="202"/>
      <c r="C7" s="202" t="s">
        <v>176</v>
      </c>
      <c r="D7" s="202" t="s">
        <v>177</v>
      </c>
      <c r="E7" s="202" t="s">
        <v>0</v>
      </c>
      <c r="F7" s="96"/>
      <c r="G7" s="96"/>
      <c r="I7" s="97"/>
    </row>
    <row r="8" spans="1:9" ht="57" customHeight="1" x14ac:dyDescent="0.25">
      <c r="A8" s="99" t="s">
        <v>178</v>
      </c>
      <c r="B8" s="99" t="s">
        <v>179</v>
      </c>
      <c r="C8" s="202"/>
      <c r="D8" s="202"/>
      <c r="E8" s="202"/>
      <c r="F8" s="96"/>
      <c r="G8" s="96"/>
      <c r="I8" s="97"/>
    </row>
    <row r="9" spans="1:9" ht="38.25" customHeight="1" x14ac:dyDescent="0.25">
      <c r="A9" s="100">
        <v>1126</v>
      </c>
      <c r="B9" s="202" t="s">
        <v>154</v>
      </c>
      <c r="C9" s="202"/>
      <c r="D9" s="98"/>
      <c r="E9" s="98"/>
      <c r="F9" s="96"/>
      <c r="G9" s="96"/>
      <c r="I9" s="97"/>
    </row>
    <row r="10" spans="1:9" ht="42.75" x14ac:dyDescent="0.25">
      <c r="A10" s="98"/>
      <c r="B10" s="98">
        <v>31004</v>
      </c>
      <c r="C10" s="99" t="s">
        <v>149</v>
      </c>
      <c r="D10" s="98" t="s">
        <v>180</v>
      </c>
      <c r="E10" s="101">
        <f>E11</f>
        <v>120000</v>
      </c>
      <c r="F10" s="96"/>
      <c r="G10" s="96"/>
      <c r="I10" s="97"/>
    </row>
    <row r="11" spans="1:9" ht="51.75" customHeight="1" x14ac:dyDescent="0.25">
      <c r="A11" s="98"/>
      <c r="B11" s="98"/>
      <c r="C11" s="98"/>
      <c r="D11" s="102" t="s">
        <v>219</v>
      </c>
      <c r="E11" s="101">
        <f>'4'!I101</f>
        <v>120000</v>
      </c>
      <c r="F11" s="96"/>
      <c r="G11" s="96"/>
      <c r="I11" s="97"/>
    </row>
    <row r="12" spans="1:9" ht="14.25" x14ac:dyDescent="0.25">
      <c r="A12" s="103"/>
      <c r="B12" s="103"/>
      <c r="C12" s="104"/>
      <c r="D12" s="103"/>
      <c r="E12" s="103"/>
      <c r="F12" s="103"/>
      <c r="G12" s="103"/>
      <c r="I12" s="97"/>
    </row>
    <row r="13" spans="1:9" ht="14.25" x14ac:dyDescent="0.25">
      <c r="A13" s="103"/>
      <c r="B13" s="103"/>
      <c r="C13" s="104"/>
      <c r="D13" s="103"/>
      <c r="E13" s="103"/>
      <c r="F13" s="103"/>
      <c r="G13" s="103"/>
      <c r="I13" s="97"/>
    </row>
    <row r="14" spans="1:9" ht="21.75" hidden="1" customHeight="1" x14ac:dyDescent="0.25">
      <c r="A14" s="105" t="s">
        <v>181</v>
      </c>
    </row>
    <row r="15" spans="1:9" ht="25.5" hidden="1" customHeight="1" x14ac:dyDescent="0.25">
      <c r="A15" s="105" t="s">
        <v>182</v>
      </c>
    </row>
    <row r="16" spans="1:9" hidden="1" x14ac:dyDescent="0.25"/>
    <row r="17" spans="1:7" ht="33.75" hidden="1" customHeight="1" x14ac:dyDescent="0.25">
      <c r="A17" s="203" t="s">
        <v>183</v>
      </c>
      <c r="B17" s="204"/>
      <c r="C17" s="205"/>
      <c r="D17" s="203" t="s">
        <v>184</v>
      </c>
      <c r="E17" s="205"/>
      <c r="F17" s="209" t="s">
        <v>185</v>
      </c>
      <c r="G17" s="210"/>
    </row>
    <row r="18" spans="1:7" ht="14.25" hidden="1" x14ac:dyDescent="0.25">
      <c r="A18" s="206"/>
      <c r="B18" s="207"/>
      <c r="C18" s="208"/>
      <c r="D18" s="106" t="s">
        <v>186</v>
      </c>
      <c r="E18" s="107" t="s">
        <v>187</v>
      </c>
      <c r="F18" s="106" t="s">
        <v>186</v>
      </c>
      <c r="G18" s="108" t="s">
        <v>187</v>
      </c>
    </row>
    <row r="19" spans="1:7" ht="14.25" hidden="1" x14ac:dyDescent="0.25">
      <c r="A19" s="211" t="s">
        <v>1</v>
      </c>
      <c r="B19" s="211"/>
      <c r="C19" s="109" t="s">
        <v>188</v>
      </c>
      <c r="D19" s="109"/>
      <c r="E19" s="110"/>
      <c r="F19" s="110"/>
      <c r="G19" s="111"/>
    </row>
    <row r="20" spans="1:7" ht="14.25" hidden="1" x14ac:dyDescent="0.25">
      <c r="A20" s="212">
        <v>1128</v>
      </c>
      <c r="B20" s="215" t="s">
        <v>189</v>
      </c>
      <c r="C20" s="112" t="s">
        <v>190</v>
      </c>
      <c r="D20" s="112"/>
      <c r="E20" s="110"/>
      <c r="F20" s="110"/>
      <c r="G20" s="111"/>
    </row>
    <row r="21" spans="1:7" ht="14.25" hidden="1" x14ac:dyDescent="0.25">
      <c r="A21" s="213"/>
      <c r="B21" s="216"/>
      <c r="C21" s="113" t="s">
        <v>191</v>
      </c>
      <c r="D21" s="113"/>
      <c r="E21" s="110"/>
      <c r="F21" s="110"/>
      <c r="G21" s="111"/>
    </row>
    <row r="22" spans="1:7" ht="27" hidden="1" x14ac:dyDescent="0.25">
      <c r="A22" s="214"/>
      <c r="B22" s="217"/>
      <c r="C22" s="114" t="s">
        <v>192</v>
      </c>
      <c r="D22" s="114"/>
      <c r="E22" s="110"/>
      <c r="F22" s="110"/>
      <c r="G22" s="111"/>
    </row>
    <row r="23" spans="1:7" hidden="1" x14ac:dyDescent="0.25">
      <c r="A23" s="218" t="s">
        <v>193</v>
      </c>
      <c r="B23" s="219"/>
      <c r="C23" s="220"/>
      <c r="D23" s="115"/>
      <c r="E23" s="102" t="s">
        <v>194</v>
      </c>
      <c r="F23" s="116"/>
      <c r="G23" s="117"/>
    </row>
    <row r="24" spans="1:7" ht="32.25" hidden="1" customHeight="1" x14ac:dyDescent="0.25">
      <c r="A24" s="221" t="s">
        <v>195</v>
      </c>
      <c r="B24" s="222"/>
      <c r="C24" s="119" t="s">
        <v>196</v>
      </c>
      <c r="D24" s="119"/>
      <c r="E24" s="120"/>
      <c r="F24" s="121"/>
      <c r="G24" s="122"/>
    </row>
    <row r="25" spans="1:7" ht="31.5" hidden="1" customHeight="1" x14ac:dyDescent="0.25">
      <c r="A25" s="221" t="s">
        <v>197</v>
      </c>
      <c r="B25" s="222"/>
      <c r="C25" s="123">
        <f>+G23</f>
        <v>0</v>
      </c>
      <c r="D25" s="123"/>
      <c r="E25" s="120"/>
      <c r="F25" s="121"/>
      <c r="G25" s="122"/>
    </row>
    <row r="26" spans="1:7" ht="78" hidden="1" customHeight="1" x14ac:dyDescent="0.25">
      <c r="A26" s="223" t="s">
        <v>198</v>
      </c>
      <c r="B26" s="224"/>
      <c r="C26" s="120" t="s">
        <v>199</v>
      </c>
      <c r="D26" s="124"/>
      <c r="E26" s="125"/>
      <c r="F26" s="126"/>
      <c r="G26" s="127"/>
    </row>
    <row r="27" spans="1:7" ht="14.25" hidden="1" x14ac:dyDescent="0.25">
      <c r="A27" s="225" t="s">
        <v>200</v>
      </c>
      <c r="B27" s="226"/>
      <c r="C27" s="226"/>
      <c r="D27" s="226"/>
      <c r="E27" s="226"/>
      <c r="F27" s="226"/>
      <c r="G27" s="227"/>
    </row>
    <row r="28" spans="1:7" hidden="1" x14ac:dyDescent="0.25">
      <c r="A28" s="228" t="s">
        <v>201</v>
      </c>
      <c r="B28" s="229"/>
      <c r="C28" s="229"/>
      <c r="D28" s="229"/>
      <c r="E28" s="229"/>
      <c r="F28" s="229"/>
      <c r="G28" s="230"/>
    </row>
    <row r="29" spans="1:7" ht="14.25" hidden="1" x14ac:dyDescent="0.25">
      <c r="A29" s="231" t="s">
        <v>202</v>
      </c>
      <c r="B29" s="232"/>
      <c r="C29" s="232"/>
      <c r="D29" s="232"/>
      <c r="E29" s="232"/>
      <c r="F29" s="232"/>
      <c r="G29" s="233"/>
    </row>
    <row r="30" spans="1:7" hidden="1" x14ac:dyDescent="0.25">
      <c r="A30" s="234" t="s">
        <v>203</v>
      </c>
      <c r="B30" s="235"/>
      <c r="C30" s="235"/>
      <c r="D30" s="235"/>
      <c r="E30" s="235"/>
      <c r="F30" s="235"/>
      <c r="G30" s="236"/>
    </row>
    <row r="31" spans="1:7" ht="14.25" hidden="1" x14ac:dyDescent="0.25">
      <c r="A31" s="237" t="s">
        <v>204</v>
      </c>
      <c r="B31" s="237"/>
      <c r="C31" s="237"/>
      <c r="D31" s="237"/>
      <c r="E31" s="237"/>
      <c r="F31" s="237"/>
      <c r="G31" s="237"/>
    </row>
    <row r="32" spans="1:7" ht="67.5" hidden="1" customHeight="1" x14ac:dyDescent="0.25">
      <c r="A32" s="223" t="s">
        <v>205</v>
      </c>
      <c r="B32" s="224"/>
      <c r="C32" s="223" t="s">
        <v>206</v>
      </c>
      <c r="D32" s="238"/>
      <c r="E32" s="238"/>
      <c r="F32" s="238"/>
      <c r="G32" s="239"/>
    </row>
    <row r="33" spans="1:7" ht="46.5" hidden="1" customHeight="1" x14ac:dyDescent="0.25">
      <c r="A33" s="223" t="s">
        <v>207</v>
      </c>
      <c r="B33" s="224"/>
      <c r="C33" s="223" t="s">
        <v>208</v>
      </c>
      <c r="D33" s="238"/>
      <c r="E33" s="238"/>
      <c r="F33" s="238"/>
      <c r="G33" s="239"/>
    </row>
    <row r="34" spans="1:7" ht="14.25" hidden="1" x14ac:dyDescent="0.25">
      <c r="A34" s="225" t="s">
        <v>209</v>
      </c>
      <c r="B34" s="226"/>
      <c r="C34" s="226"/>
      <c r="D34" s="226"/>
      <c r="E34" s="226"/>
      <c r="F34" s="226"/>
      <c r="G34" s="227"/>
    </row>
    <row r="35" spans="1:7" ht="13.5" hidden="1" customHeight="1" x14ac:dyDescent="0.25">
      <c r="A35" s="228" t="s">
        <v>210</v>
      </c>
      <c r="B35" s="229"/>
      <c r="C35" s="229"/>
      <c r="D35" s="229"/>
      <c r="E35" s="229"/>
      <c r="F35" s="229"/>
      <c r="G35" s="230"/>
    </row>
    <row r="36" spans="1:7" ht="14.25" hidden="1" x14ac:dyDescent="0.25">
      <c r="A36" s="237" t="s">
        <v>211</v>
      </c>
      <c r="B36" s="237"/>
      <c r="C36" s="237"/>
      <c r="D36" s="237"/>
      <c r="E36" s="237"/>
      <c r="F36" s="237"/>
      <c r="G36" s="237"/>
    </row>
    <row r="37" spans="1:7" hidden="1" x14ac:dyDescent="0.25">
      <c r="A37" s="240" t="s">
        <v>212</v>
      </c>
      <c r="B37" s="240"/>
      <c r="C37" s="240"/>
      <c r="D37" s="240"/>
      <c r="E37" s="240"/>
      <c r="F37" s="240"/>
      <c r="G37" s="240"/>
    </row>
    <row r="38" spans="1:7" hidden="1" x14ac:dyDescent="0.25">
      <c r="A38" s="129"/>
      <c r="B38" s="118"/>
      <c r="C38" s="128" t="s">
        <v>188</v>
      </c>
      <c r="D38" s="128"/>
      <c r="E38" s="128"/>
      <c r="F38" s="128"/>
      <c r="G38" s="128"/>
    </row>
    <row r="39" spans="1:7" ht="14.25" hidden="1" x14ac:dyDescent="0.25">
      <c r="A39" s="212">
        <v>1128</v>
      </c>
      <c r="B39" s="215" t="s">
        <v>213</v>
      </c>
      <c r="C39" s="112" t="s">
        <v>214</v>
      </c>
      <c r="D39" s="112"/>
      <c r="E39" s="110"/>
      <c r="F39" s="110"/>
      <c r="G39" s="111"/>
    </row>
    <row r="40" spans="1:7" ht="14.25" hidden="1" x14ac:dyDescent="0.25">
      <c r="A40" s="213"/>
      <c r="B40" s="216"/>
      <c r="C40" s="113" t="s">
        <v>191</v>
      </c>
      <c r="D40" s="113"/>
      <c r="E40" s="110"/>
      <c r="F40" s="110"/>
      <c r="G40" s="111"/>
    </row>
    <row r="41" spans="1:7" ht="14.25" hidden="1" x14ac:dyDescent="0.25">
      <c r="A41" s="214"/>
      <c r="B41" s="217"/>
      <c r="C41" s="114" t="s">
        <v>215</v>
      </c>
      <c r="D41" s="114"/>
      <c r="E41" s="110"/>
      <c r="F41" s="110"/>
      <c r="G41" s="111"/>
    </row>
    <row r="42" spans="1:7" hidden="1" x14ac:dyDescent="0.25">
      <c r="A42" s="218" t="s">
        <v>193</v>
      </c>
      <c r="B42" s="219"/>
      <c r="C42" s="220"/>
      <c r="D42" s="115"/>
      <c r="E42" s="102" t="s">
        <v>194</v>
      </c>
      <c r="F42" s="116"/>
      <c r="G42" s="117"/>
    </row>
    <row r="43" spans="1:7" ht="32.25" hidden="1" customHeight="1" x14ac:dyDescent="0.25">
      <c r="A43" s="221" t="s">
        <v>195</v>
      </c>
      <c r="B43" s="222"/>
      <c r="C43" s="119" t="s">
        <v>216</v>
      </c>
      <c r="D43" s="119"/>
      <c r="E43" s="120"/>
      <c r="F43" s="121"/>
      <c r="G43" s="122"/>
    </row>
    <row r="44" spans="1:7" ht="31.5" hidden="1" customHeight="1" x14ac:dyDescent="0.25">
      <c r="A44" s="221" t="s">
        <v>197</v>
      </c>
      <c r="B44" s="222"/>
      <c r="C44" s="130">
        <f>+G42</f>
        <v>0</v>
      </c>
      <c r="D44" s="130"/>
      <c r="E44" s="120"/>
      <c r="F44" s="121"/>
      <c r="G44" s="122"/>
    </row>
    <row r="45" spans="1:7" ht="14.25" hidden="1" x14ac:dyDescent="0.25">
      <c r="A45" s="225" t="s">
        <v>200</v>
      </c>
      <c r="B45" s="226"/>
      <c r="C45" s="226"/>
      <c r="D45" s="226"/>
      <c r="E45" s="226"/>
      <c r="F45" s="226"/>
      <c r="G45" s="227"/>
    </row>
    <row r="46" spans="1:7" hidden="1" x14ac:dyDescent="0.25">
      <c r="A46" s="228" t="s">
        <v>201</v>
      </c>
      <c r="B46" s="229"/>
      <c r="C46" s="229"/>
      <c r="D46" s="229"/>
      <c r="E46" s="229"/>
      <c r="F46" s="229"/>
      <c r="G46" s="230"/>
    </row>
    <row r="47" spans="1:7" ht="14.25" hidden="1" x14ac:dyDescent="0.25">
      <c r="A47" s="231" t="s">
        <v>202</v>
      </c>
      <c r="B47" s="232"/>
      <c r="C47" s="232"/>
      <c r="D47" s="232"/>
      <c r="E47" s="232"/>
      <c r="F47" s="232"/>
      <c r="G47" s="233"/>
    </row>
    <row r="48" spans="1:7" hidden="1" x14ac:dyDescent="0.25">
      <c r="A48" s="234" t="s">
        <v>217</v>
      </c>
      <c r="B48" s="235"/>
      <c r="C48" s="235"/>
      <c r="D48" s="235"/>
      <c r="E48" s="235"/>
      <c r="F48" s="235"/>
      <c r="G48" s="236"/>
    </row>
    <row r="49" spans="1:7" ht="14.25" hidden="1" x14ac:dyDescent="0.25">
      <c r="A49" s="237" t="s">
        <v>204</v>
      </c>
      <c r="B49" s="237"/>
      <c r="C49" s="237"/>
      <c r="D49" s="237"/>
      <c r="E49" s="237"/>
      <c r="F49" s="237"/>
      <c r="G49" s="237"/>
    </row>
    <row r="50" spans="1:7" ht="67.5" hidden="1" customHeight="1" x14ac:dyDescent="0.25">
      <c r="A50" s="223" t="s">
        <v>205</v>
      </c>
      <c r="B50" s="224"/>
      <c r="C50" s="223" t="s">
        <v>206</v>
      </c>
      <c r="D50" s="238"/>
      <c r="E50" s="238"/>
      <c r="F50" s="238"/>
      <c r="G50" s="239"/>
    </row>
    <row r="51" spans="1:7" ht="46.5" hidden="1" customHeight="1" x14ac:dyDescent="0.25">
      <c r="A51" s="223" t="s">
        <v>207</v>
      </c>
      <c r="B51" s="224"/>
      <c r="C51" s="223" t="s">
        <v>208</v>
      </c>
      <c r="D51" s="238"/>
      <c r="E51" s="238"/>
      <c r="F51" s="238"/>
      <c r="G51" s="239"/>
    </row>
    <row r="52" spans="1:7" ht="14.25" hidden="1" x14ac:dyDescent="0.25">
      <c r="A52" s="225" t="s">
        <v>209</v>
      </c>
      <c r="B52" s="226"/>
      <c r="C52" s="226"/>
      <c r="D52" s="226"/>
      <c r="E52" s="226"/>
      <c r="F52" s="226"/>
      <c r="G52" s="227"/>
    </row>
    <row r="53" spans="1:7" ht="13.5" hidden="1" customHeight="1" x14ac:dyDescent="0.25">
      <c r="A53" s="228" t="s">
        <v>210</v>
      </c>
      <c r="B53" s="229"/>
      <c r="C53" s="229"/>
      <c r="D53" s="229"/>
      <c r="E53" s="229"/>
      <c r="F53" s="229"/>
      <c r="G53" s="230"/>
    </row>
    <row r="54" spans="1:7" ht="14.25" hidden="1" x14ac:dyDescent="0.25">
      <c r="A54" s="237" t="s">
        <v>211</v>
      </c>
      <c r="B54" s="237"/>
      <c r="C54" s="237"/>
      <c r="D54" s="237"/>
      <c r="E54" s="237"/>
      <c r="F54" s="237"/>
      <c r="G54" s="237"/>
    </row>
    <row r="55" spans="1:7" hidden="1" x14ac:dyDescent="0.25">
      <c r="A55" s="240" t="s">
        <v>212</v>
      </c>
      <c r="B55" s="240"/>
      <c r="C55" s="240"/>
      <c r="D55" s="240"/>
      <c r="E55" s="240"/>
      <c r="F55" s="240"/>
      <c r="G55" s="240"/>
    </row>
    <row r="56" spans="1:7" hidden="1" x14ac:dyDescent="0.25"/>
  </sheetData>
  <mergeCells count="50">
    <mergeCell ref="A52:G52"/>
    <mergeCell ref="A53:G53"/>
    <mergeCell ref="A54:G54"/>
    <mergeCell ref="A55:G55"/>
    <mergeCell ref="D6:E6"/>
    <mergeCell ref="A48:G48"/>
    <mergeCell ref="A49:G49"/>
    <mergeCell ref="A50:B50"/>
    <mergeCell ref="C50:G50"/>
    <mergeCell ref="A51:B51"/>
    <mergeCell ref="C51:G51"/>
    <mergeCell ref="A42:C42"/>
    <mergeCell ref="A43:B43"/>
    <mergeCell ref="A44:B44"/>
    <mergeCell ref="A45:G45"/>
    <mergeCell ref="A46:G46"/>
    <mergeCell ref="A47:G47"/>
    <mergeCell ref="A34:G34"/>
    <mergeCell ref="A35:G35"/>
    <mergeCell ref="A36:G36"/>
    <mergeCell ref="A37:G37"/>
    <mergeCell ref="A39:A41"/>
    <mergeCell ref="B39:B41"/>
    <mergeCell ref="A29:G29"/>
    <mergeCell ref="A30:G30"/>
    <mergeCell ref="A31:G31"/>
    <mergeCell ref="A32:B32"/>
    <mergeCell ref="C32:G32"/>
    <mergeCell ref="A33:B33"/>
    <mergeCell ref="C33:G33"/>
    <mergeCell ref="A23:C23"/>
    <mergeCell ref="A24:B24"/>
    <mergeCell ref="A25:B25"/>
    <mergeCell ref="A26:B26"/>
    <mergeCell ref="A27:G27"/>
    <mergeCell ref="A28:G28"/>
    <mergeCell ref="B9:C9"/>
    <mergeCell ref="A17:C18"/>
    <mergeCell ref="D17:E17"/>
    <mergeCell ref="F17:G17"/>
    <mergeCell ref="A19:B19"/>
    <mergeCell ref="A20:A22"/>
    <mergeCell ref="B20:B22"/>
    <mergeCell ref="D2:E2"/>
    <mergeCell ref="D3:E3"/>
    <mergeCell ref="A5:E5"/>
    <mergeCell ref="A7:B7"/>
    <mergeCell ref="C7:C8"/>
    <mergeCell ref="D7:D8"/>
    <mergeCell ref="E7:E8"/>
  </mergeCells>
  <pageMargins left="0.27559055118110198" right="0.15748031496063" top="0.31496062992126" bottom="0.27559055118110198" header="0.15748031496063" footer="0.15748031496063"/>
  <pageSetup paperSize="9" scale="90" firstPageNumber="61" orientation="landscape" useFirstPageNumber="1" r:id="rId1"/>
  <headerFooter alignWithMargins="0">
    <oddHeader xml:space="preserve">&amp;C
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00"/>
  <sheetViews>
    <sheetView view="pageBreakPreview" zoomScale="60" zoomScaleNormal="100" workbookViewId="0">
      <selection activeCell="E100" sqref="A1:E100"/>
    </sheetView>
  </sheetViews>
  <sheetFormatPr defaultRowHeight="12.75" x14ac:dyDescent="0.2"/>
  <cols>
    <col min="1" max="1" width="23.85546875" customWidth="1"/>
    <col min="2" max="2" width="47.7109375" customWidth="1"/>
    <col min="3" max="3" width="16.42578125" customWidth="1"/>
    <col min="4" max="4" width="13.5703125" customWidth="1"/>
    <col min="5" max="5" width="14.140625" customWidth="1"/>
  </cols>
  <sheetData>
    <row r="1" spans="1:5" s="3" customFormat="1" ht="13.5" x14ac:dyDescent="0.25">
      <c r="B1" s="2"/>
      <c r="C1" s="2"/>
      <c r="D1" s="15"/>
      <c r="E1" s="7" t="s">
        <v>222</v>
      </c>
    </row>
    <row r="2" spans="1:5" s="3" customFormat="1" ht="13.5" x14ac:dyDescent="0.25">
      <c r="B2" s="258" t="s">
        <v>105</v>
      </c>
      <c r="C2" s="258"/>
      <c r="D2" s="258"/>
      <c r="E2" s="258"/>
    </row>
    <row r="3" spans="1:5" s="3" customFormat="1" ht="13.5" x14ac:dyDescent="0.25">
      <c r="B3" s="2"/>
      <c r="C3" s="2"/>
      <c r="D3" s="258" t="s">
        <v>26</v>
      </c>
      <c r="E3" s="258"/>
    </row>
    <row r="5" spans="1:5" s="11" customFormat="1" ht="45.6" customHeight="1" x14ac:dyDescent="0.2">
      <c r="A5" s="259" t="s">
        <v>53</v>
      </c>
      <c r="B5" s="259"/>
      <c r="C5" s="259"/>
      <c r="D5" s="259"/>
      <c r="E5" s="259"/>
    </row>
    <row r="6" spans="1:5" s="11" customFormat="1" ht="20.25" customHeight="1" x14ac:dyDescent="0.2">
      <c r="A6" s="256" t="s">
        <v>54</v>
      </c>
      <c r="B6" s="256"/>
      <c r="C6" s="256"/>
      <c r="D6" s="256"/>
      <c r="E6" s="256"/>
    </row>
    <row r="7" spans="1:5" s="11" customFormat="1" ht="50.25" customHeight="1" x14ac:dyDescent="0.2">
      <c r="A7" s="257" t="s">
        <v>25</v>
      </c>
      <c r="B7" s="257"/>
      <c r="C7" s="257"/>
      <c r="D7" s="257"/>
      <c r="E7" s="257"/>
    </row>
    <row r="8" spans="1:5" s="11" customFormat="1" ht="13.5" x14ac:dyDescent="0.2">
      <c r="A8" s="24"/>
      <c r="B8" s="24"/>
      <c r="C8" s="24"/>
      <c r="D8" s="260" t="s">
        <v>163</v>
      </c>
      <c r="E8" s="260"/>
    </row>
    <row r="9" spans="1:5" s="10" customFormat="1" ht="14.45" customHeight="1" x14ac:dyDescent="0.25">
      <c r="A9" s="12" t="s">
        <v>10</v>
      </c>
      <c r="B9" s="255" t="s">
        <v>11</v>
      </c>
      <c r="C9" s="255"/>
      <c r="D9" s="255"/>
      <c r="E9" s="255"/>
    </row>
    <row r="10" spans="1:5" s="10" customFormat="1" ht="13.5" x14ac:dyDescent="0.25">
      <c r="A10" s="66">
        <v>1200</v>
      </c>
      <c r="B10" s="254" t="s">
        <v>86</v>
      </c>
      <c r="C10" s="254"/>
      <c r="D10" s="254"/>
      <c r="E10" s="254"/>
    </row>
    <row r="11" spans="1:5" s="10" customFormat="1" ht="13.5" x14ac:dyDescent="0.25">
      <c r="A11" s="245" t="s">
        <v>12</v>
      </c>
      <c r="B11" s="246"/>
      <c r="C11" s="246"/>
      <c r="D11" s="246"/>
      <c r="E11" s="247"/>
    </row>
    <row r="12" spans="1:5" s="10" customFormat="1" ht="55.5" customHeight="1" x14ac:dyDescent="0.25">
      <c r="A12" s="13" t="s">
        <v>13</v>
      </c>
      <c r="B12" s="66">
        <v>1200</v>
      </c>
      <c r="C12" s="248" t="s">
        <v>224</v>
      </c>
      <c r="D12" s="249"/>
      <c r="E12" s="250"/>
    </row>
    <row r="13" spans="1:5" s="10" customFormat="1" ht="27" x14ac:dyDescent="0.25">
      <c r="A13" s="13" t="s">
        <v>14</v>
      </c>
      <c r="B13" s="66">
        <v>11003</v>
      </c>
      <c r="C13" s="141" t="s">
        <v>232</v>
      </c>
      <c r="D13" s="141" t="s">
        <v>15</v>
      </c>
      <c r="E13" s="141" t="s">
        <v>16</v>
      </c>
    </row>
    <row r="14" spans="1:5" s="10" customFormat="1" ht="27" x14ac:dyDescent="0.25">
      <c r="A14" s="33" t="s">
        <v>17</v>
      </c>
      <c r="B14" s="34" t="s">
        <v>106</v>
      </c>
      <c r="C14" s="242"/>
      <c r="D14" s="242"/>
      <c r="E14" s="242"/>
    </row>
    <row r="15" spans="1:5" s="10" customFormat="1" ht="67.5" x14ac:dyDescent="0.25">
      <c r="A15" s="33" t="s">
        <v>18</v>
      </c>
      <c r="B15" s="34" t="s">
        <v>88</v>
      </c>
      <c r="C15" s="243"/>
      <c r="D15" s="243"/>
      <c r="E15" s="243"/>
    </row>
    <row r="16" spans="1:5" s="10" customFormat="1" ht="16.149999999999999" customHeight="1" x14ac:dyDescent="0.25">
      <c r="A16" s="33" t="s">
        <v>19</v>
      </c>
      <c r="B16" s="34" t="s">
        <v>46</v>
      </c>
      <c r="C16" s="243"/>
      <c r="D16" s="243"/>
      <c r="E16" s="243"/>
    </row>
    <row r="17" spans="1:5" s="10" customFormat="1" ht="40.5" x14ac:dyDescent="0.25">
      <c r="A17" s="33" t="s">
        <v>22</v>
      </c>
      <c r="B17" s="34" t="s">
        <v>55</v>
      </c>
      <c r="C17" s="243"/>
      <c r="D17" s="243"/>
      <c r="E17" s="243"/>
    </row>
    <row r="18" spans="1:5" s="10" customFormat="1" ht="13.5" x14ac:dyDescent="0.25">
      <c r="A18" s="251" t="s">
        <v>20</v>
      </c>
      <c r="B18" s="251"/>
      <c r="C18" s="244"/>
      <c r="D18" s="244"/>
      <c r="E18" s="244"/>
    </row>
    <row r="19" spans="1:5" s="10" customFormat="1" ht="27.75" customHeight="1" x14ac:dyDescent="0.25">
      <c r="A19" s="253" t="s">
        <v>107</v>
      </c>
      <c r="B19" s="253"/>
      <c r="C19" s="69">
        <v>0</v>
      </c>
      <c r="D19" s="69">
        <v>5178</v>
      </c>
      <c r="E19" s="69">
        <v>8630</v>
      </c>
    </row>
    <row r="20" spans="1:5" s="10" customFormat="1" ht="13.5" customHeight="1" x14ac:dyDescent="0.25">
      <c r="A20" s="253" t="s">
        <v>21</v>
      </c>
      <c r="B20" s="253"/>
      <c r="C20" s="67">
        <v>0</v>
      </c>
      <c r="D20" s="67">
        <f>'4'!H69</f>
        <v>1050000</v>
      </c>
      <c r="E20" s="67">
        <f>'4'!I69</f>
        <v>1750000</v>
      </c>
    </row>
    <row r="21" spans="1:5" s="10" customFormat="1" ht="13.5" customHeight="1" x14ac:dyDescent="0.25">
      <c r="A21" s="12" t="s">
        <v>10</v>
      </c>
      <c r="B21" s="255" t="s">
        <v>11</v>
      </c>
      <c r="C21" s="255"/>
      <c r="D21" s="255"/>
      <c r="E21" s="255"/>
    </row>
    <row r="22" spans="1:5" s="10" customFormat="1" ht="13.5" customHeight="1" x14ac:dyDescent="0.25">
      <c r="A22" s="66">
        <v>1201</v>
      </c>
      <c r="B22" s="254" t="s">
        <v>108</v>
      </c>
      <c r="C22" s="254"/>
      <c r="D22" s="254"/>
      <c r="E22" s="254"/>
    </row>
    <row r="23" spans="1:5" s="10" customFormat="1" ht="13.5" customHeight="1" x14ac:dyDescent="0.25">
      <c r="A23" s="245" t="s">
        <v>12</v>
      </c>
      <c r="B23" s="246"/>
      <c r="C23" s="246"/>
      <c r="D23" s="246"/>
      <c r="E23" s="247"/>
    </row>
    <row r="24" spans="1:5" s="10" customFormat="1" ht="55.5" customHeight="1" x14ac:dyDescent="0.25">
      <c r="A24" s="13" t="s">
        <v>13</v>
      </c>
      <c r="B24" s="66">
        <v>1201</v>
      </c>
      <c r="C24" s="248" t="s">
        <v>224</v>
      </c>
      <c r="D24" s="249"/>
      <c r="E24" s="250"/>
    </row>
    <row r="25" spans="1:5" s="10" customFormat="1" ht="13.5" customHeight="1" x14ac:dyDescent="0.25">
      <c r="A25" s="13" t="s">
        <v>14</v>
      </c>
      <c r="B25" s="66">
        <v>11001</v>
      </c>
      <c r="C25" s="141" t="s">
        <v>232</v>
      </c>
      <c r="D25" s="37" t="s">
        <v>15</v>
      </c>
      <c r="E25" s="37" t="s">
        <v>16</v>
      </c>
    </row>
    <row r="26" spans="1:5" s="10" customFormat="1" ht="13.5" customHeight="1" x14ac:dyDescent="0.25">
      <c r="A26" s="33" t="s">
        <v>17</v>
      </c>
      <c r="B26" s="34" t="s">
        <v>109</v>
      </c>
      <c r="C26" s="242"/>
      <c r="D26" s="242"/>
      <c r="E26" s="242"/>
    </row>
    <row r="27" spans="1:5" s="10" customFormat="1" ht="13.5" customHeight="1" x14ac:dyDescent="0.25">
      <c r="A27" s="33" t="s">
        <v>18</v>
      </c>
      <c r="B27" s="34" t="s">
        <v>110</v>
      </c>
      <c r="C27" s="243"/>
      <c r="D27" s="243"/>
      <c r="E27" s="243"/>
    </row>
    <row r="28" spans="1:5" s="10" customFormat="1" ht="13.5" customHeight="1" x14ac:dyDescent="0.25">
      <c r="A28" s="33" t="s">
        <v>19</v>
      </c>
      <c r="B28" s="34" t="s">
        <v>46</v>
      </c>
      <c r="C28" s="243"/>
      <c r="D28" s="243"/>
      <c r="E28" s="243"/>
    </row>
    <row r="29" spans="1:5" s="10" customFormat="1" ht="40.5" customHeight="1" x14ac:dyDescent="0.25">
      <c r="A29" s="33" t="s">
        <v>22</v>
      </c>
      <c r="B29" s="34" t="s">
        <v>55</v>
      </c>
      <c r="C29" s="243"/>
      <c r="D29" s="243"/>
      <c r="E29" s="243"/>
    </row>
    <row r="30" spans="1:5" s="10" customFormat="1" ht="13.5" customHeight="1" x14ac:dyDescent="0.25">
      <c r="A30" s="251" t="s">
        <v>20</v>
      </c>
      <c r="B30" s="251"/>
      <c r="C30" s="244"/>
      <c r="D30" s="244"/>
      <c r="E30" s="244"/>
    </row>
    <row r="31" spans="1:5" s="10" customFormat="1" ht="13.5" customHeight="1" x14ac:dyDescent="0.25">
      <c r="A31" s="253" t="s">
        <v>111</v>
      </c>
      <c r="B31" s="253"/>
      <c r="C31" s="69">
        <v>0</v>
      </c>
      <c r="D31" s="69">
        <v>8775</v>
      </c>
      <c r="E31" s="69">
        <v>14624</v>
      </c>
    </row>
    <row r="32" spans="1:5" s="70" customFormat="1" ht="13.5" customHeight="1" x14ac:dyDescent="0.25">
      <c r="A32" s="253" t="s">
        <v>112</v>
      </c>
      <c r="B32" s="253"/>
      <c r="C32" s="34"/>
      <c r="D32" s="69"/>
      <c r="E32" s="69"/>
    </row>
    <row r="33" spans="1:5" s="70" customFormat="1" ht="28.5" customHeight="1" x14ac:dyDescent="0.25">
      <c r="A33" s="253" t="s">
        <v>113</v>
      </c>
      <c r="B33" s="253"/>
      <c r="C33" s="34"/>
      <c r="D33" s="69"/>
      <c r="E33" s="69"/>
    </row>
    <row r="34" spans="1:5" s="10" customFormat="1" ht="13.5" customHeight="1" x14ac:dyDescent="0.25">
      <c r="A34" s="253" t="s">
        <v>21</v>
      </c>
      <c r="B34" s="253"/>
      <c r="C34" s="67">
        <v>0</v>
      </c>
      <c r="D34" s="67">
        <f>'4'!H25</f>
        <v>300000</v>
      </c>
      <c r="E34" s="67">
        <f>'4'!I25</f>
        <v>500000</v>
      </c>
    </row>
    <row r="35" spans="1:5" s="10" customFormat="1" ht="13.5" customHeight="1" x14ac:dyDescent="0.25">
      <c r="A35" s="12" t="s">
        <v>10</v>
      </c>
      <c r="B35" s="255" t="s">
        <v>11</v>
      </c>
      <c r="C35" s="255"/>
      <c r="D35" s="255"/>
      <c r="E35" s="255"/>
    </row>
    <row r="36" spans="1:5" s="10" customFormat="1" ht="13.5" customHeight="1" x14ac:dyDescent="0.25">
      <c r="A36" s="66">
        <v>1202</v>
      </c>
      <c r="B36" s="254" t="s">
        <v>114</v>
      </c>
      <c r="C36" s="254"/>
      <c r="D36" s="254"/>
      <c r="E36" s="254"/>
    </row>
    <row r="37" spans="1:5" s="10" customFormat="1" ht="13.5" customHeight="1" x14ac:dyDescent="0.25">
      <c r="A37" s="245" t="s">
        <v>12</v>
      </c>
      <c r="B37" s="246"/>
      <c r="C37" s="246"/>
      <c r="D37" s="246"/>
      <c r="E37" s="247"/>
    </row>
    <row r="38" spans="1:5" s="10" customFormat="1" ht="53.25" customHeight="1" x14ac:dyDescent="0.25">
      <c r="A38" s="13" t="s">
        <v>13</v>
      </c>
      <c r="B38" s="66">
        <v>1202</v>
      </c>
      <c r="C38" s="248" t="s">
        <v>224</v>
      </c>
      <c r="D38" s="249"/>
      <c r="E38" s="250"/>
    </row>
    <row r="39" spans="1:5" s="10" customFormat="1" ht="13.5" customHeight="1" x14ac:dyDescent="0.25">
      <c r="A39" s="13" t="s">
        <v>14</v>
      </c>
      <c r="B39" s="66">
        <v>11002</v>
      </c>
      <c r="C39" s="141" t="s">
        <v>232</v>
      </c>
      <c r="D39" s="37" t="s">
        <v>15</v>
      </c>
      <c r="E39" s="37" t="s">
        <v>16</v>
      </c>
    </row>
    <row r="40" spans="1:5" s="10" customFormat="1" ht="13.5" customHeight="1" x14ac:dyDescent="0.25">
      <c r="A40" s="33" t="s">
        <v>17</v>
      </c>
      <c r="B40" s="34" t="s">
        <v>80</v>
      </c>
      <c r="C40" s="242"/>
      <c r="D40" s="242"/>
      <c r="E40" s="242"/>
    </row>
    <row r="41" spans="1:5" s="10" customFormat="1" ht="54" x14ac:dyDescent="0.25">
      <c r="A41" s="33" t="s">
        <v>18</v>
      </c>
      <c r="B41" s="34" t="s">
        <v>98</v>
      </c>
      <c r="C41" s="243"/>
      <c r="D41" s="243"/>
      <c r="E41" s="243"/>
    </row>
    <row r="42" spans="1:5" s="10" customFormat="1" ht="13.5" customHeight="1" x14ac:dyDescent="0.25">
      <c r="A42" s="33" t="s">
        <v>19</v>
      </c>
      <c r="B42" s="34" t="s">
        <v>46</v>
      </c>
      <c r="C42" s="243"/>
      <c r="D42" s="243"/>
      <c r="E42" s="243"/>
    </row>
    <row r="43" spans="1:5" s="10" customFormat="1" ht="40.5" x14ac:dyDescent="0.25">
      <c r="A43" s="33" t="s">
        <v>22</v>
      </c>
      <c r="B43" s="34" t="s">
        <v>55</v>
      </c>
      <c r="C43" s="243"/>
      <c r="D43" s="243"/>
      <c r="E43" s="243"/>
    </row>
    <row r="44" spans="1:5" s="10" customFormat="1" ht="13.5" customHeight="1" x14ac:dyDescent="0.25">
      <c r="A44" s="251" t="s">
        <v>20</v>
      </c>
      <c r="B44" s="251"/>
      <c r="C44" s="244"/>
      <c r="D44" s="244"/>
      <c r="E44" s="244"/>
    </row>
    <row r="45" spans="1:5" s="10" customFormat="1" ht="30.75" customHeight="1" x14ac:dyDescent="0.25">
      <c r="A45" s="253" t="s">
        <v>115</v>
      </c>
      <c r="B45" s="253"/>
      <c r="C45" s="69">
        <v>0</v>
      </c>
      <c r="D45" s="69">
        <v>2148</v>
      </c>
      <c r="E45" s="69">
        <v>3580</v>
      </c>
    </row>
    <row r="46" spans="1:5" s="10" customFormat="1" ht="13.5" customHeight="1" x14ac:dyDescent="0.25">
      <c r="A46" s="253" t="s">
        <v>21</v>
      </c>
      <c r="B46" s="253"/>
      <c r="C46" s="67">
        <v>0</v>
      </c>
      <c r="D46" s="67">
        <f>'4'!H38</f>
        <v>720000</v>
      </c>
      <c r="E46" s="67">
        <f>'4'!I38</f>
        <v>1200000</v>
      </c>
    </row>
    <row r="47" spans="1:5" s="10" customFormat="1" ht="13.5" customHeight="1" x14ac:dyDescent="0.25">
      <c r="A47" s="245" t="s">
        <v>12</v>
      </c>
      <c r="B47" s="246"/>
      <c r="C47" s="246"/>
      <c r="D47" s="246"/>
      <c r="E47" s="247"/>
    </row>
    <row r="48" spans="1:5" s="10" customFormat="1" ht="51" customHeight="1" x14ac:dyDescent="0.25">
      <c r="A48" s="13" t="s">
        <v>13</v>
      </c>
      <c r="B48" s="66">
        <v>1202</v>
      </c>
      <c r="C48" s="248" t="s">
        <v>224</v>
      </c>
      <c r="D48" s="249"/>
      <c r="E48" s="250"/>
    </row>
    <row r="49" spans="1:5" s="10" customFormat="1" ht="13.5" customHeight="1" x14ac:dyDescent="0.25">
      <c r="A49" s="13" t="s">
        <v>14</v>
      </c>
      <c r="B49" s="66">
        <v>11004</v>
      </c>
      <c r="C49" s="141" t="s">
        <v>232</v>
      </c>
      <c r="D49" s="37" t="s">
        <v>15</v>
      </c>
      <c r="E49" s="37" t="s">
        <v>16</v>
      </c>
    </row>
    <row r="50" spans="1:5" s="10" customFormat="1" ht="40.5" x14ac:dyDescent="0.25">
      <c r="A50" s="33" t="s">
        <v>17</v>
      </c>
      <c r="B50" s="34" t="s">
        <v>82</v>
      </c>
      <c r="C50" s="242"/>
      <c r="D50" s="242"/>
      <c r="E50" s="242"/>
    </row>
    <row r="51" spans="1:5" s="10" customFormat="1" ht="40.5" x14ac:dyDescent="0.25">
      <c r="A51" s="33" t="s">
        <v>18</v>
      </c>
      <c r="B51" s="34" t="s">
        <v>104</v>
      </c>
      <c r="C51" s="243"/>
      <c r="D51" s="243"/>
      <c r="E51" s="243"/>
    </row>
    <row r="52" spans="1:5" s="10" customFormat="1" ht="13.5" customHeight="1" x14ac:dyDescent="0.25">
      <c r="A52" s="33" t="s">
        <v>19</v>
      </c>
      <c r="B52" s="34" t="s">
        <v>46</v>
      </c>
      <c r="C52" s="243"/>
      <c r="D52" s="243"/>
      <c r="E52" s="243"/>
    </row>
    <row r="53" spans="1:5" s="10" customFormat="1" ht="40.5" x14ac:dyDescent="0.25">
      <c r="A53" s="33" t="s">
        <v>22</v>
      </c>
      <c r="B53" s="34" t="s">
        <v>55</v>
      </c>
      <c r="C53" s="243"/>
      <c r="D53" s="243"/>
      <c r="E53" s="243"/>
    </row>
    <row r="54" spans="1:5" s="10" customFormat="1" ht="13.5" customHeight="1" x14ac:dyDescent="0.25">
      <c r="A54" s="251" t="s">
        <v>20</v>
      </c>
      <c r="B54" s="251"/>
      <c r="C54" s="244"/>
      <c r="D54" s="244"/>
      <c r="E54" s="244"/>
    </row>
    <row r="55" spans="1:5" s="10" customFormat="1" ht="30.75" customHeight="1" x14ac:dyDescent="0.25">
      <c r="A55" s="253" t="s">
        <v>116</v>
      </c>
      <c r="B55" s="253"/>
      <c r="C55" s="69">
        <v>0</v>
      </c>
      <c r="D55" s="69">
        <v>4083</v>
      </c>
      <c r="E55" s="69">
        <v>6804</v>
      </c>
    </row>
    <row r="56" spans="1:5" s="10" customFormat="1" ht="13.5" customHeight="1" x14ac:dyDescent="0.25">
      <c r="A56" s="253" t="s">
        <v>21</v>
      </c>
      <c r="B56" s="253"/>
      <c r="C56" s="67">
        <v>0</v>
      </c>
      <c r="D56" s="67">
        <f>'4'!H58</f>
        <v>540000</v>
      </c>
      <c r="E56" s="67">
        <f>'4'!I58</f>
        <v>900000</v>
      </c>
    </row>
    <row r="57" spans="1:5" s="10" customFormat="1" ht="13.5" customHeight="1" x14ac:dyDescent="0.25">
      <c r="A57" s="12" t="s">
        <v>10</v>
      </c>
      <c r="B57" s="255" t="s">
        <v>11</v>
      </c>
      <c r="C57" s="255"/>
      <c r="D57" s="255"/>
      <c r="E57" s="255"/>
    </row>
    <row r="58" spans="1:5" s="10" customFormat="1" ht="18.75" customHeight="1" x14ac:dyDescent="0.25">
      <c r="A58" s="66">
        <v>1207</v>
      </c>
      <c r="B58" s="254" t="s">
        <v>99</v>
      </c>
      <c r="C58" s="254"/>
      <c r="D58" s="254"/>
      <c r="E58" s="254"/>
    </row>
    <row r="59" spans="1:5" s="10" customFormat="1" ht="13.5" customHeight="1" x14ac:dyDescent="0.25">
      <c r="A59" s="245" t="s">
        <v>12</v>
      </c>
      <c r="B59" s="246"/>
      <c r="C59" s="246"/>
      <c r="D59" s="246"/>
      <c r="E59" s="247"/>
    </row>
    <row r="60" spans="1:5" s="10" customFormat="1" ht="53.25" customHeight="1" x14ac:dyDescent="0.25">
      <c r="A60" s="13" t="s">
        <v>13</v>
      </c>
      <c r="B60" s="66">
        <v>1207</v>
      </c>
      <c r="C60" s="248" t="s">
        <v>224</v>
      </c>
      <c r="D60" s="249"/>
      <c r="E60" s="250"/>
    </row>
    <row r="61" spans="1:5" s="10" customFormat="1" ht="13.5" customHeight="1" x14ac:dyDescent="0.25">
      <c r="A61" s="13" t="s">
        <v>14</v>
      </c>
      <c r="B61" s="66">
        <v>11001</v>
      </c>
      <c r="C61" s="141" t="s">
        <v>232</v>
      </c>
      <c r="D61" s="37" t="s">
        <v>15</v>
      </c>
      <c r="E61" s="37" t="s">
        <v>16</v>
      </c>
    </row>
    <row r="62" spans="1:5" s="10" customFormat="1" ht="40.5" x14ac:dyDescent="0.25">
      <c r="A62" s="33" t="s">
        <v>17</v>
      </c>
      <c r="B62" s="34" t="s">
        <v>117</v>
      </c>
      <c r="C62" s="242"/>
      <c r="D62" s="242"/>
      <c r="E62" s="242"/>
    </row>
    <row r="63" spans="1:5" s="10" customFormat="1" ht="67.5" x14ac:dyDescent="0.25">
      <c r="A63" s="33" t="s">
        <v>18</v>
      </c>
      <c r="B63" s="34" t="s">
        <v>103</v>
      </c>
      <c r="C63" s="243"/>
      <c r="D63" s="243"/>
      <c r="E63" s="243"/>
    </row>
    <row r="64" spans="1:5" s="10" customFormat="1" ht="13.5" customHeight="1" x14ac:dyDescent="0.25">
      <c r="A64" s="33" t="s">
        <v>19</v>
      </c>
      <c r="B64" s="34" t="s">
        <v>46</v>
      </c>
      <c r="C64" s="243"/>
      <c r="D64" s="243"/>
      <c r="E64" s="243"/>
    </row>
    <row r="65" spans="1:5" s="10" customFormat="1" ht="40.5" x14ac:dyDescent="0.25">
      <c r="A65" s="33" t="s">
        <v>22</v>
      </c>
      <c r="B65" s="34" t="s">
        <v>55</v>
      </c>
      <c r="C65" s="243"/>
      <c r="D65" s="243"/>
      <c r="E65" s="243"/>
    </row>
    <row r="66" spans="1:5" s="10" customFormat="1" ht="13.5" customHeight="1" x14ac:dyDescent="0.25">
      <c r="A66" s="251" t="s">
        <v>20</v>
      </c>
      <c r="B66" s="251"/>
      <c r="C66" s="244"/>
      <c r="D66" s="244"/>
      <c r="E66" s="244"/>
    </row>
    <row r="67" spans="1:5" s="10" customFormat="1" ht="26.25" customHeight="1" x14ac:dyDescent="0.25">
      <c r="A67" s="253" t="s">
        <v>118</v>
      </c>
      <c r="B67" s="253"/>
      <c r="C67" s="69">
        <v>0</v>
      </c>
      <c r="D67" s="69">
        <v>4810</v>
      </c>
      <c r="E67" s="69">
        <v>8018</v>
      </c>
    </row>
    <row r="68" spans="1:5" s="10" customFormat="1" ht="13.5" customHeight="1" x14ac:dyDescent="0.25">
      <c r="A68" s="253" t="s">
        <v>21</v>
      </c>
      <c r="B68" s="253"/>
      <c r="C68" s="67">
        <v>0</v>
      </c>
      <c r="D68" s="67">
        <f>'4'!H47</f>
        <v>3060000</v>
      </c>
      <c r="E68" s="67">
        <f>'4'!I47</f>
        <v>5100000</v>
      </c>
    </row>
    <row r="69" spans="1:5" s="10" customFormat="1" ht="13.5" x14ac:dyDescent="0.25">
      <c r="A69" s="12" t="s">
        <v>10</v>
      </c>
      <c r="B69" s="255" t="s">
        <v>11</v>
      </c>
      <c r="C69" s="255"/>
      <c r="D69" s="255"/>
      <c r="E69" s="255"/>
    </row>
    <row r="70" spans="1:5" s="10" customFormat="1" ht="32.25" customHeight="1" x14ac:dyDescent="0.25">
      <c r="A70" s="66">
        <v>1126</v>
      </c>
      <c r="B70" s="254" t="s">
        <v>154</v>
      </c>
      <c r="C70" s="254"/>
      <c r="D70" s="254"/>
      <c r="E70" s="254"/>
    </row>
    <row r="71" spans="1:5" s="10" customFormat="1" ht="13.5" x14ac:dyDescent="0.25">
      <c r="A71" s="245" t="s">
        <v>12</v>
      </c>
      <c r="B71" s="246"/>
      <c r="C71" s="246"/>
      <c r="D71" s="246"/>
      <c r="E71" s="247"/>
    </row>
    <row r="72" spans="1:5" s="10" customFormat="1" ht="40.5" customHeight="1" x14ac:dyDescent="0.25">
      <c r="A72" s="13" t="s">
        <v>13</v>
      </c>
      <c r="B72" s="66">
        <v>1126</v>
      </c>
      <c r="C72" s="248" t="s">
        <v>224</v>
      </c>
      <c r="D72" s="249"/>
      <c r="E72" s="250"/>
    </row>
    <row r="73" spans="1:5" s="10" customFormat="1" ht="27" x14ac:dyDescent="0.25">
      <c r="A73" s="13" t="s">
        <v>14</v>
      </c>
      <c r="B73" s="66">
        <v>31002</v>
      </c>
      <c r="C73" s="141" t="s">
        <v>232</v>
      </c>
      <c r="D73" s="37" t="s">
        <v>15</v>
      </c>
      <c r="E73" s="37" t="s">
        <v>16</v>
      </c>
    </row>
    <row r="74" spans="1:5" s="10" customFormat="1" ht="27" x14ac:dyDescent="0.25">
      <c r="A74" s="33" t="s">
        <v>17</v>
      </c>
      <c r="B74" s="34" t="s">
        <v>234</v>
      </c>
      <c r="C74" s="242"/>
      <c r="D74" s="242"/>
      <c r="E74" s="242"/>
    </row>
    <row r="75" spans="1:5" s="10" customFormat="1" ht="67.5" x14ac:dyDescent="0.25">
      <c r="A75" s="33" t="s">
        <v>18</v>
      </c>
      <c r="B75" s="34" t="s">
        <v>253</v>
      </c>
      <c r="C75" s="243"/>
      <c r="D75" s="243"/>
      <c r="E75" s="243"/>
    </row>
    <row r="76" spans="1:5" s="10" customFormat="1" ht="13.5" x14ac:dyDescent="0.25">
      <c r="A76" s="33" t="s">
        <v>19</v>
      </c>
      <c r="B76" s="34" t="s">
        <v>46</v>
      </c>
      <c r="C76" s="243"/>
      <c r="D76" s="243"/>
      <c r="E76" s="243"/>
    </row>
    <row r="77" spans="1:5" s="10" customFormat="1" ht="40.5" x14ac:dyDescent="0.25">
      <c r="A77" s="33" t="s">
        <v>22</v>
      </c>
      <c r="B77" s="34" t="s">
        <v>55</v>
      </c>
      <c r="C77" s="243"/>
      <c r="D77" s="243"/>
      <c r="E77" s="243"/>
    </row>
    <row r="78" spans="1:5" s="10" customFormat="1" ht="13.5" x14ac:dyDescent="0.25">
      <c r="A78" s="251" t="s">
        <v>20</v>
      </c>
      <c r="B78" s="251"/>
      <c r="C78" s="244"/>
      <c r="D78" s="244"/>
      <c r="E78" s="244"/>
    </row>
    <row r="79" spans="1:5" s="10" customFormat="1" ht="30.75" customHeight="1" x14ac:dyDescent="0.25">
      <c r="A79" s="253" t="s">
        <v>294</v>
      </c>
      <c r="B79" s="253"/>
      <c r="C79" s="69">
        <v>0</v>
      </c>
      <c r="D79" s="69">
        <v>15</v>
      </c>
      <c r="E79" s="69">
        <v>15</v>
      </c>
    </row>
    <row r="80" spans="1:5" s="10" customFormat="1" ht="13.5" x14ac:dyDescent="0.25">
      <c r="A80" s="253" t="s">
        <v>21</v>
      </c>
      <c r="B80" s="253"/>
      <c r="C80" s="67">
        <v>0</v>
      </c>
      <c r="D80" s="67">
        <f>'4'!H76</f>
        <v>0</v>
      </c>
      <c r="E80" s="67">
        <f>'4'!I76</f>
        <v>2076786.21</v>
      </c>
    </row>
    <row r="81" spans="1:5" s="10" customFormat="1" ht="13.5" x14ac:dyDescent="0.25">
      <c r="A81" s="245" t="s">
        <v>12</v>
      </c>
      <c r="B81" s="246"/>
      <c r="C81" s="246"/>
      <c r="D81" s="246"/>
      <c r="E81" s="247"/>
    </row>
    <row r="82" spans="1:5" s="10" customFormat="1" ht="40.5" customHeight="1" x14ac:dyDescent="0.25">
      <c r="A82" s="13" t="s">
        <v>13</v>
      </c>
      <c r="B82" s="66">
        <v>1126</v>
      </c>
      <c r="C82" s="248" t="s">
        <v>224</v>
      </c>
      <c r="D82" s="249"/>
      <c r="E82" s="250"/>
    </row>
    <row r="83" spans="1:5" s="10" customFormat="1" ht="27" x14ac:dyDescent="0.25">
      <c r="A83" s="13" t="s">
        <v>14</v>
      </c>
      <c r="B83" s="66">
        <v>31003</v>
      </c>
      <c r="C83" s="141" t="s">
        <v>232</v>
      </c>
      <c r="D83" s="37" t="s">
        <v>15</v>
      </c>
      <c r="E83" s="37" t="s">
        <v>16</v>
      </c>
    </row>
    <row r="84" spans="1:5" s="10" customFormat="1" ht="27" x14ac:dyDescent="0.25">
      <c r="A84" s="33" t="s">
        <v>17</v>
      </c>
      <c r="B84" s="34" t="s">
        <v>256</v>
      </c>
      <c r="C84" s="242"/>
      <c r="D84" s="242"/>
      <c r="E84" s="242"/>
    </row>
    <row r="85" spans="1:5" s="10" customFormat="1" ht="54" x14ac:dyDescent="0.25">
      <c r="A85" s="33" t="s">
        <v>18</v>
      </c>
      <c r="B85" s="34" t="s">
        <v>259</v>
      </c>
      <c r="C85" s="243"/>
      <c r="D85" s="243"/>
      <c r="E85" s="243"/>
    </row>
    <row r="86" spans="1:5" s="10" customFormat="1" ht="13.5" x14ac:dyDescent="0.25">
      <c r="A86" s="33" t="s">
        <v>19</v>
      </c>
      <c r="B86" s="34" t="s">
        <v>46</v>
      </c>
      <c r="C86" s="243"/>
      <c r="D86" s="243"/>
      <c r="E86" s="243"/>
    </row>
    <row r="87" spans="1:5" s="10" customFormat="1" ht="40.5" x14ac:dyDescent="0.25">
      <c r="A87" s="33" t="s">
        <v>22</v>
      </c>
      <c r="B87" s="34" t="s">
        <v>55</v>
      </c>
      <c r="C87" s="243"/>
      <c r="D87" s="243"/>
      <c r="E87" s="243"/>
    </row>
    <row r="88" spans="1:5" s="10" customFormat="1" ht="13.5" x14ac:dyDescent="0.25">
      <c r="A88" s="251" t="s">
        <v>20</v>
      </c>
      <c r="B88" s="251"/>
      <c r="C88" s="244"/>
      <c r="D88" s="244"/>
      <c r="E88" s="244"/>
    </row>
    <row r="89" spans="1:5" s="10" customFormat="1" ht="29.25" customHeight="1" x14ac:dyDescent="0.25">
      <c r="A89" s="252" t="s">
        <v>238</v>
      </c>
      <c r="B89" s="252"/>
      <c r="C89" s="69">
        <v>0</v>
      </c>
      <c r="D89" s="69">
        <v>3</v>
      </c>
      <c r="E89" s="69">
        <v>3</v>
      </c>
    </row>
    <row r="90" spans="1:5" s="10" customFormat="1" ht="13.5" x14ac:dyDescent="0.25">
      <c r="A90" s="253" t="s">
        <v>21</v>
      </c>
      <c r="B90" s="253"/>
      <c r="C90" s="67">
        <v>0</v>
      </c>
      <c r="D90" s="67">
        <f>'4'!H86</f>
        <v>0</v>
      </c>
      <c r="E90" s="67">
        <f>'4'!I85</f>
        <v>387130</v>
      </c>
    </row>
    <row r="91" spans="1:5" s="10" customFormat="1" ht="13.5" x14ac:dyDescent="0.25">
      <c r="A91" s="261" t="s">
        <v>12</v>
      </c>
      <c r="B91" s="262"/>
      <c r="C91" s="262"/>
      <c r="D91" s="262"/>
      <c r="E91" s="263"/>
    </row>
    <row r="92" spans="1:5" s="10" customFormat="1" ht="35.25" customHeight="1" x14ac:dyDescent="0.25">
      <c r="A92" s="33" t="s">
        <v>13</v>
      </c>
      <c r="B92" s="34">
        <v>1126</v>
      </c>
      <c r="C92" s="264" t="s">
        <v>224</v>
      </c>
      <c r="D92" s="265"/>
      <c r="E92" s="266"/>
    </row>
    <row r="93" spans="1:5" s="10" customFormat="1" ht="27" x14ac:dyDescent="0.25">
      <c r="A93" s="33" t="s">
        <v>14</v>
      </c>
      <c r="B93" s="34">
        <v>31004</v>
      </c>
      <c r="C93" s="141" t="s">
        <v>232</v>
      </c>
      <c r="D93" s="82" t="s">
        <v>15</v>
      </c>
      <c r="E93" s="82" t="s">
        <v>16</v>
      </c>
    </row>
    <row r="94" spans="1:5" s="10" customFormat="1" ht="54" x14ac:dyDescent="0.25">
      <c r="A94" s="33" t="s">
        <v>17</v>
      </c>
      <c r="B94" s="34" t="s">
        <v>250</v>
      </c>
      <c r="C94" s="242"/>
      <c r="D94" s="242"/>
      <c r="E94" s="242"/>
    </row>
    <row r="95" spans="1:5" s="10" customFormat="1" ht="54" x14ac:dyDescent="0.25">
      <c r="A95" s="33" t="s">
        <v>18</v>
      </c>
      <c r="B95" s="34" t="s">
        <v>172</v>
      </c>
      <c r="C95" s="243"/>
      <c r="D95" s="243"/>
      <c r="E95" s="243"/>
    </row>
    <row r="96" spans="1:5" s="10" customFormat="1" ht="13.5" x14ac:dyDescent="0.25">
      <c r="A96" s="33" t="s">
        <v>19</v>
      </c>
      <c r="B96" s="34" t="s">
        <v>46</v>
      </c>
      <c r="C96" s="243"/>
      <c r="D96" s="243"/>
      <c r="E96" s="243"/>
    </row>
    <row r="97" spans="1:5" s="10" customFormat="1" ht="40.5" x14ac:dyDescent="0.25">
      <c r="A97" s="33" t="s">
        <v>22</v>
      </c>
      <c r="B97" s="34" t="s">
        <v>55</v>
      </c>
      <c r="C97" s="243"/>
      <c r="D97" s="243"/>
      <c r="E97" s="243"/>
    </row>
    <row r="98" spans="1:5" s="10" customFormat="1" ht="13.5" x14ac:dyDescent="0.25">
      <c r="A98" s="251" t="s">
        <v>20</v>
      </c>
      <c r="B98" s="251"/>
      <c r="C98" s="244"/>
      <c r="D98" s="244"/>
      <c r="E98" s="244"/>
    </row>
    <row r="99" spans="1:5" ht="33" customHeight="1" x14ac:dyDescent="0.2">
      <c r="A99" s="253" t="s">
        <v>410</v>
      </c>
      <c r="B99" s="253"/>
      <c r="C99" s="69">
        <v>0</v>
      </c>
      <c r="D99" s="69">
        <v>1</v>
      </c>
      <c r="E99" s="69">
        <v>1</v>
      </c>
    </row>
    <row r="100" spans="1:5" ht="13.5" x14ac:dyDescent="0.2">
      <c r="A100" s="253" t="s">
        <v>21</v>
      </c>
      <c r="B100" s="253"/>
      <c r="C100" s="67">
        <v>0</v>
      </c>
      <c r="D100" s="67">
        <f>'4'!H94</f>
        <v>120000</v>
      </c>
      <c r="E100" s="67">
        <f>'4'!I94</f>
        <v>120000</v>
      </c>
    </row>
  </sheetData>
  <mergeCells count="82">
    <mergeCell ref="A99:B99"/>
    <mergeCell ref="A100:B100"/>
    <mergeCell ref="A79:B79"/>
    <mergeCell ref="A80:B80"/>
    <mergeCell ref="A91:E91"/>
    <mergeCell ref="D94:D98"/>
    <mergeCell ref="E94:E98"/>
    <mergeCell ref="A98:B98"/>
    <mergeCell ref="C92:E92"/>
    <mergeCell ref="B2:E2"/>
    <mergeCell ref="D8:E8"/>
    <mergeCell ref="B69:E69"/>
    <mergeCell ref="B70:E70"/>
    <mergeCell ref="A71:E71"/>
    <mergeCell ref="D74:D78"/>
    <mergeCell ref="E74:E78"/>
    <mergeCell ref="A78:B78"/>
    <mergeCell ref="C72:E72"/>
    <mergeCell ref="C74:C78"/>
    <mergeCell ref="A68:B68"/>
    <mergeCell ref="A67:B67"/>
    <mergeCell ref="E14:E18"/>
    <mergeCell ref="A20:B20"/>
    <mergeCell ref="D26:D30"/>
    <mergeCell ref="D3:E3"/>
    <mergeCell ref="B9:E9"/>
    <mergeCell ref="B10:E10"/>
    <mergeCell ref="A5:E5"/>
    <mergeCell ref="A18:B18"/>
    <mergeCell ref="B21:E21"/>
    <mergeCell ref="B22:E22"/>
    <mergeCell ref="A23:E23"/>
    <mergeCell ref="A30:B30"/>
    <mergeCell ref="A6:E6"/>
    <mergeCell ref="A7:E7"/>
    <mergeCell ref="A11:E11"/>
    <mergeCell ref="A19:B19"/>
    <mergeCell ref="C12:E12"/>
    <mergeCell ref="C14:C18"/>
    <mergeCell ref="A32:B32"/>
    <mergeCell ref="A33:B33"/>
    <mergeCell ref="A55:B55"/>
    <mergeCell ref="B35:E35"/>
    <mergeCell ref="B36:E36"/>
    <mergeCell ref="A37:E37"/>
    <mergeCell ref="D40:D44"/>
    <mergeCell ref="A46:B46"/>
    <mergeCell ref="D50:D54"/>
    <mergeCell ref="E50:E54"/>
    <mergeCell ref="A54:B54"/>
    <mergeCell ref="A44:B44"/>
    <mergeCell ref="A45:B45"/>
    <mergeCell ref="C50:C54"/>
    <mergeCell ref="A56:B56"/>
    <mergeCell ref="B57:E57"/>
    <mergeCell ref="B58:E58"/>
    <mergeCell ref="A59:E59"/>
    <mergeCell ref="D62:D66"/>
    <mergeCell ref="E62:E66"/>
    <mergeCell ref="A66:B66"/>
    <mergeCell ref="C60:E60"/>
    <mergeCell ref="C62:C66"/>
    <mergeCell ref="C26:C30"/>
    <mergeCell ref="C24:E24"/>
    <mergeCell ref="C38:E38"/>
    <mergeCell ref="C48:E48"/>
    <mergeCell ref="C40:C44"/>
    <mergeCell ref="E40:E44"/>
    <mergeCell ref="E26:E30"/>
    <mergeCell ref="A47:E47"/>
    <mergeCell ref="A31:B31"/>
    <mergeCell ref="A34:B34"/>
    <mergeCell ref="D14:D18"/>
    <mergeCell ref="C94:C98"/>
    <mergeCell ref="A81:E81"/>
    <mergeCell ref="C82:E82"/>
    <mergeCell ref="C84:C88"/>
    <mergeCell ref="D84:D88"/>
    <mergeCell ref="E84:E88"/>
    <mergeCell ref="A88:B88"/>
    <mergeCell ref="A89:B89"/>
    <mergeCell ref="A90:B90"/>
  </mergeCells>
  <pageMargins left="0.70866141732283505" right="0.70866141732283505" top="0.74803149606299202" bottom="0.74803149606299202" header="0.31496062992126" footer="0.31496062992126"/>
  <pageSetup paperSize="9" scale="77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00"/>
  <sheetViews>
    <sheetView view="pageBreakPreview" zoomScale="60" zoomScaleNormal="100" workbookViewId="0">
      <selection activeCell="M12" sqref="M12"/>
    </sheetView>
  </sheetViews>
  <sheetFormatPr defaultRowHeight="12.75" x14ac:dyDescent="0.2"/>
  <cols>
    <col min="1" max="1" width="23.85546875" customWidth="1"/>
    <col min="2" max="2" width="47.7109375" customWidth="1"/>
    <col min="3" max="3" width="16.42578125" customWidth="1"/>
    <col min="4" max="4" width="13.5703125" customWidth="1"/>
    <col min="5" max="5" width="14.140625" customWidth="1"/>
  </cols>
  <sheetData>
    <row r="1" spans="1:8" s="3" customFormat="1" ht="13.5" x14ac:dyDescent="0.25">
      <c r="B1" s="2"/>
      <c r="C1" s="15"/>
      <c r="E1" s="7" t="s">
        <v>223</v>
      </c>
      <c r="F1" s="16"/>
      <c r="G1" s="267"/>
      <c r="H1" s="267"/>
    </row>
    <row r="2" spans="1:8" s="3" customFormat="1" ht="13.5" x14ac:dyDescent="0.25">
      <c r="B2" s="258" t="s">
        <v>105</v>
      </c>
      <c r="C2" s="258"/>
      <c r="D2" s="258"/>
      <c r="E2" s="258"/>
      <c r="F2" s="143"/>
      <c r="G2" s="143"/>
      <c r="H2" s="143"/>
    </row>
    <row r="3" spans="1:8" s="3" customFormat="1" ht="13.5" x14ac:dyDescent="0.25">
      <c r="B3" s="2"/>
      <c r="C3" s="258" t="s">
        <v>26</v>
      </c>
      <c r="D3" s="258"/>
      <c r="E3" s="258"/>
      <c r="F3" s="143"/>
      <c r="G3" s="143"/>
      <c r="H3" s="143"/>
    </row>
    <row r="4" spans="1:8" x14ac:dyDescent="0.2">
      <c r="E4" s="17"/>
      <c r="F4" s="17"/>
      <c r="G4" s="17"/>
      <c r="H4" s="17"/>
    </row>
    <row r="5" spans="1:8" s="11" customFormat="1" ht="45.6" customHeight="1" x14ac:dyDescent="0.2">
      <c r="A5" s="259" t="s">
        <v>231</v>
      </c>
      <c r="B5" s="259"/>
      <c r="C5" s="259"/>
      <c r="D5" s="259"/>
      <c r="E5" s="259"/>
    </row>
    <row r="6" spans="1:8" s="11" customFormat="1" ht="20.25" customHeight="1" x14ac:dyDescent="0.2">
      <c r="A6" s="256" t="s">
        <v>54</v>
      </c>
      <c r="B6" s="256"/>
      <c r="C6" s="256"/>
      <c r="D6" s="256"/>
    </row>
    <row r="7" spans="1:8" s="11" customFormat="1" ht="50.25" customHeight="1" x14ac:dyDescent="0.2">
      <c r="A7" s="257" t="s">
        <v>24</v>
      </c>
      <c r="B7" s="257"/>
      <c r="C7" s="257"/>
      <c r="D7" s="257"/>
      <c r="E7" s="257"/>
    </row>
    <row r="8" spans="1:8" s="11" customFormat="1" ht="13.5" x14ac:dyDescent="0.2">
      <c r="A8" s="24"/>
      <c r="B8" s="24"/>
      <c r="C8" s="24"/>
      <c r="D8" s="260" t="s">
        <v>163</v>
      </c>
      <c r="E8" s="260"/>
    </row>
    <row r="9" spans="1:8" s="10" customFormat="1" ht="14.45" customHeight="1" x14ac:dyDescent="0.25">
      <c r="A9" s="12" t="s">
        <v>10</v>
      </c>
      <c r="B9" s="255" t="s">
        <v>11</v>
      </c>
      <c r="C9" s="255"/>
      <c r="D9" s="255"/>
      <c r="E9" s="255"/>
    </row>
    <row r="10" spans="1:8" s="10" customFormat="1" ht="13.5" x14ac:dyDescent="0.25">
      <c r="A10" s="66">
        <v>1200</v>
      </c>
      <c r="B10" s="254" t="s">
        <v>86</v>
      </c>
      <c r="C10" s="254"/>
      <c r="D10" s="254"/>
      <c r="E10" s="254"/>
    </row>
    <row r="11" spans="1:8" s="10" customFormat="1" ht="13.5" x14ac:dyDescent="0.25">
      <c r="A11" s="245" t="s">
        <v>12</v>
      </c>
      <c r="B11" s="246"/>
      <c r="C11" s="246"/>
      <c r="D11" s="246"/>
      <c r="E11" s="247"/>
    </row>
    <row r="12" spans="1:8" s="10" customFormat="1" ht="55.5" customHeight="1" x14ac:dyDescent="0.25">
      <c r="A12" s="13" t="s">
        <v>13</v>
      </c>
      <c r="B12" s="66">
        <v>1200</v>
      </c>
      <c r="C12" s="248" t="s">
        <v>224</v>
      </c>
      <c r="D12" s="249"/>
      <c r="E12" s="250"/>
    </row>
    <row r="13" spans="1:8" s="10" customFormat="1" ht="27" x14ac:dyDescent="0.25">
      <c r="A13" s="13" t="s">
        <v>14</v>
      </c>
      <c r="B13" s="66">
        <v>11003</v>
      </c>
      <c r="C13" s="141" t="s">
        <v>232</v>
      </c>
      <c r="D13" s="141" t="s">
        <v>15</v>
      </c>
      <c r="E13" s="141" t="s">
        <v>16</v>
      </c>
    </row>
    <row r="14" spans="1:8" s="10" customFormat="1" ht="27" x14ac:dyDescent="0.25">
      <c r="A14" s="33" t="s">
        <v>17</v>
      </c>
      <c r="B14" s="34" t="s">
        <v>106</v>
      </c>
      <c r="C14" s="242"/>
      <c r="D14" s="242"/>
      <c r="E14" s="242"/>
    </row>
    <row r="15" spans="1:8" s="10" customFormat="1" ht="67.5" x14ac:dyDescent="0.25">
      <c r="A15" s="33" t="s">
        <v>18</v>
      </c>
      <c r="B15" s="34" t="s">
        <v>88</v>
      </c>
      <c r="C15" s="243"/>
      <c r="D15" s="243"/>
      <c r="E15" s="243"/>
    </row>
    <row r="16" spans="1:8" s="10" customFormat="1" ht="16.149999999999999" customHeight="1" x14ac:dyDescent="0.25">
      <c r="A16" s="33" t="s">
        <v>19</v>
      </c>
      <c r="B16" s="34" t="s">
        <v>46</v>
      </c>
      <c r="C16" s="243"/>
      <c r="D16" s="243"/>
      <c r="E16" s="243"/>
    </row>
    <row r="17" spans="1:5" s="10" customFormat="1" ht="40.5" x14ac:dyDescent="0.25">
      <c r="A17" s="33" t="s">
        <v>22</v>
      </c>
      <c r="B17" s="34" t="s">
        <v>55</v>
      </c>
      <c r="C17" s="243"/>
      <c r="D17" s="243"/>
      <c r="E17" s="243"/>
    </row>
    <row r="18" spans="1:5" s="10" customFormat="1" ht="13.5" x14ac:dyDescent="0.25">
      <c r="A18" s="251" t="s">
        <v>20</v>
      </c>
      <c r="B18" s="251"/>
      <c r="C18" s="244"/>
      <c r="D18" s="244"/>
      <c r="E18" s="244"/>
    </row>
    <row r="19" spans="1:5" s="10" customFormat="1" ht="27.75" customHeight="1" x14ac:dyDescent="0.25">
      <c r="A19" s="253" t="s">
        <v>107</v>
      </c>
      <c r="B19" s="253"/>
      <c r="C19" s="69">
        <v>0</v>
      </c>
      <c r="D19" s="69">
        <v>5178</v>
      </c>
      <c r="E19" s="69">
        <v>8630</v>
      </c>
    </row>
    <row r="20" spans="1:5" s="10" customFormat="1" ht="13.5" customHeight="1" x14ac:dyDescent="0.25">
      <c r="A20" s="253" t="s">
        <v>21</v>
      </c>
      <c r="B20" s="253"/>
      <c r="C20" s="67">
        <v>0</v>
      </c>
      <c r="D20" s="67">
        <f>'4'!H69</f>
        <v>1050000</v>
      </c>
      <c r="E20" s="67">
        <f>'4'!I69</f>
        <v>1750000</v>
      </c>
    </row>
    <row r="21" spans="1:5" s="10" customFormat="1" ht="13.5" customHeight="1" x14ac:dyDescent="0.25">
      <c r="A21" s="12" t="s">
        <v>10</v>
      </c>
      <c r="B21" s="255" t="s">
        <v>11</v>
      </c>
      <c r="C21" s="255"/>
      <c r="D21" s="255"/>
      <c r="E21" s="255"/>
    </row>
    <row r="22" spans="1:5" s="10" customFormat="1" ht="13.5" customHeight="1" x14ac:dyDescent="0.25">
      <c r="A22" s="66">
        <v>1201</v>
      </c>
      <c r="B22" s="254" t="s">
        <v>108</v>
      </c>
      <c r="C22" s="254"/>
      <c r="D22" s="254"/>
      <c r="E22" s="254"/>
    </row>
    <row r="23" spans="1:5" s="10" customFormat="1" ht="13.5" customHeight="1" x14ac:dyDescent="0.25">
      <c r="A23" s="245" t="s">
        <v>12</v>
      </c>
      <c r="B23" s="246"/>
      <c r="C23" s="246"/>
      <c r="D23" s="246"/>
      <c r="E23" s="247"/>
    </row>
    <row r="24" spans="1:5" s="10" customFormat="1" ht="55.5" customHeight="1" x14ac:dyDescent="0.25">
      <c r="A24" s="13" t="s">
        <v>13</v>
      </c>
      <c r="B24" s="66">
        <v>1201</v>
      </c>
      <c r="C24" s="248" t="s">
        <v>224</v>
      </c>
      <c r="D24" s="249"/>
      <c r="E24" s="250"/>
    </row>
    <row r="25" spans="1:5" s="10" customFormat="1" ht="13.5" customHeight="1" x14ac:dyDescent="0.25">
      <c r="A25" s="13" t="s">
        <v>14</v>
      </c>
      <c r="B25" s="66">
        <v>11001</v>
      </c>
      <c r="C25" s="141" t="s">
        <v>232</v>
      </c>
      <c r="D25" s="37" t="s">
        <v>15</v>
      </c>
      <c r="E25" s="37" t="s">
        <v>16</v>
      </c>
    </row>
    <row r="26" spans="1:5" s="10" customFormat="1" ht="13.5" customHeight="1" x14ac:dyDescent="0.25">
      <c r="A26" s="33" t="s">
        <v>17</v>
      </c>
      <c r="B26" s="34" t="s">
        <v>109</v>
      </c>
      <c r="C26" s="242"/>
      <c r="D26" s="242"/>
      <c r="E26" s="242"/>
    </row>
    <row r="27" spans="1:5" s="10" customFormat="1" ht="13.5" customHeight="1" x14ac:dyDescent="0.25">
      <c r="A27" s="33" t="s">
        <v>18</v>
      </c>
      <c r="B27" s="34" t="s">
        <v>110</v>
      </c>
      <c r="C27" s="243"/>
      <c r="D27" s="243"/>
      <c r="E27" s="243"/>
    </row>
    <row r="28" spans="1:5" s="10" customFormat="1" ht="13.5" customHeight="1" x14ac:dyDescent="0.25">
      <c r="A28" s="33" t="s">
        <v>19</v>
      </c>
      <c r="B28" s="34" t="s">
        <v>46</v>
      </c>
      <c r="C28" s="243"/>
      <c r="D28" s="243"/>
      <c r="E28" s="243"/>
    </row>
    <row r="29" spans="1:5" s="10" customFormat="1" ht="40.5" customHeight="1" x14ac:dyDescent="0.25">
      <c r="A29" s="33" t="s">
        <v>22</v>
      </c>
      <c r="B29" s="34" t="s">
        <v>55</v>
      </c>
      <c r="C29" s="243"/>
      <c r="D29" s="243"/>
      <c r="E29" s="243"/>
    </row>
    <row r="30" spans="1:5" s="10" customFormat="1" ht="13.5" customHeight="1" x14ac:dyDescent="0.25">
      <c r="A30" s="251" t="s">
        <v>20</v>
      </c>
      <c r="B30" s="251"/>
      <c r="C30" s="244"/>
      <c r="D30" s="244"/>
      <c r="E30" s="244"/>
    </row>
    <row r="31" spans="1:5" s="10" customFormat="1" ht="13.5" customHeight="1" x14ac:dyDescent="0.25">
      <c r="A31" s="253" t="s">
        <v>111</v>
      </c>
      <c r="B31" s="253"/>
      <c r="C31" s="69">
        <v>0</v>
      </c>
      <c r="D31" s="69">
        <v>8775</v>
      </c>
      <c r="E31" s="69">
        <v>14624</v>
      </c>
    </row>
    <row r="32" spans="1:5" s="70" customFormat="1" ht="13.5" customHeight="1" x14ac:dyDescent="0.25">
      <c r="A32" s="253" t="s">
        <v>112</v>
      </c>
      <c r="B32" s="253"/>
      <c r="C32" s="34"/>
      <c r="D32" s="69"/>
      <c r="E32" s="69"/>
    </row>
    <row r="33" spans="1:5" s="70" customFormat="1" ht="28.5" customHeight="1" x14ac:dyDescent="0.25">
      <c r="A33" s="253" t="s">
        <v>113</v>
      </c>
      <c r="B33" s="253"/>
      <c r="C33" s="34"/>
      <c r="D33" s="69"/>
      <c r="E33" s="69"/>
    </row>
    <row r="34" spans="1:5" s="10" customFormat="1" ht="13.5" customHeight="1" x14ac:dyDescent="0.25">
      <c r="A34" s="253" t="s">
        <v>21</v>
      </c>
      <c r="B34" s="253"/>
      <c r="C34" s="67">
        <v>0</v>
      </c>
      <c r="D34" s="67">
        <f>'4'!H25</f>
        <v>300000</v>
      </c>
      <c r="E34" s="67">
        <f>'4'!I25</f>
        <v>500000</v>
      </c>
    </row>
    <row r="35" spans="1:5" s="10" customFormat="1" ht="13.5" customHeight="1" x14ac:dyDescent="0.25">
      <c r="A35" s="12" t="s">
        <v>10</v>
      </c>
      <c r="B35" s="255" t="s">
        <v>11</v>
      </c>
      <c r="C35" s="255"/>
      <c r="D35" s="255"/>
      <c r="E35" s="255"/>
    </row>
    <row r="36" spans="1:5" s="10" customFormat="1" ht="13.5" customHeight="1" x14ac:dyDescent="0.25">
      <c r="A36" s="66">
        <v>1202</v>
      </c>
      <c r="B36" s="254" t="s">
        <v>114</v>
      </c>
      <c r="C36" s="254"/>
      <c r="D36" s="254"/>
      <c r="E36" s="254"/>
    </row>
    <row r="37" spans="1:5" s="10" customFormat="1" ht="13.5" customHeight="1" x14ac:dyDescent="0.25">
      <c r="A37" s="245" t="s">
        <v>12</v>
      </c>
      <c r="B37" s="246"/>
      <c r="C37" s="246"/>
      <c r="D37" s="246"/>
      <c r="E37" s="247"/>
    </row>
    <row r="38" spans="1:5" s="10" customFormat="1" ht="53.25" customHeight="1" x14ac:dyDescent="0.25">
      <c r="A38" s="13" t="s">
        <v>13</v>
      </c>
      <c r="B38" s="66">
        <v>1202</v>
      </c>
      <c r="C38" s="248" t="s">
        <v>224</v>
      </c>
      <c r="D38" s="249"/>
      <c r="E38" s="250"/>
    </row>
    <row r="39" spans="1:5" s="10" customFormat="1" ht="13.5" customHeight="1" x14ac:dyDescent="0.25">
      <c r="A39" s="13" t="s">
        <v>14</v>
      </c>
      <c r="B39" s="66">
        <v>11002</v>
      </c>
      <c r="C39" s="141" t="s">
        <v>232</v>
      </c>
      <c r="D39" s="37" t="s">
        <v>15</v>
      </c>
      <c r="E39" s="37" t="s">
        <v>16</v>
      </c>
    </row>
    <row r="40" spans="1:5" s="10" customFormat="1" ht="13.5" customHeight="1" x14ac:dyDescent="0.25">
      <c r="A40" s="33" t="s">
        <v>17</v>
      </c>
      <c r="B40" s="34" t="s">
        <v>80</v>
      </c>
      <c r="C40" s="242"/>
      <c r="D40" s="242"/>
      <c r="E40" s="242"/>
    </row>
    <row r="41" spans="1:5" s="10" customFormat="1" ht="54" x14ac:dyDescent="0.25">
      <c r="A41" s="33" t="s">
        <v>18</v>
      </c>
      <c r="B41" s="34" t="s">
        <v>98</v>
      </c>
      <c r="C41" s="243"/>
      <c r="D41" s="243"/>
      <c r="E41" s="243"/>
    </row>
    <row r="42" spans="1:5" s="10" customFormat="1" ht="13.5" customHeight="1" x14ac:dyDescent="0.25">
      <c r="A42" s="33" t="s">
        <v>19</v>
      </c>
      <c r="B42" s="34" t="s">
        <v>46</v>
      </c>
      <c r="C42" s="243"/>
      <c r="D42" s="243"/>
      <c r="E42" s="243"/>
    </row>
    <row r="43" spans="1:5" s="10" customFormat="1" ht="40.5" x14ac:dyDescent="0.25">
      <c r="A43" s="33" t="s">
        <v>22</v>
      </c>
      <c r="B43" s="34" t="s">
        <v>55</v>
      </c>
      <c r="C43" s="243"/>
      <c r="D43" s="243"/>
      <c r="E43" s="243"/>
    </row>
    <row r="44" spans="1:5" s="10" customFormat="1" ht="13.5" customHeight="1" x14ac:dyDescent="0.25">
      <c r="A44" s="251" t="s">
        <v>20</v>
      </c>
      <c r="B44" s="251"/>
      <c r="C44" s="244"/>
      <c r="D44" s="244"/>
      <c r="E44" s="244"/>
    </row>
    <row r="45" spans="1:5" s="10" customFormat="1" ht="30.75" customHeight="1" x14ac:dyDescent="0.25">
      <c r="A45" s="253" t="s">
        <v>115</v>
      </c>
      <c r="B45" s="253"/>
      <c r="C45" s="69">
        <v>0</v>
      </c>
      <c r="D45" s="69">
        <v>2148</v>
      </c>
      <c r="E45" s="69">
        <v>3580</v>
      </c>
    </row>
    <row r="46" spans="1:5" s="10" customFormat="1" ht="13.5" customHeight="1" x14ac:dyDescent="0.25">
      <c r="A46" s="253" t="s">
        <v>21</v>
      </c>
      <c r="B46" s="253"/>
      <c r="C46" s="67">
        <v>0</v>
      </c>
      <c r="D46" s="67">
        <f>'4'!H38</f>
        <v>720000</v>
      </c>
      <c r="E46" s="67">
        <f>'4'!I38</f>
        <v>1200000</v>
      </c>
    </row>
    <row r="47" spans="1:5" s="10" customFormat="1" ht="13.5" customHeight="1" x14ac:dyDescent="0.25">
      <c r="A47" s="245" t="s">
        <v>12</v>
      </c>
      <c r="B47" s="246"/>
      <c r="C47" s="246"/>
      <c r="D47" s="246"/>
      <c r="E47" s="247"/>
    </row>
    <row r="48" spans="1:5" s="10" customFormat="1" ht="51" customHeight="1" x14ac:dyDescent="0.25">
      <c r="A48" s="13" t="s">
        <v>13</v>
      </c>
      <c r="B48" s="66">
        <v>1202</v>
      </c>
      <c r="C48" s="248" t="s">
        <v>224</v>
      </c>
      <c r="D48" s="249"/>
      <c r="E48" s="250"/>
    </row>
    <row r="49" spans="1:5" s="10" customFormat="1" ht="13.5" customHeight="1" x14ac:dyDescent="0.25">
      <c r="A49" s="13" t="s">
        <v>14</v>
      </c>
      <c r="B49" s="66">
        <v>11004</v>
      </c>
      <c r="C49" s="141" t="s">
        <v>232</v>
      </c>
      <c r="D49" s="37" t="s">
        <v>15</v>
      </c>
      <c r="E49" s="37" t="s">
        <v>16</v>
      </c>
    </row>
    <row r="50" spans="1:5" s="10" customFormat="1" ht="40.5" x14ac:dyDescent="0.25">
      <c r="A50" s="33" t="s">
        <v>17</v>
      </c>
      <c r="B50" s="34" t="s">
        <v>82</v>
      </c>
      <c r="C50" s="242"/>
      <c r="D50" s="242"/>
      <c r="E50" s="242"/>
    </row>
    <row r="51" spans="1:5" s="10" customFormat="1" ht="40.5" x14ac:dyDescent="0.25">
      <c r="A51" s="33" t="s">
        <v>18</v>
      </c>
      <c r="B51" s="34" t="s">
        <v>104</v>
      </c>
      <c r="C51" s="243"/>
      <c r="D51" s="243"/>
      <c r="E51" s="243"/>
    </row>
    <row r="52" spans="1:5" s="10" customFormat="1" ht="13.5" customHeight="1" x14ac:dyDescent="0.25">
      <c r="A52" s="33" t="s">
        <v>19</v>
      </c>
      <c r="B52" s="34" t="s">
        <v>46</v>
      </c>
      <c r="C52" s="243"/>
      <c r="D52" s="243"/>
      <c r="E52" s="243"/>
    </row>
    <row r="53" spans="1:5" s="10" customFormat="1" ht="40.5" x14ac:dyDescent="0.25">
      <c r="A53" s="33" t="s">
        <v>22</v>
      </c>
      <c r="B53" s="34" t="s">
        <v>55</v>
      </c>
      <c r="C53" s="243"/>
      <c r="D53" s="243"/>
      <c r="E53" s="243"/>
    </row>
    <row r="54" spans="1:5" s="10" customFormat="1" ht="13.5" customHeight="1" x14ac:dyDescent="0.25">
      <c r="A54" s="251" t="s">
        <v>20</v>
      </c>
      <c r="B54" s="251"/>
      <c r="C54" s="244"/>
      <c r="D54" s="244"/>
      <c r="E54" s="244"/>
    </row>
    <row r="55" spans="1:5" s="10" customFormat="1" ht="30.75" customHeight="1" x14ac:dyDescent="0.25">
      <c r="A55" s="253" t="s">
        <v>116</v>
      </c>
      <c r="B55" s="253"/>
      <c r="C55" s="69">
        <v>0</v>
      </c>
      <c r="D55" s="69">
        <v>4083</v>
      </c>
      <c r="E55" s="69">
        <v>6804</v>
      </c>
    </row>
    <row r="56" spans="1:5" s="10" customFormat="1" ht="13.5" customHeight="1" x14ac:dyDescent="0.25">
      <c r="A56" s="253" t="s">
        <v>21</v>
      </c>
      <c r="B56" s="253"/>
      <c r="C56" s="67">
        <v>0</v>
      </c>
      <c r="D56" s="67">
        <f>'4'!H58</f>
        <v>540000</v>
      </c>
      <c r="E56" s="67">
        <f>'4'!I58</f>
        <v>900000</v>
      </c>
    </row>
    <row r="57" spans="1:5" s="10" customFormat="1" ht="13.5" customHeight="1" x14ac:dyDescent="0.25">
      <c r="A57" s="12" t="s">
        <v>10</v>
      </c>
      <c r="B57" s="255" t="s">
        <v>11</v>
      </c>
      <c r="C57" s="255"/>
      <c r="D57" s="255"/>
      <c r="E57" s="255"/>
    </row>
    <row r="58" spans="1:5" s="10" customFormat="1" ht="18.75" customHeight="1" x14ac:dyDescent="0.25">
      <c r="A58" s="66">
        <v>1207</v>
      </c>
      <c r="B58" s="254" t="s">
        <v>99</v>
      </c>
      <c r="C58" s="254"/>
      <c r="D58" s="254"/>
      <c r="E58" s="254"/>
    </row>
    <row r="59" spans="1:5" s="10" customFormat="1" ht="13.5" customHeight="1" x14ac:dyDescent="0.25">
      <c r="A59" s="245" t="s">
        <v>12</v>
      </c>
      <c r="B59" s="246"/>
      <c r="C59" s="246"/>
      <c r="D59" s="246"/>
      <c r="E59" s="247"/>
    </row>
    <row r="60" spans="1:5" s="10" customFormat="1" ht="53.25" customHeight="1" x14ac:dyDescent="0.25">
      <c r="A60" s="13" t="s">
        <v>13</v>
      </c>
      <c r="B60" s="66">
        <v>1207</v>
      </c>
      <c r="C60" s="248" t="s">
        <v>224</v>
      </c>
      <c r="D60" s="249"/>
      <c r="E60" s="250"/>
    </row>
    <row r="61" spans="1:5" s="10" customFormat="1" ht="13.5" customHeight="1" x14ac:dyDescent="0.25">
      <c r="A61" s="13" t="s">
        <v>14</v>
      </c>
      <c r="B61" s="66">
        <v>11001</v>
      </c>
      <c r="C61" s="141" t="s">
        <v>232</v>
      </c>
      <c r="D61" s="37" t="s">
        <v>15</v>
      </c>
      <c r="E61" s="37" t="s">
        <v>16</v>
      </c>
    </row>
    <row r="62" spans="1:5" s="10" customFormat="1" ht="40.5" x14ac:dyDescent="0.25">
      <c r="A62" s="33" t="s">
        <v>17</v>
      </c>
      <c r="B62" s="34" t="s">
        <v>117</v>
      </c>
      <c r="C62" s="242"/>
      <c r="D62" s="242"/>
      <c r="E62" s="242"/>
    </row>
    <row r="63" spans="1:5" s="10" customFormat="1" ht="67.5" x14ac:dyDescent="0.25">
      <c r="A63" s="33" t="s">
        <v>18</v>
      </c>
      <c r="B63" s="34" t="s">
        <v>103</v>
      </c>
      <c r="C63" s="243"/>
      <c r="D63" s="243"/>
      <c r="E63" s="243"/>
    </row>
    <row r="64" spans="1:5" s="10" customFormat="1" ht="13.5" customHeight="1" x14ac:dyDescent="0.25">
      <c r="A64" s="33" t="s">
        <v>19</v>
      </c>
      <c r="B64" s="34" t="s">
        <v>46</v>
      </c>
      <c r="C64" s="243"/>
      <c r="D64" s="243"/>
      <c r="E64" s="243"/>
    </row>
    <row r="65" spans="1:5" s="10" customFormat="1" ht="40.5" x14ac:dyDescent="0.25">
      <c r="A65" s="33" t="s">
        <v>22</v>
      </c>
      <c r="B65" s="34" t="s">
        <v>55</v>
      </c>
      <c r="C65" s="243"/>
      <c r="D65" s="243"/>
      <c r="E65" s="243"/>
    </row>
    <row r="66" spans="1:5" s="10" customFormat="1" ht="13.5" customHeight="1" x14ac:dyDescent="0.25">
      <c r="A66" s="251" t="s">
        <v>20</v>
      </c>
      <c r="B66" s="251"/>
      <c r="C66" s="244"/>
      <c r="D66" s="244"/>
      <c r="E66" s="244"/>
    </row>
    <row r="67" spans="1:5" s="10" customFormat="1" ht="26.25" customHeight="1" x14ac:dyDescent="0.25">
      <c r="A67" s="253" t="s">
        <v>118</v>
      </c>
      <c r="B67" s="253"/>
      <c r="C67" s="69">
        <v>0</v>
      </c>
      <c r="D67" s="69">
        <v>4810</v>
      </c>
      <c r="E67" s="69">
        <v>8018</v>
      </c>
    </row>
    <row r="68" spans="1:5" s="10" customFormat="1" ht="13.5" customHeight="1" x14ac:dyDescent="0.25">
      <c r="A68" s="253" t="s">
        <v>21</v>
      </c>
      <c r="B68" s="253"/>
      <c r="C68" s="67">
        <v>0</v>
      </c>
      <c r="D68" s="67">
        <f>'4'!H47</f>
        <v>3060000</v>
      </c>
      <c r="E68" s="67">
        <f>'4'!I47</f>
        <v>5100000</v>
      </c>
    </row>
    <row r="69" spans="1:5" s="10" customFormat="1" ht="13.5" x14ac:dyDescent="0.25">
      <c r="A69" s="12" t="s">
        <v>10</v>
      </c>
      <c r="B69" s="255" t="s">
        <v>11</v>
      </c>
      <c r="C69" s="255"/>
      <c r="D69" s="255"/>
      <c r="E69" s="255"/>
    </row>
    <row r="70" spans="1:5" s="10" customFormat="1" ht="32.25" customHeight="1" x14ac:dyDescent="0.25">
      <c r="A70" s="66">
        <v>1126</v>
      </c>
      <c r="B70" s="254" t="s">
        <v>154</v>
      </c>
      <c r="C70" s="254"/>
      <c r="D70" s="254"/>
      <c r="E70" s="254"/>
    </row>
    <row r="71" spans="1:5" s="10" customFormat="1" ht="13.5" x14ac:dyDescent="0.25">
      <c r="A71" s="245" t="s">
        <v>12</v>
      </c>
      <c r="B71" s="246"/>
      <c r="C71" s="246"/>
      <c r="D71" s="246"/>
      <c r="E71" s="247"/>
    </row>
    <row r="72" spans="1:5" s="10" customFormat="1" ht="40.5" customHeight="1" x14ac:dyDescent="0.25">
      <c r="A72" s="13" t="s">
        <v>13</v>
      </c>
      <c r="B72" s="66">
        <v>1126</v>
      </c>
      <c r="C72" s="248" t="s">
        <v>224</v>
      </c>
      <c r="D72" s="249"/>
      <c r="E72" s="250"/>
    </row>
    <row r="73" spans="1:5" s="10" customFormat="1" ht="27" x14ac:dyDescent="0.25">
      <c r="A73" s="13" t="s">
        <v>14</v>
      </c>
      <c r="B73" s="66">
        <v>31002</v>
      </c>
      <c r="C73" s="141" t="s">
        <v>232</v>
      </c>
      <c r="D73" s="37" t="s">
        <v>15</v>
      </c>
      <c r="E73" s="37" t="s">
        <v>16</v>
      </c>
    </row>
    <row r="74" spans="1:5" s="10" customFormat="1" ht="27" x14ac:dyDescent="0.25">
      <c r="A74" s="33" t="s">
        <v>17</v>
      </c>
      <c r="B74" s="34" t="s">
        <v>234</v>
      </c>
      <c r="C74" s="242"/>
      <c r="D74" s="242"/>
      <c r="E74" s="242"/>
    </row>
    <row r="75" spans="1:5" s="10" customFormat="1" ht="67.5" x14ac:dyDescent="0.25">
      <c r="A75" s="33" t="s">
        <v>18</v>
      </c>
      <c r="B75" s="34" t="s">
        <v>253</v>
      </c>
      <c r="C75" s="243"/>
      <c r="D75" s="243"/>
      <c r="E75" s="243"/>
    </row>
    <row r="76" spans="1:5" s="10" customFormat="1" ht="13.5" x14ac:dyDescent="0.25">
      <c r="A76" s="33" t="s">
        <v>19</v>
      </c>
      <c r="B76" s="34" t="s">
        <v>46</v>
      </c>
      <c r="C76" s="243"/>
      <c r="D76" s="243"/>
      <c r="E76" s="243"/>
    </row>
    <row r="77" spans="1:5" s="10" customFormat="1" ht="40.5" x14ac:dyDescent="0.25">
      <c r="A77" s="33" t="s">
        <v>22</v>
      </c>
      <c r="B77" s="34" t="s">
        <v>55</v>
      </c>
      <c r="C77" s="243"/>
      <c r="D77" s="243"/>
      <c r="E77" s="243"/>
    </row>
    <row r="78" spans="1:5" s="10" customFormat="1" ht="13.5" x14ac:dyDescent="0.25">
      <c r="A78" s="251" t="s">
        <v>20</v>
      </c>
      <c r="B78" s="251"/>
      <c r="C78" s="244"/>
      <c r="D78" s="244"/>
      <c r="E78" s="244"/>
    </row>
    <row r="79" spans="1:5" s="10" customFormat="1" ht="29.25" customHeight="1" x14ac:dyDescent="0.25">
      <c r="A79" s="253" t="s">
        <v>294</v>
      </c>
      <c r="B79" s="253"/>
      <c r="C79" s="69">
        <v>0</v>
      </c>
      <c r="D79" s="69">
        <v>15</v>
      </c>
      <c r="E79" s="69">
        <v>15</v>
      </c>
    </row>
    <row r="80" spans="1:5" s="10" customFormat="1" ht="13.5" x14ac:dyDescent="0.25">
      <c r="A80" s="253" t="s">
        <v>21</v>
      </c>
      <c r="B80" s="253"/>
      <c r="C80" s="67">
        <v>0</v>
      </c>
      <c r="D80" s="67">
        <f>'4'!H76</f>
        <v>0</v>
      </c>
      <c r="E80" s="67">
        <f>'4'!I76</f>
        <v>2076786.21</v>
      </c>
    </row>
    <row r="81" spans="1:5" s="10" customFormat="1" ht="13.5" x14ac:dyDescent="0.25">
      <c r="A81" s="245" t="s">
        <v>12</v>
      </c>
      <c r="B81" s="246"/>
      <c r="C81" s="246"/>
      <c r="D81" s="246"/>
      <c r="E81" s="247"/>
    </row>
    <row r="82" spans="1:5" s="10" customFormat="1" ht="40.5" customHeight="1" x14ac:dyDescent="0.25">
      <c r="A82" s="13" t="s">
        <v>13</v>
      </c>
      <c r="B82" s="66">
        <v>1126</v>
      </c>
      <c r="C82" s="248" t="s">
        <v>224</v>
      </c>
      <c r="D82" s="249"/>
      <c r="E82" s="250"/>
    </row>
    <row r="83" spans="1:5" s="10" customFormat="1" ht="27" x14ac:dyDescent="0.25">
      <c r="A83" s="13" t="s">
        <v>14</v>
      </c>
      <c r="B83" s="66">
        <v>31003</v>
      </c>
      <c r="C83" s="141" t="s">
        <v>232</v>
      </c>
      <c r="D83" s="37" t="s">
        <v>15</v>
      </c>
      <c r="E83" s="37" t="s">
        <v>16</v>
      </c>
    </row>
    <row r="84" spans="1:5" s="10" customFormat="1" ht="27" x14ac:dyDescent="0.25">
      <c r="A84" s="33" t="s">
        <v>17</v>
      </c>
      <c r="B84" s="34" t="s">
        <v>258</v>
      </c>
      <c r="C84" s="242"/>
      <c r="D84" s="242"/>
      <c r="E84" s="242"/>
    </row>
    <row r="85" spans="1:5" s="10" customFormat="1" ht="54" x14ac:dyDescent="0.25">
      <c r="A85" s="33" t="s">
        <v>18</v>
      </c>
      <c r="B85" s="34" t="s">
        <v>237</v>
      </c>
      <c r="C85" s="243"/>
      <c r="D85" s="243"/>
      <c r="E85" s="243"/>
    </row>
    <row r="86" spans="1:5" s="10" customFormat="1" ht="13.5" x14ac:dyDescent="0.25">
      <c r="A86" s="33" t="s">
        <v>19</v>
      </c>
      <c r="B86" s="34" t="s">
        <v>46</v>
      </c>
      <c r="C86" s="243"/>
      <c r="D86" s="243"/>
      <c r="E86" s="243"/>
    </row>
    <row r="87" spans="1:5" s="10" customFormat="1" ht="40.5" x14ac:dyDescent="0.25">
      <c r="A87" s="33" t="s">
        <v>22</v>
      </c>
      <c r="B87" s="34" t="s">
        <v>255</v>
      </c>
      <c r="C87" s="243"/>
      <c r="D87" s="243"/>
      <c r="E87" s="243"/>
    </row>
    <row r="88" spans="1:5" s="10" customFormat="1" ht="13.5" x14ac:dyDescent="0.25">
      <c r="A88" s="251" t="s">
        <v>20</v>
      </c>
      <c r="B88" s="251"/>
      <c r="C88" s="244"/>
      <c r="D88" s="244"/>
      <c r="E88" s="244"/>
    </row>
    <row r="89" spans="1:5" s="10" customFormat="1" ht="29.25" customHeight="1" x14ac:dyDescent="0.25">
      <c r="A89" s="252" t="s">
        <v>238</v>
      </c>
      <c r="B89" s="252"/>
      <c r="C89" s="69">
        <v>0</v>
      </c>
      <c r="D89" s="69">
        <v>3</v>
      </c>
      <c r="E89" s="69">
        <v>3</v>
      </c>
    </row>
    <row r="90" spans="1:5" s="10" customFormat="1" ht="13.5" x14ac:dyDescent="0.25">
      <c r="A90" s="253" t="s">
        <v>21</v>
      </c>
      <c r="B90" s="253"/>
      <c r="C90" s="67">
        <v>0</v>
      </c>
      <c r="D90" s="67">
        <f>'4'!H86</f>
        <v>0</v>
      </c>
      <c r="E90" s="67">
        <f>'4'!I85</f>
        <v>387130</v>
      </c>
    </row>
    <row r="91" spans="1:5" s="10" customFormat="1" ht="13.5" x14ac:dyDescent="0.25">
      <c r="A91" s="261" t="s">
        <v>12</v>
      </c>
      <c r="B91" s="262"/>
      <c r="C91" s="262"/>
      <c r="D91" s="262"/>
      <c r="E91" s="263"/>
    </row>
    <row r="92" spans="1:5" s="10" customFormat="1" ht="35.25" customHeight="1" x14ac:dyDescent="0.25">
      <c r="A92" s="33" t="s">
        <v>13</v>
      </c>
      <c r="B92" s="34">
        <v>1126</v>
      </c>
      <c r="C92" s="264" t="s">
        <v>224</v>
      </c>
      <c r="D92" s="265"/>
      <c r="E92" s="266"/>
    </row>
    <row r="93" spans="1:5" s="10" customFormat="1" ht="27" x14ac:dyDescent="0.25">
      <c r="A93" s="33" t="s">
        <v>14</v>
      </c>
      <c r="B93" s="34">
        <v>31004</v>
      </c>
      <c r="C93" s="141" t="s">
        <v>232</v>
      </c>
      <c r="D93" s="137" t="s">
        <v>15</v>
      </c>
      <c r="E93" s="137" t="s">
        <v>16</v>
      </c>
    </row>
    <row r="94" spans="1:5" s="10" customFormat="1" ht="54" x14ac:dyDescent="0.25">
      <c r="A94" s="33" t="s">
        <v>17</v>
      </c>
      <c r="B94" s="34" t="s">
        <v>149</v>
      </c>
      <c r="C94" s="242"/>
      <c r="D94" s="242"/>
      <c r="E94" s="242"/>
    </row>
    <row r="95" spans="1:5" s="10" customFormat="1" ht="54" x14ac:dyDescent="0.25">
      <c r="A95" s="33" t="s">
        <v>18</v>
      </c>
      <c r="B95" s="34" t="s">
        <v>172</v>
      </c>
      <c r="C95" s="243"/>
      <c r="D95" s="243"/>
      <c r="E95" s="243"/>
    </row>
    <row r="96" spans="1:5" s="10" customFormat="1" ht="13.5" x14ac:dyDescent="0.25">
      <c r="A96" s="33" t="s">
        <v>19</v>
      </c>
      <c r="B96" s="34" t="s">
        <v>46</v>
      </c>
      <c r="C96" s="243"/>
      <c r="D96" s="243"/>
      <c r="E96" s="243"/>
    </row>
    <row r="97" spans="1:5" s="10" customFormat="1" ht="40.5" x14ac:dyDescent="0.25">
      <c r="A97" s="33" t="s">
        <v>22</v>
      </c>
      <c r="B97" s="34" t="s">
        <v>55</v>
      </c>
      <c r="C97" s="243"/>
      <c r="D97" s="243"/>
      <c r="E97" s="243"/>
    </row>
    <row r="98" spans="1:5" s="10" customFormat="1" ht="13.5" x14ac:dyDescent="0.25">
      <c r="A98" s="251" t="s">
        <v>20</v>
      </c>
      <c r="B98" s="251"/>
      <c r="C98" s="244"/>
      <c r="D98" s="244"/>
      <c r="E98" s="244"/>
    </row>
    <row r="99" spans="1:5" ht="29.25" customHeight="1" x14ac:dyDescent="0.2">
      <c r="A99" s="253" t="s">
        <v>410</v>
      </c>
      <c r="B99" s="253"/>
      <c r="C99" s="69">
        <v>0</v>
      </c>
      <c r="D99" s="69">
        <v>1</v>
      </c>
      <c r="E99" s="69">
        <v>1</v>
      </c>
    </row>
    <row r="100" spans="1:5" ht="13.5" x14ac:dyDescent="0.2">
      <c r="A100" s="253" t="s">
        <v>21</v>
      </c>
      <c r="B100" s="253"/>
      <c r="C100" s="67">
        <v>0</v>
      </c>
      <c r="D100" s="67">
        <f>'4'!H94</f>
        <v>120000</v>
      </c>
      <c r="E100" s="67">
        <f>'4'!I94</f>
        <v>120000</v>
      </c>
    </row>
  </sheetData>
  <mergeCells count="83">
    <mergeCell ref="A7:E7"/>
    <mergeCell ref="D8:E8"/>
    <mergeCell ref="B9:E9"/>
    <mergeCell ref="B10:E10"/>
    <mergeCell ref="A11:E11"/>
    <mergeCell ref="C12:E12"/>
    <mergeCell ref="C14:C18"/>
    <mergeCell ref="D14:D18"/>
    <mergeCell ref="E14:E18"/>
    <mergeCell ref="A18:B18"/>
    <mergeCell ref="A19:B19"/>
    <mergeCell ref="A20:B20"/>
    <mergeCell ref="B21:E21"/>
    <mergeCell ref="B22:E22"/>
    <mergeCell ref="A23:E23"/>
    <mergeCell ref="C24:E24"/>
    <mergeCell ref="C26:C30"/>
    <mergeCell ref="D26:D30"/>
    <mergeCell ref="E26:E30"/>
    <mergeCell ref="A30:B30"/>
    <mergeCell ref="A31:B31"/>
    <mergeCell ref="A32:B32"/>
    <mergeCell ref="A33:B33"/>
    <mergeCell ref="A34:B34"/>
    <mergeCell ref="B35:E35"/>
    <mergeCell ref="B36:E36"/>
    <mergeCell ref="A37:E37"/>
    <mergeCell ref="C38:E38"/>
    <mergeCell ref="C40:C44"/>
    <mergeCell ref="D40:D44"/>
    <mergeCell ref="E40:E44"/>
    <mergeCell ref="A44:B44"/>
    <mergeCell ref="A45:B45"/>
    <mergeCell ref="A46:B46"/>
    <mergeCell ref="A47:E47"/>
    <mergeCell ref="C48:E48"/>
    <mergeCell ref="C50:C54"/>
    <mergeCell ref="D50:D54"/>
    <mergeCell ref="E50:E54"/>
    <mergeCell ref="A54:B54"/>
    <mergeCell ref="A55:B55"/>
    <mergeCell ref="A56:B56"/>
    <mergeCell ref="B57:E57"/>
    <mergeCell ref="B58:E58"/>
    <mergeCell ref="A59:E59"/>
    <mergeCell ref="C60:E60"/>
    <mergeCell ref="A78:B78"/>
    <mergeCell ref="C62:C66"/>
    <mergeCell ref="D62:D66"/>
    <mergeCell ref="E62:E66"/>
    <mergeCell ref="A66:B66"/>
    <mergeCell ref="A67:B67"/>
    <mergeCell ref="A68:B68"/>
    <mergeCell ref="D84:D88"/>
    <mergeCell ref="E84:E88"/>
    <mergeCell ref="A88:B88"/>
    <mergeCell ref="B69:E69"/>
    <mergeCell ref="B70:E70"/>
    <mergeCell ref="A71:E71"/>
    <mergeCell ref="C72:E72"/>
    <mergeCell ref="C74:C78"/>
    <mergeCell ref="D74:D78"/>
    <mergeCell ref="E74:E78"/>
    <mergeCell ref="C92:E92"/>
    <mergeCell ref="C94:C98"/>
    <mergeCell ref="D94:D98"/>
    <mergeCell ref="E94:E98"/>
    <mergeCell ref="A98:B98"/>
    <mergeCell ref="A79:B79"/>
    <mergeCell ref="A80:B80"/>
    <mergeCell ref="A81:E81"/>
    <mergeCell ref="C82:E82"/>
    <mergeCell ref="C84:C88"/>
    <mergeCell ref="A5:E5"/>
    <mergeCell ref="B2:E2"/>
    <mergeCell ref="C3:E3"/>
    <mergeCell ref="A99:B99"/>
    <mergeCell ref="A100:B100"/>
    <mergeCell ref="G1:H1"/>
    <mergeCell ref="A6:D6"/>
    <mergeCell ref="A89:B89"/>
    <mergeCell ref="A90:B90"/>
    <mergeCell ref="A91:E91"/>
  </mergeCells>
  <pageMargins left="0.70866141732283505" right="0.70866141732283505" top="0.74803149606299202" bottom="0.74803149606299202" header="0.31496062992126" footer="0.31496062992126"/>
  <pageSetup paperSize="9" scale="7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3</vt:i4>
      </vt:variant>
    </vt:vector>
  </HeadingPairs>
  <TitlesOfParts>
    <vt:vector size="13" baseType="lpstr"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'1'!Print_Area</vt:lpstr>
      <vt:lpstr>'10'!Print_Area</vt:lpstr>
      <vt:lpstr>'9'!Print_Area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:creator>Anahit Gevorgyan</dc:creator>
  <cp:lastModifiedBy>Armenak Khachatryan</cp:lastModifiedBy>
  <cp:lastPrinted>2019-06-18T07:33:45Z</cp:lastPrinted>
  <dcterms:created xsi:type="dcterms:W3CDTF">1996-10-14T23:33:28Z</dcterms:created>
  <dcterms:modified xsi:type="dcterms:W3CDTF">2019-06-25T14:40:27Z</dcterms:modified>
  <cp:keywords>Mulberry 2.0</cp:keywords>
</cp:coreProperties>
</file>